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'BUF'!$A$1:$AA$74</definedName>
    <definedName name="_xlnm.Print_Area" localSheetId="8">'CPT'!$A$1:$AA$74</definedName>
    <definedName name="_xlnm.Print_Area" localSheetId="4">'EKU'!$A$1:$AA$74</definedName>
    <definedName name="_xlnm.Print_Area" localSheetId="7">'ETH'!$A$1:$AA$74</definedName>
    <definedName name="_xlnm.Print_Area" localSheetId="5">'JHB'!$A$1:$AA$74</definedName>
    <definedName name="_xlnm.Print_Area" localSheetId="3">'MAN'!$A$1:$AA$74</definedName>
    <definedName name="_xlnm.Print_Area" localSheetId="2">'NMA'!$A$1:$AA$74</definedName>
    <definedName name="_xlnm.Print_Area" localSheetId="0">'Summary'!$A$1:$AA$74</definedName>
    <definedName name="_xlnm.Print_Area" localSheetId="6">'TSH'!$A$1:$AA$74</definedName>
  </definedNames>
  <calcPr calcMode="manual" fullCalcOnLoad="1"/>
</workbook>
</file>

<file path=xl/sharedStrings.xml><?xml version="1.0" encoding="utf-8"?>
<sst xmlns="http://schemas.openxmlformats.org/spreadsheetml/2006/main" count="927" uniqueCount="72">
  <si>
    <t>Eastern Cape: Buffalo City(BUF)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</si>
  <si>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</si>
  <si>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</si>
  <si>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</si>
  <si>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</si>
  <si>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</si>
  <si>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</si>
  <si>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</si>
  <si>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</si>
  <si>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</si>
  <si>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</si>
  <si>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</si>
  <si>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</si>
  <si>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</si>
  <si>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</si>
  <si>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</si>
  <si>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</si>
  <si>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</si>
  <si>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</si>
  <si>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</si>
  <si>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</si>
  <si>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</si>
  <si>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</si>
  <si>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</si>
  <si>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</si>
  <si>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</si>
  <si>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</si>
  <si>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</si>
  <si>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</si>
  <si>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</si>
  <si>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</si>
  <si>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</si>
  <si>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</si>
  <si>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</si>
  <si>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</si>
  <si>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</si>
  <si>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</si>
  <si>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</si>
  <si>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</si>
  <si>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</si>
  <si>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</si>
  <si>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</si>
  <si>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</si>
  <si>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</si>
  <si>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</si>
  <si>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</si>
  <si>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</si>
  <si>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</si>
  <si>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</si>
  <si>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</si>
  <si>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</si>
  <si>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</si>
  <si>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</si>
  <si>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</si>
  <si>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</si>
  <si>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</si>
  <si>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</si>
  <si>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</si>
  <si>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Eastern Cape: Nelson Mandela Bay(NMA) - Table C9 Quarterly Budget Statement - Capital Expenditure by Asset Clas ( All ) for 4th Quarter ended 30 June 2015 (Figures Finalised as at 2015/07/31)</t>
  </si>
  <si>
    <t>Free State: Mangaung(MAN) - Table C9 Quarterly Budget Statement - Capital Expenditure by Asset Clas ( All ) for 4th Quarter ended 30 June 2015 (Figures Finalised as at 2015/07/31)</t>
  </si>
  <si>
    <t>Gauteng: Ekurhuleni Metro(EKU) - Table C9 Quarterly Budget Statement - Capital Expenditure by Asset Clas ( All ) for 4th Quarter ended 30 June 2015 (Figures Finalised as at 2015/07/31)</t>
  </si>
  <si>
    <t>Gauteng: City Of Johannesburg(JHB) - Table C9 Quarterly Budget Statement - Capital Expenditure by Asset Clas ( All ) for 4th Quarter ended 30 June 2015 (Figures Finalised as at 2015/07/31)</t>
  </si>
  <si>
    <t>Gauteng: City Of Tshwane(TSH) - Table C9 Quarterly Budget Statement - Capital Expenditure by Asset Clas ( All ) for 4th Quarter ended 30 June 2015 (Figures Finalised as at 2015/07/31)</t>
  </si>
  <si>
    <t>Kwazulu-Natal: eThekwini(ETH) - Table C9 Quarterly Budget Statement - Capital Expenditure by Asset Clas ( All ) for 4th Quarter ended 30 June 2015 (Figures Finalised as at 2015/07/31)</t>
  </si>
  <si>
    <t>Western Cape: Cape Town(CPT)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</si>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</sst>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11035592972</v>
      </c>
      <c r="D5" s="42">
        <f t="shared" si="0"/>
        <v>0</v>
      </c>
      <c r="E5" s="43">
        <f t="shared" si="0"/>
        <v>19444939110</v>
      </c>
      <c r="F5" s="43">
        <f t="shared" si="0"/>
        <v>19988142337</v>
      </c>
      <c r="G5" s="43">
        <f t="shared" si="0"/>
        <v>758847869</v>
      </c>
      <c r="H5" s="43">
        <f t="shared" si="0"/>
        <v>1048070917</v>
      </c>
      <c r="I5" s="43">
        <f t="shared" si="0"/>
        <v>1199184637</v>
      </c>
      <c r="J5" s="43">
        <f t="shared" si="0"/>
        <v>3006103423</v>
      </c>
      <c r="K5" s="43">
        <f t="shared" si="0"/>
        <v>1269738353</v>
      </c>
      <c r="L5" s="43">
        <f t="shared" si="0"/>
        <v>1350877835</v>
      </c>
      <c r="M5" s="43">
        <f t="shared" si="0"/>
        <v>1527607342</v>
      </c>
      <c r="N5" s="43">
        <f t="shared" si="0"/>
        <v>4148223530</v>
      </c>
      <c r="O5" s="43">
        <f t="shared" si="0"/>
        <v>909525615</v>
      </c>
      <c r="P5" s="43">
        <f t="shared" si="0"/>
        <v>1720469166</v>
      </c>
      <c r="Q5" s="43">
        <f t="shared" si="0"/>
        <v>1630814297</v>
      </c>
      <c r="R5" s="43">
        <f t="shared" si="0"/>
        <v>4260809078</v>
      </c>
      <c r="S5" s="43">
        <f t="shared" si="0"/>
        <v>1503710794</v>
      </c>
      <c r="T5" s="43">
        <f t="shared" si="0"/>
        <v>2888684477</v>
      </c>
      <c r="U5" s="43">
        <f t="shared" si="0"/>
        <v>7421253027</v>
      </c>
      <c r="V5" s="43">
        <f t="shared" si="0"/>
        <v>11813648298</v>
      </c>
      <c r="W5" s="43">
        <f t="shared" si="0"/>
        <v>23228784329</v>
      </c>
      <c r="X5" s="43">
        <f t="shared" si="0"/>
        <v>19988142337</v>
      </c>
      <c r="Y5" s="43">
        <f t="shared" si="0"/>
        <v>3240641992</v>
      </c>
      <c r="Z5" s="44">
        <f>+IF(X5&lt;&gt;0,+(Y5/X5)*100,0)</f>
        <v>16.212822269137316</v>
      </c>
      <c r="AA5" s="45">
        <f>SUM(AA11:AA18)</f>
        <v>19988142337</v>
      </c>
    </row>
    <row r="6" spans="1:27" ht="13.5">
      <c r="A6" s="46" t="s">
        <v>32</v>
      </c>
      <c r="B6" s="47"/>
      <c r="C6" s="9">
        <v>3766405775</v>
      </c>
      <c r="D6" s="10"/>
      <c r="E6" s="11">
        <v>4291986738</v>
      </c>
      <c r="F6" s="11">
        <v>4473196151</v>
      </c>
      <c r="G6" s="11">
        <v>56642629</v>
      </c>
      <c r="H6" s="11">
        <v>416244290</v>
      </c>
      <c r="I6" s="11">
        <v>630907957</v>
      </c>
      <c r="J6" s="11">
        <v>1103794876</v>
      </c>
      <c r="K6" s="11">
        <v>174010850</v>
      </c>
      <c r="L6" s="11">
        <v>279350010</v>
      </c>
      <c r="M6" s="11">
        <v>126139230</v>
      </c>
      <c r="N6" s="11">
        <v>579500090</v>
      </c>
      <c r="O6" s="11">
        <v>47431527</v>
      </c>
      <c r="P6" s="11">
        <v>282274855</v>
      </c>
      <c r="Q6" s="11">
        <v>379092905</v>
      </c>
      <c r="R6" s="11">
        <v>708799287</v>
      </c>
      <c r="S6" s="11">
        <v>279647350</v>
      </c>
      <c r="T6" s="11">
        <v>369081533</v>
      </c>
      <c r="U6" s="11">
        <v>1153978723</v>
      </c>
      <c r="V6" s="11">
        <v>1802707606</v>
      </c>
      <c r="W6" s="11">
        <v>4194801859</v>
      </c>
      <c r="X6" s="11">
        <v>4473196151</v>
      </c>
      <c r="Y6" s="11">
        <v>-278394292</v>
      </c>
      <c r="Z6" s="2">
        <v>-6.22</v>
      </c>
      <c r="AA6" s="15">
        <v>4473196151</v>
      </c>
    </row>
    <row r="7" spans="1:27" ht="13.5">
      <c r="A7" s="46" t="s">
        <v>33</v>
      </c>
      <c r="B7" s="47"/>
      <c r="C7" s="9">
        <v>1581525246</v>
      </c>
      <c r="D7" s="10"/>
      <c r="E7" s="11">
        <v>2641589611</v>
      </c>
      <c r="F7" s="11">
        <v>2576166873</v>
      </c>
      <c r="G7" s="11">
        <v>25543933</v>
      </c>
      <c r="H7" s="11">
        <v>85397640</v>
      </c>
      <c r="I7" s="11">
        <v>-122697206</v>
      </c>
      <c r="J7" s="11">
        <v>-11755633</v>
      </c>
      <c r="K7" s="11">
        <v>118467952</v>
      </c>
      <c r="L7" s="11">
        <v>100530804</v>
      </c>
      <c r="M7" s="11">
        <v>865872830</v>
      </c>
      <c r="N7" s="11">
        <v>1084871586</v>
      </c>
      <c r="O7" s="11">
        <v>37213928</v>
      </c>
      <c r="P7" s="11">
        <v>284226820</v>
      </c>
      <c r="Q7" s="11">
        <v>188682021</v>
      </c>
      <c r="R7" s="11">
        <v>510122769</v>
      </c>
      <c r="S7" s="11">
        <v>352059793</v>
      </c>
      <c r="T7" s="11">
        <v>557666351</v>
      </c>
      <c r="U7" s="11">
        <v>944065553</v>
      </c>
      <c r="V7" s="11">
        <v>1853791697</v>
      </c>
      <c r="W7" s="11">
        <v>3437030419</v>
      </c>
      <c r="X7" s="11">
        <v>2576166873</v>
      </c>
      <c r="Y7" s="11">
        <v>860863546</v>
      </c>
      <c r="Z7" s="2">
        <v>33.42</v>
      </c>
      <c r="AA7" s="15">
        <v>2576166873</v>
      </c>
    </row>
    <row r="8" spans="1:27" ht="13.5">
      <c r="A8" s="46" t="s">
        <v>34</v>
      </c>
      <c r="B8" s="47"/>
      <c r="C8" s="9">
        <v>1269742905</v>
      </c>
      <c r="D8" s="10"/>
      <c r="E8" s="11">
        <v>1520916066</v>
      </c>
      <c r="F8" s="11">
        <v>1503124686</v>
      </c>
      <c r="G8" s="11">
        <v>30764930</v>
      </c>
      <c r="H8" s="11">
        <v>78408636</v>
      </c>
      <c r="I8" s="11">
        <v>116029341</v>
      </c>
      <c r="J8" s="11">
        <v>225202907</v>
      </c>
      <c r="K8" s="11">
        <v>95883374</v>
      </c>
      <c r="L8" s="11">
        <v>120893661</v>
      </c>
      <c r="M8" s="11">
        <v>543029316</v>
      </c>
      <c r="N8" s="11">
        <v>759806351</v>
      </c>
      <c r="O8" s="11">
        <v>47291738</v>
      </c>
      <c r="P8" s="11">
        <v>443446530</v>
      </c>
      <c r="Q8" s="11">
        <v>342337989</v>
      </c>
      <c r="R8" s="11">
        <v>833076257</v>
      </c>
      <c r="S8" s="11">
        <v>178946662</v>
      </c>
      <c r="T8" s="11">
        <v>138795832</v>
      </c>
      <c r="U8" s="11">
        <v>539932787</v>
      </c>
      <c r="V8" s="11">
        <v>857675281</v>
      </c>
      <c r="W8" s="11">
        <v>2675760796</v>
      </c>
      <c r="X8" s="11">
        <v>1503124686</v>
      </c>
      <c r="Y8" s="11">
        <v>1172636110</v>
      </c>
      <c r="Z8" s="2">
        <v>78.01</v>
      </c>
      <c r="AA8" s="15">
        <v>1503124686</v>
      </c>
    </row>
    <row r="9" spans="1:27" ht="13.5">
      <c r="A9" s="46" t="s">
        <v>35</v>
      </c>
      <c r="B9" s="47"/>
      <c r="C9" s="9">
        <v>1426878201</v>
      </c>
      <c r="D9" s="10"/>
      <c r="E9" s="11">
        <v>1483208220</v>
      </c>
      <c r="F9" s="11">
        <v>1405014504</v>
      </c>
      <c r="G9" s="11">
        <v>39257730</v>
      </c>
      <c r="H9" s="11">
        <v>57521257</v>
      </c>
      <c r="I9" s="11">
        <v>39067500</v>
      </c>
      <c r="J9" s="11">
        <v>135846487</v>
      </c>
      <c r="K9" s="11">
        <v>145507163</v>
      </c>
      <c r="L9" s="11">
        <v>72863935</v>
      </c>
      <c r="M9" s="11">
        <v>135203295</v>
      </c>
      <c r="N9" s="11">
        <v>353574393</v>
      </c>
      <c r="O9" s="11">
        <v>41760686</v>
      </c>
      <c r="P9" s="11">
        <v>66990294</v>
      </c>
      <c r="Q9" s="11">
        <v>303358004</v>
      </c>
      <c r="R9" s="11">
        <v>412108984</v>
      </c>
      <c r="S9" s="11">
        <v>83795688</v>
      </c>
      <c r="T9" s="11">
        <v>63886011</v>
      </c>
      <c r="U9" s="11">
        <v>453790821</v>
      </c>
      <c r="V9" s="11">
        <v>601472520</v>
      </c>
      <c r="W9" s="11">
        <v>1503002384</v>
      </c>
      <c r="X9" s="11">
        <v>1405014504</v>
      </c>
      <c r="Y9" s="11">
        <v>97987880</v>
      </c>
      <c r="Z9" s="2">
        <v>6.97</v>
      </c>
      <c r="AA9" s="15">
        <v>1405014504</v>
      </c>
    </row>
    <row r="10" spans="1:27" ht="13.5">
      <c r="A10" s="46" t="s">
        <v>36</v>
      </c>
      <c r="B10" s="47"/>
      <c r="C10" s="9">
        <v>845537492</v>
      </c>
      <c r="D10" s="10"/>
      <c r="E10" s="11">
        <v>2017832702</v>
      </c>
      <c r="F10" s="11">
        <v>1840954453</v>
      </c>
      <c r="G10" s="11">
        <v>403664405</v>
      </c>
      <c r="H10" s="11">
        <v>278040429</v>
      </c>
      <c r="I10" s="11">
        <v>120876713</v>
      </c>
      <c r="J10" s="11">
        <v>802581547</v>
      </c>
      <c r="K10" s="11">
        <v>396845020</v>
      </c>
      <c r="L10" s="11">
        <v>447408713</v>
      </c>
      <c r="M10" s="11">
        <v>-341552779</v>
      </c>
      <c r="N10" s="11">
        <v>502700954</v>
      </c>
      <c r="O10" s="11">
        <v>395455535</v>
      </c>
      <c r="P10" s="11">
        <v>345232538</v>
      </c>
      <c r="Q10" s="11">
        <v>-86096011</v>
      </c>
      <c r="R10" s="11">
        <v>654592062</v>
      </c>
      <c r="S10" s="11">
        <v>302059127</v>
      </c>
      <c r="T10" s="11">
        <v>1299310816</v>
      </c>
      <c r="U10" s="11">
        <v>2231471898</v>
      </c>
      <c r="V10" s="11">
        <v>3832841841</v>
      </c>
      <c r="W10" s="11">
        <v>5792716404</v>
      </c>
      <c r="X10" s="11">
        <v>1840954453</v>
      </c>
      <c r="Y10" s="11">
        <v>3951761951</v>
      </c>
      <c r="Z10" s="2">
        <v>214.66</v>
      </c>
      <c r="AA10" s="15">
        <v>1840954453</v>
      </c>
    </row>
    <row r="11" spans="1:27" ht="13.5">
      <c r="A11" s="48" t="s">
        <v>37</v>
      </c>
      <c r="B11" s="47"/>
      <c r="C11" s="49">
        <f aca="true" t="shared" si="1" ref="C11:Y11">SUM(C6:C10)</f>
        <v>8890089619</v>
      </c>
      <c r="D11" s="50">
        <f t="shared" si="1"/>
        <v>0</v>
      </c>
      <c r="E11" s="51">
        <f t="shared" si="1"/>
        <v>11955533337</v>
      </c>
      <c r="F11" s="51">
        <f t="shared" si="1"/>
        <v>11798456667</v>
      </c>
      <c r="G11" s="51">
        <f t="shared" si="1"/>
        <v>555873627</v>
      </c>
      <c r="H11" s="51">
        <f t="shared" si="1"/>
        <v>915612252</v>
      </c>
      <c r="I11" s="51">
        <f t="shared" si="1"/>
        <v>784184305</v>
      </c>
      <c r="J11" s="51">
        <f t="shared" si="1"/>
        <v>2255670184</v>
      </c>
      <c r="K11" s="51">
        <f t="shared" si="1"/>
        <v>930714359</v>
      </c>
      <c r="L11" s="51">
        <f t="shared" si="1"/>
        <v>1021047123</v>
      </c>
      <c r="M11" s="51">
        <f t="shared" si="1"/>
        <v>1328691892</v>
      </c>
      <c r="N11" s="51">
        <f t="shared" si="1"/>
        <v>3280453374</v>
      </c>
      <c r="O11" s="51">
        <f t="shared" si="1"/>
        <v>569153414</v>
      </c>
      <c r="P11" s="51">
        <f t="shared" si="1"/>
        <v>1422171037</v>
      </c>
      <c r="Q11" s="51">
        <f t="shared" si="1"/>
        <v>1127374908</v>
      </c>
      <c r="R11" s="51">
        <f t="shared" si="1"/>
        <v>3118699359</v>
      </c>
      <c r="S11" s="51">
        <f t="shared" si="1"/>
        <v>1196508620</v>
      </c>
      <c r="T11" s="51">
        <f t="shared" si="1"/>
        <v>2428740543</v>
      </c>
      <c r="U11" s="51">
        <f t="shared" si="1"/>
        <v>5323239782</v>
      </c>
      <c r="V11" s="51">
        <f t="shared" si="1"/>
        <v>8948488945</v>
      </c>
      <c r="W11" s="51">
        <f t="shared" si="1"/>
        <v>17603311862</v>
      </c>
      <c r="X11" s="51">
        <f t="shared" si="1"/>
        <v>11798456667</v>
      </c>
      <c r="Y11" s="51">
        <f t="shared" si="1"/>
        <v>5804855195</v>
      </c>
      <c r="Z11" s="52">
        <f>+IF(X11&lt;&gt;0,+(Y11/X11)*100,0)</f>
        <v>49.20012302317506</v>
      </c>
      <c r="AA11" s="53">
        <f>SUM(AA6:AA10)</f>
        <v>11798456667</v>
      </c>
    </row>
    <row r="12" spans="1:27" ht="13.5">
      <c r="A12" s="54" t="s">
        <v>38</v>
      </c>
      <c r="B12" s="35"/>
      <c r="C12" s="9">
        <v>707402922</v>
      </c>
      <c r="D12" s="10"/>
      <c r="E12" s="11">
        <v>1698606181</v>
      </c>
      <c r="F12" s="11">
        <v>1767634860</v>
      </c>
      <c r="G12" s="11">
        <v>61383248</v>
      </c>
      <c r="H12" s="11">
        <v>15637528</v>
      </c>
      <c r="I12" s="11">
        <v>13868858</v>
      </c>
      <c r="J12" s="11">
        <v>90889634</v>
      </c>
      <c r="K12" s="11">
        <v>89361626</v>
      </c>
      <c r="L12" s="11">
        <v>69608700</v>
      </c>
      <c r="M12" s="11">
        <v>104521329</v>
      </c>
      <c r="N12" s="11">
        <v>263491655</v>
      </c>
      <c r="O12" s="11">
        <v>130146680</v>
      </c>
      <c r="P12" s="11">
        <v>61963022</v>
      </c>
      <c r="Q12" s="11">
        <v>84578435</v>
      </c>
      <c r="R12" s="11">
        <v>276688137</v>
      </c>
      <c r="S12" s="11">
        <v>104653440</v>
      </c>
      <c r="T12" s="11">
        <v>130302653</v>
      </c>
      <c r="U12" s="11">
        <v>481384941</v>
      </c>
      <c r="V12" s="11">
        <v>716341034</v>
      </c>
      <c r="W12" s="11">
        <v>1347410460</v>
      </c>
      <c r="X12" s="11">
        <v>1767634860</v>
      </c>
      <c r="Y12" s="11">
        <v>-420224400</v>
      </c>
      <c r="Z12" s="2">
        <v>-23.77</v>
      </c>
      <c r="AA12" s="15">
        <v>1767634860</v>
      </c>
    </row>
    <row r="13" spans="1:27" ht="13.5">
      <c r="A13" s="54" t="s">
        <v>39</v>
      </c>
      <c r="B13" s="35"/>
      <c r="C13" s="12">
        <v>10160618</v>
      </c>
      <c r="D13" s="13"/>
      <c r="E13" s="14">
        <v>11729073</v>
      </c>
      <c r="F13" s="14">
        <v>221703</v>
      </c>
      <c r="G13" s="14">
        <v>1612854</v>
      </c>
      <c r="H13" s="14">
        <v>389499</v>
      </c>
      <c r="I13" s="14">
        <v>774444</v>
      </c>
      <c r="J13" s="14">
        <v>2776797</v>
      </c>
      <c r="K13" s="14">
        <v>1120443</v>
      </c>
      <c r="L13" s="14">
        <v>1048081</v>
      </c>
      <c r="M13" s="14">
        <v>744888</v>
      </c>
      <c r="N13" s="14">
        <v>2913412</v>
      </c>
      <c r="O13" s="14"/>
      <c r="P13" s="14"/>
      <c r="Q13" s="14"/>
      <c r="R13" s="14"/>
      <c r="S13" s="14"/>
      <c r="T13" s="14"/>
      <c r="U13" s="14"/>
      <c r="V13" s="14"/>
      <c r="W13" s="14">
        <v>5690209</v>
      </c>
      <c r="X13" s="14">
        <v>221703</v>
      </c>
      <c r="Y13" s="14">
        <v>5468506</v>
      </c>
      <c r="Z13" s="2">
        <v>2466.59</v>
      </c>
      <c r="AA13" s="22">
        <v>221703</v>
      </c>
    </row>
    <row r="14" spans="1:27" ht="13.5">
      <c r="A14" s="54" t="s">
        <v>40</v>
      </c>
      <c r="B14" s="35"/>
      <c r="C14" s="9">
        <v>71442102</v>
      </c>
      <c r="D14" s="10"/>
      <c r="E14" s="11">
        <v>300486108</v>
      </c>
      <c r="F14" s="11">
        <v>863991575</v>
      </c>
      <c r="G14" s="11"/>
      <c r="H14" s="11"/>
      <c r="I14" s="11"/>
      <c r="J14" s="11"/>
      <c r="K14" s="11"/>
      <c r="L14" s="11">
        <v>16076510</v>
      </c>
      <c r="M14" s="11"/>
      <c r="N14" s="11">
        <v>16076510</v>
      </c>
      <c r="O14" s="11"/>
      <c r="P14" s="11"/>
      <c r="Q14" s="11"/>
      <c r="R14" s="11"/>
      <c r="S14" s="11">
        <v>23120</v>
      </c>
      <c r="T14" s="11">
        <v>475350</v>
      </c>
      <c r="U14" s="11">
        <v>400209505</v>
      </c>
      <c r="V14" s="11">
        <v>400707975</v>
      </c>
      <c r="W14" s="11">
        <v>416784485</v>
      </c>
      <c r="X14" s="11">
        <v>863991575</v>
      </c>
      <c r="Y14" s="11">
        <v>-447207090</v>
      </c>
      <c r="Z14" s="2">
        <v>-51.76</v>
      </c>
      <c r="AA14" s="15">
        <v>863991575</v>
      </c>
    </row>
    <row r="15" spans="1:27" ht="13.5">
      <c r="A15" s="54" t="s">
        <v>41</v>
      </c>
      <c r="B15" s="35" t="s">
        <v>42</v>
      </c>
      <c r="C15" s="9">
        <v>1302277381</v>
      </c>
      <c r="D15" s="10"/>
      <c r="E15" s="11">
        <v>5449234411</v>
      </c>
      <c r="F15" s="11">
        <v>5528867532</v>
      </c>
      <c r="G15" s="11">
        <v>139978315</v>
      </c>
      <c r="H15" s="11">
        <v>114471222</v>
      </c>
      <c r="I15" s="11">
        <v>400017614</v>
      </c>
      <c r="J15" s="11">
        <v>654467151</v>
      </c>
      <c r="K15" s="11">
        <v>243103501</v>
      </c>
      <c r="L15" s="11">
        <v>243047413</v>
      </c>
      <c r="M15" s="11">
        <v>92976401</v>
      </c>
      <c r="N15" s="11">
        <v>579127315</v>
      </c>
      <c r="O15" s="11">
        <v>209881105</v>
      </c>
      <c r="P15" s="11">
        <v>236320107</v>
      </c>
      <c r="Q15" s="11">
        <v>417054538</v>
      </c>
      <c r="R15" s="11">
        <v>863255750</v>
      </c>
      <c r="S15" s="11">
        <v>192438204</v>
      </c>
      <c r="T15" s="11">
        <v>322270931</v>
      </c>
      <c r="U15" s="11">
        <v>1196330983</v>
      </c>
      <c r="V15" s="11">
        <v>1711040118</v>
      </c>
      <c r="W15" s="11">
        <v>3807890334</v>
      </c>
      <c r="X15" s="11">
        <v>5528867532</v>
      </c>
      <c r="Y15" s="11">
        <v>-1720977198</v>
      </c>
      <c r="Z15" s="2">
        <v>-31.13</v>
      </c>
      <c r="AA15" s="15">
        <v>5528867532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1078480</v>
      </c>
      <c r="T16" s="11"/>
      <c r="U16" s="11">
        <v>10739816</v>
      </c>
      <c r="V16" s="11">
        <v>11818296</v>
      </c>
      <c r="W16" s="11">
        <v>11818296</v>
      </c>
      <c r="X16" s="11"/>
      <c r="Y16" s="11">
        <v>11818296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8546000</v>
      </c>
      <c r="V17" s="11">
        <v>8546000</v>
      </c>
      <c r="W17" s="11">
        <v>8546000</v>
      </c>
      <c r="X17" s="11"/>
      <c r="Y17" s="11">
        <v>8546000</v>
      </c>
      <c r="Z17" s="2"/>
      <c r="AA17" s="15"/>
    </row>
    <row r="18" spans="1:27" ht="13.5">
      <c r="A18" s="54" t="s">
        <v>45</v>
      </c>
      <c r="B18" s="35"/>
      <c r="C18" s="16">
        <v>54220330</v>
      </c>
      <c r="D18" s="17"/>
      <c r="E18" s="18">
        <v>29350000</v>
      </c>
      <c r="F18" s="18">
        <v>28970000</v>
      </c>
      <c r="G18" s="18">
        <v>-175</v>
      </c>
      <c r="H18" s="18">
        <v>1960416</v>
      </c>
      <c r="I18" s="18">
        <v>339416</v>
      </c>
      <c r="J18" s="18">
        <v>2299657</v>
      </c>
      <c r="K18" s="18">
        <v>5438424</v>
      </c>
      <c r="L18" s="18">
        <v>50008</v>
      </c>
      <c r="M18" s="18">
        <v>672832</v>
      </c>
      <c r="N18" s="18">
        <v>6161264</v>
      </c>
      <c r="O18" s="18">
        <v>344416</v>
      </c>
      <c r="P18" s="18">
        <v>15000</v>
      </c>
      <c r="Q18" s="18">
        <v>1806416</v>
      </c>
      <c r="R18" s="18">
        <v>2165832</v>
      </c>
      <c r="S18" s="18">
        <v>9008930</v>
      </c>
      <c r="T18" s="18">
        <v>6895000</v>
      </c>
      <c r="U18" s="18">
        <v>802000</v>
      </c>
      <c r="V18" s="18">
        <v>16705930</v>
      </c>
      <c r="W18" s="18">
        <v>27332683</v>
      </c>
      <c r="X18" s="18">
        <v>28970000</v>
      </c>
      <c r="Y18" s="18">
        <v>-1637317</v>
      </c>
      <c r="Z18" s="3">
        <v>-5.65</v>
      </c>
      <c r="AA18" s="23">
        <v>28970000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15137191319</v>
      </c>
      <c r="D20" s="59">
        <f t="shared" si="2"/>
        <v>0</v>
      </c>
      <c r="E20" s="60">
        <f t="shared" si="2"/>
        <v>15114601333</v>
      </c>
      <c r="F20" s="60">
        <f t="shared" si="2"/>
        <v>15067668981</v>
      </c>
      <c r="G20" s="60">
        <f t="shared" si="2"/>
        <v>146536253</v>
      </c>
      <c r="H20" s="60">
        <f t="shared" si="2"/>
        <v>330291170</v>
      </c>
      <c r="I20" s="60">
        <f t="shared" si="2"/>
        <v>585399558</v>
      </c>
      <c r="J20" s="60">
        <f t="shared" si="2"/>
        <v>1062226981</v>
      </c>
      <c r="K20" s="60">
        <f t="shared" si="2"/>
        <v>598455834</v>
      </c>
      <c r="L20" s="60">
        <f t="shared" si="2"/>
        <v>535744631</v>
      </c>
      <c r="M20" s="60">
        <f t="shared" si="2"/>
        <v>712812787</v>
      </c>
      <c r="N20" s="60">
        <f t="shared" si="2"/>
        <v>1847013252</v>
      </c>
      <c r="O20" s="60">
        <f t="shared" si="2"/>
        <v>255252523</v>
      </c>
      <c r="P20" s="60">
        <f t="shared" si="2"/>
        <v>356502126</v>
      </c>
      <c r="Q20" s="60">
        <f t="shared" si="2"/>
        <v>819054418</v>
      </c>
      <c r="R20" s="60">
        <f t="shared" si="2"/>
        <v>1430809067</v>
      </c>
      <c r="S20" s="60">
        <f t="shared" si="2"/>
        <v>563135318</v>
      </c>
      <c r="T20" s="60">
        <f t="shared" si="2"/>
        <v>716739109</v>
      </c>
      <c r="U20" s="60">
        <f t="shared" si="2"/>
        <v>1898298150</v>
      </c>
      <c r="V20" s="60">
        <f t="shared" si="2"/>
        <v>3178172577</v>
      </c>
      <c r="W20" s="60">
        <f t="shared" si="2"/>
        <v>7518221877</v>
      </c>
      <c r="X20" s="60">
        <f t="shared" si="2"/>
        <v>15067668981</v>
      </c>
      <c r="Y20" s="60">
        <f t="shared" si="2"/>
        <v>-7549447104</v>
      </c>
      <c r="Z20" s="61">
        <f>+IF(X20&lt;&gt;0,+(Y20/X20)*100,0)</f>
        <v>-50.10361664780191</v>
      </c>
      <c r="AA20" s="62">
        <f>SUM(AA26:AA33)</f>
        <v>15067668981</v>
      </c>
    </row>
    <row r="21" spans="1:27" ht="13.5">
      <c r="A21" s="46" t="s">
        <v>32</v>
      </c>
      <c r="B21" s="47"/>
      <c r="C21" s="9">
        <v>2940316221</v>
      </c>
      <c r="D21" s="10"/>
      <c r="E21" s="11">
        <v>2289465791</v>
      </c>
      <c r="F21" s="11">
        <v>2542913058</v>
      </c>
      <c r="G21" s="11">
        <v>39599290</v>
      </c>
      <c r="H21" s="11">
        <v>60258917</v>
      </c>
      <c r="I21" s="11">
        <v>109357186</v>
      </c>
      <c r="J21" s="11">
        <v>209215393</v>
      </c>
      <c r="K21" s="11">
        <v>122005497</v>
      </c>
      <c r="L21" s="11">
        <v>102369714</v>
      </c>
      <c r="M21" s="11">
        <v>130886079</v>
      </c>
      <c r="N21" s="11">
        <v>355261290</v>
      </c>
      <c r="O21" s="11">
        <v>61879736</v>
      </c>
      <c r="P21" s="11">
        <v>58032526</v>
      </c>
      <c r="Q21" s="11">
        <v>174994709</v>
      </c>
      <c r="R21" s="11">
        <v>294906971</v>
      </c>
      <c r="S21" s="11">
        <v>37199127</v>
      </c>
      <c r="T21" s="11">
        <v>67907985</v>
      </c>
      <c r="U21" s="11">
        <v>306515932</v>
      </c>
      <c r="V21" s="11">
        <v>411623044</v>
      </c>
      <c r="W21" s="11">
        <v>1271006698</v>
      </c>
      <c r="X21" s="11">
        <v>2542913058</v>
      </c>
      <c r="Y21" s="11">
        <v>-1271906360</v>
      </c>
      <c r="Z21" s="2">
        <v>-50.02</v>
      </c>
      <c r="AA21" s="15">
        <v>2542913058</v>
      </c>
    </row>
    <row r="22" spans="1:27" ht="13.5">
      <c r="A22" s="46" t="s">
        <v>33</v>
      </c>
      <c r="B22" s="47"/>
      <c r="C22" s="9">
        <v>3045317878</v>
      </c>
      <c r="D22" s="10"/>
      <c r="E22" s="11">
        <v>3104899612</v>
      </c>
      <c r="F22" s="11">
        <v>2926202482</v>
      </c>
      <c r="G22" s="11">
        <v>36367833</v>
      </c>
      <c r="H22" s="11">
        <v>52635863</v>
      </c>
      <c r="I22" s="11">
        <v>121844258</v>
      </c>
      <c r="J22" s="11">
        <v>210847954</v>
      </c>
      <c r="K22" s="11">
        <v>107172826</v>
      </c>
      <c r="L22" s="11">
        <v>108526629</v>
      </c>
      <c r="M22" s="11">
        <v>96749908</v>
      </c>
      <c r="N22" s="11">
        <v>312449363</v>
      </c>
      <c r="O22" s="11">
        <v>57624963</v>
      </c>
      <c r="P22" s="11">
        <v>92064542</v>
      </c>
      <c r="Q22" s="11">
        <v>110558550</v>
      </c>
      <c r="R22" s="11">
        <v>260248055</v>
      </c>
      <c r="S22" s="11">
        <v>82279191</v>
      </c>
      <c r="T22" s="11">
        <v>99775792</v>
      </c>
      <c r="U22" s="11">
        <v>328813676</v>
      </c>
      <c r="V22" s="11">
        <v>510868659</v>
      </c>
      <c r="W22" s="11">
        <v>1294414031</v>
      </c>
      <c r="X22" s="11">
        <v>2926202482</v>
      </c>
      <c r="Y22" s="11">
        <v>-1631788451</v>
      </c>
      <c r="Z22" s="2">
        <v>-55.76</v>
      </c>
      <c r="AA22" s="15">
        <v>2926202482</v>
      </c>
    </row>
    <row r="23" spans="1:27" ht="13.5">
      <c r="A23" s="46" t="s">
        <v>34</v>
      </c>
      <c r="B23" s="47"/>
      <c r="C23" s="9">
        <v>1983088940</v>
      </c>
      <c r="D23" s="10"/>
      <c r="E23" s="11">
        <v>1977108235</v>
      </c>
      <c r="F23" s="11">
        <v>2075997249</v>
      </c>
      <c r="G23" s="11">
        <v>4959343</v>
      </c>
      <c r="H23" s="11">
        <v>49635771</v>
      </c>
      <c r="I23" s="11">
        <v>57244731</v>
      </c>
      <c r="J23" s="11">
        <v>111839845</v>
      </c>
      <c r="K23" s="11">
        <v>67451448</v>
      </c>
      <c r="L23" s="11">
        <v>81474540</v>
      </c>
      <c r="M23" s="11">
        <v>74748161</v>
      </c>
      <c r="N23" s="11">
        <v>223674149</v>
      </c>
      <c r="O23" s="11">
        <v>43469568</v>
      </c>
      <c r="P23" s="11">
        <v>68096606</v>
      </c>
      <c r="Q23" s="11">
        <v>179525664</v>
      </c>
      <c r="R23" s="11">
        <v>291091838</v>
      </c>
      <c r="S23" s="11">
        <v>107197171</v>
      </c>
      <c r="T23" s="11">
        <v>83152219</v>
      </c>
      <c r="U23" s="11">
        <v>192406499</v>
      </c>
      <c r="V23" s="11">
        <v>382755889</v>
      </c>
      <c r="W23" s="11">
        <v>1009361721</v>
      </c>
      <c r="X23" s="11">
        <v>2075997249</v>
      </c>
      <c r="Y23" s="11">
        <v>-1066635528</v>
      </c>
      <c r="Z23" s="2">
        <v>-51.38</v>
      </c>
      <c r="AA23" s="15">
        <v>2075997249</v>
      </c>
    </row>
    <row r="24" spans="1:27" ht="13.5">
      <c r="A24" s="46" t="s">
        <v>35</v>
      </c>
      <c r="B24" s="47"/>
      <c r="C24" s="9">
        <v>983567790</v>
      </c>
      <c r="D24" s="10"/>
      <c r="E24" s="11">
        <v>1321009384</v>
      </c>
      <c r="F24" s="11">
        <v>1308142782</v>
      </c>
      <c r="G24" s="11">
        <v>1779187</v>
      </c>
      <c r="H24" s="11">
        <v>34288286</v>
      </c>
      <c r="I24" s="11">
        <v>77027112</v>
      </c>
      <c r="J24" s="11">
        <v>113094585</v>
      </c>
      <c r="K24" s="11">
        <v>54619338</v>
      </c>
      <c r="L24" s="11">
        <v>61952888</v>
      </c>
      <c r="M24" s="11">
        <v>100844255</v>
      </c>
      <c r="N24" s="11">
        <v>217416481</v>
      </c>
      <c r="O24" s="11">
        <v>24360404</v>
      </c>
      <c r="P24" s="11">
        <v>36044066</v>
      </c>
      <c r="Q24" s="11">
        <v>86554376</v>
      </c>
      <c r="R24" s="11">
        <v>146958846</v>
      </c>
      <c r="S24" s="11">
        <v>90836734</v>
      </c>
      <c r="T24" s="11">
        <v>107962303</v>
      </c>
      <c r="U24" s="11">
        <v>161481209</v>
      </c>
      <c r="V24" s="11">
        <v>360280246</v>
      </c>
      <c r="W24" s="11">
        <v>837750158</v>
      </c>
      <c r="X24" s="11">
        <v>1308142782</v>
      </c>
      <c r="Y24" s="11">
        <v>-470392624</v>
      </c>
      <c r="Z24" s="2">
        <v>-35.96</v>
      </c>
      <c r="AA24" s="15">
        <v>1308142782</v>
      </c>
    </row>
    <row r="25" spans="1:27" ht="13.5">
      <c r="A25" s="46" t="s">
        <v>36</v>
      </c>
      <c r="B25" s="47"/>
      <c r="C25" s="9">
        <v>1403869331</v>
      </c>
      <c r="D25" s="10"/>
      <c r="E25" s="11">
        <v>906846619</v>
      </c>
      <c r="F25" s="11">
        <v>931828614</v>
      </c>
      <c r="G25" s="11">
        <v>9398352</v>
      </c>
      <c r="H25" s="11">
        <v>14177773</v>
      </c>
      <c r="I25" s="11">
        <v>34543530</v>
      </c>
      <c r="J25" s="11">
        <v>58119655</v>
      </c>
      <c r="K25" s="11">
        <v>88875230</v>
      </c>
      <c r="L25" s="11">
        <v>21762368</v>
      </c>
      <c r="M25" s="11">
        <v>54612459</v>
      </c>
      <c r="N25" s="11">
        <v>165250057</v>
      </c>
      <c r="O25" s="11">
        <v>3680878</v>
      </c>
      <c r="P25" s="11">
        <v>16039366</v>
      </c>
      <c r="Q25" s="11">
        <v>70581888</v>
      </c>
      <c r="R25" s="11">
        <v>90302132</v>
      </c>
      <c r="S25" s="11">
        <v>41908547</v>
      </c>
      <c r="T25" s="11">
        <v>33842570</v>
      </c>
      <c r="U25" s="11">
        <v>103226259</v>
      </c>
      <c r="V25" s="11">
        <v>178977376</v>
      </c>
      <c r="W25" s="11">
        <v>492649220</v>
      </c>
      <c r="X25" s="11">
        <v>931828614</v>
      </c>
      <c r="Y25" s="11">
        <v>-439179394</v>
      </c>
      <c r="Z25" s="2">
        <v>-47.13</v>
      </c>
      <c r="AA25" s="15">
        <v>931828614</v>
      </c>
    </row>
    <row r="26" spans="1:27" ht="13.5">
      <c r="A26" s="48" t="s">
        <v>37</v>
      </c>
      <c r="B26" s="63"/>
      <c r="C26" s="49">
        <f aca="true" t="shared" si="3" ref="C26:Y26">SUM(C21:C25)</f>
        <v>10356160160</v>
      </c>
      <c r="D26" s="50">
        <f t="shared" si="3"/>
        <v>0</v>
      </c>
      <c r="E26" s="51">
        <f t="shared" si="3"/>
        <v>9599329641</v>
      </c>
      <c r="F26" s="51">
        <f t="shared" si="3"/>
        <v>9785084185</v>
      </c>
      <c r="G26" s="51">
        <f t="shared" si="3"/>
        <v>92104005</v>
      </c>
      <c r="H26" s="51">
        <f t="shared" si="3"/>
        <v>210996610</v>
      </c>
      <c r="I26" s="51">
        <f t="shared" si="3"/>
        <v>400016817</v>
      </c>
      <c r="J26" s="51">
        <f t="shared" si="3"/>
        <v>703117432</v>
      </c>
      <c r="K26" s="51">
        <f t="shared" si="3"/>
        <v>440124339</v>
      </c>
      <c r="L26" s="51">
        <f t="shared" si="3"/>
        <v>376086139</v>
      </c>
      <c r="M26" s="51">
        <f t="shared" si="3"/>
        <v>457840862</v>
      </c>
      <c r="N26" s="51">
        <f t="shared" si="3"/>
        <v>1274051340</v>
      </c>
      <c r="O26" s="51">
        <f t="shared" si="3"/>
        <v>191015549</v>
      </c>
      <c r="P26" s="51">
        <f t="shared" si="3"/>
        <v>270277106</v>
      </c>
      <c r="Q26" s="51">
        <f t="shared" si="3"/>
        <v>622215187</v>
      </c>
      <c r="R26" s="51">
        <f t="shared" si="3"/>
        <v>1083507842</v>
      </c>
      <c r="S26" s="51">
        <f t="shared" si="3"/>
        <v>359420770</v>
      </c>
      <c r="T26" s="51">
        <f t="shared" si="3"/>
        <v>392640869</v>
      </c>
      <c r="U26" s="51">
        <f t="shared" si="3"/>
        <v>1092443575</v>
      </c>
      <c r="V26" s="51">
        <f t="shared" si="3"/>
        <v>1844505214</v>
      </c>
      <c r="W26" s="51">
        <f t="shared" si="3"/>
        <v>4905181828</v>
      </c>
      <c r="X26" s="51">
        <f t="shared" si="3"/>
        <v>9785084185</v>
      </c>
      <c r="Y26" s="51">
        <f t="shared" si="3"/>
        <v>-4879902357</v>
      </c>
      <c r="Z26" s="52">
        <f>+IF(X26&lt;&gt;0,+(Y26/X26)*100,0)</f>
        <v>-49.87082650224537</v>
      </c>
      <c r="AA26" s="53">
        <f>SUM(AA21:AA25)</f>
        <v>9785084185</v>
      </c>
    </row>
    <row r="27" spans="1:27" ht="13.5">
      <c r="A27" s="54" t="s">
        <v>38</v>
      </c>
      <c r="B27" s="64"/>
      <c r="C27" s="9">
        <v>1008868849</v>
      </c>
      <c r="D27" s="10"/>
      <c r="E27" s="11">
        <v>1177489374</v>
      </c>
      <c r="F27" s="11">
        <v>1413101526</v>
      </c>
      <c r="G27" s="11">
        <v>1535154</v>
      </c>
      <c r="H27" s="11">
        <v>47263940</v>
      </c>
      <c r="I27" s="11">
        <v>43146397</v>
      </c>
      <c r="J27" s="11">
        <v>91945491</v>
      </c>
      <c r="K27" s="11">
        <v>30518061</v>
      </c>
      <c r="L27" s="11">
        <v>59412481</v>
      </c>
      <c r="M27" s="11">
        <v>73630681</v>
      </c>
      <c r="N27" s="11">
        <v>163561223</v>
      </c>
      <c r="O27" s="11">
        <v>17920848</v>
      </c>
      <c r="P27" s="11">
        <v>34249010</v>
      </c>
      <c r="Q27" s="11">
        <v>37508355</v>
      </c>
      <c r="R27" s="11">
        <v>89678213</v>
      </c>
      <c r="S27" s="11">
        <v>25672761</v>
      </c>
      <c r="T27" s="11">
        <v>61875715</v>
      </c>
      <c r="U27" s="11">
        <v>68516550</v>
      </c>
      <c r="V27" s="11">
        <v>156065026</v>
      </c>
      <c r="W27" s="11">
        <v>501249953</v>
      </c>
      <c r="X27" s="11">
        <v>1413101526</v>
      </c>
      <c r="Y27" s="11">
        <v>-911851573</v>
      </c>
      <c r="Z27" s="2">
        <v>-64.53</v>
      </c>
      <c r="AA27" s="15">
        <v>1413101526</v>
      </c>
    </row>
    <row r="28" spans="1:27" ht="13.5">
      <c r="A28" s="54" t="s">
        <v>39</v>
      </c>
      <c r="B28" s="64"/>
      <c r="C28" s="12">
        <v>3699194</v>
      </c>
      <c r="D28" s="13"/>
      <c r="E28" s="14">
        <v>10042652</v>
      </c>
      <c r="F28" s="14">
        <v>31170180</v>
      </c>
      <c r="G28" s="14">
        <v>95750</v>
      </c>
      <c r="H28" s="14">
        <v>87240</v>
      </c>
      <c r="I28" s="14">
        <v>169640</v>
      </c>
      <c r="J28" s="14">
        <v>352630</v>
      </c>
      <c r="K28" s="14">
        <v>-53100</v>
      </c>
      <c r="L28" s="14">
        <v>1437190</v>
      </c>
      <c r="M28" s="14">
        <v>1557762</v>
      </c>
      <c r="N28" s="14">
        <v>2941852</v>
      </c>
      <c r="O28" s="14"/>
      <c r="P28" s="14"/>
      <c r="Q28" s="14"/>
      <c r="R28" s="14"/>
      <c r="S28" s="14"/>
      <c r="T28" s="14">
        <v>19500</v>
      </c>
      <c r="U28" s="14">
        <v>3073297</v>
      </c>
      <c r="V28" s="14">
        <v>3092797</v>
      </c>
      <c r="W28" s="14">
        <v>6387279</v>
      </c>
      <c r="X28" s="14">
        <v>31170180</v>
      </c>
      <c r="Y28" s="14">
        <v>-24782901</v>
      </c>
      <c r="Z28" s="2">
        <v>-79.51</v>
      </c>
      <c r="AA28" s="22">
        <v>31170180</v>
      </c>
    </row>
    <row r="29" spans="1:27" ht="13.5">
      <c r="A29" s="54" t="s">
        <v>40</v>
      </c>
      <c r="B29" s="64"/>
      <c r="C29" s="9">
        <v>1283161755</v>
      </c>
      <c r="D29" s="10"/>
      <c r="E29" s="11">
        <v>984691202</v>
      </c>
      <c r="F29" s="11">
        <v>927664056</v>
      </c>
      <c r="G29" s="11"/>
      <c r="H29" s="11">
        <v>107988</v>
      </c>
      <c r="I29" s="11">
        <v>50219651</v>
      </c>
      <c r="J29" s="11">
        <v>50327639</v>
      </c>
      <c r="K29" s="11">
        <v>18329340</v>
      </c>
      <c r="L29" s="11">
        <v>9029141</v>
      </c>
      <c r="M29" s="11">
        <v>63275956</v>
      </c>
      <c r="N29" s="11">
        <v>90634437</v>
      </c>
      <c r="O29" s="11">
        <v>45812</v>
      </c>
      <c r="P29" s="11"/>
      <c r="Q29" s="11">
        <v>72925399</v>
      </c>
      <c r="R29" s="11">
        <v>72971211</v>
      </c>
      <c r="S29" s="11">
        <v>85791628</v>
      </c>
      <c r="T29" s="11">
        <v>113454541</v>
      </c>
      <c r="U29" s="11">
        <v>448635719</v>
      </c>
      <c r="V29" s="11">
        <v>647881888</v>
      </c>
      <c r="W29" s="11">
        <v>861815175</v>
      </c>
      <c r="X29" s="11">
        <v>927664056</v>
      </c>
      <c r="Y29" s="11">
        <v>-65848881</v>
      </c>
      <c r="Z29" s="2">
        <v>-7.1</v>
      </c>
      <c r="AA29" s="15">
        <v>927664056</v>
      </c>
    </row>
    <row r="30" spans="1:27" ht="13.5">
      <c r="A30" s="54" t="s">
        <v>41</v>
      </c>
      <c r="B30" s="35" t="s">
        <v>42</v>
      </c>
      <c r="C30" s="9">
        <v>2469000360</v>
      </c>
      <c r="D30" s="10"/>
      <c r="E30" s="11">
        <v>3328576164</v>
      </c>
      <c r="F30" s="11">
        <v>2899366734</v>
      </c>
      <c r="G30" s="11">
        <v>52801344</v>
      </c>
      <c r="H30" s="11">
        <v>71835392</v>
      </c>
      <c r="I30" s="11">
        <v>91949784</v>
      </c>
      <c r="J30" s="11">
        <v>216586520</v>
      </c>
      <c r="K30" s="11">
        <v>109537194</v>
      </c>
      <c r="L30" s="11">
        <v>89779680</v>
      </c>
      <c r="M30" s="11">
        <v>116457643</v>
      </c>
      <c r="N30" s="11">
        <v>315774517</v>
      </c>
      <c r="O30" s="11">
        <v>46097537</v>
      </c>
      <c r="P30" s="11">
        <v>50527860</v>
      </c>
      <c r="Q30" s="11">
        <v>84081688</v>
      </c>
      <c r="R30" s="11">
        <v>180707085</v>
      </c>
      <c r="S30" s="11">
        <v>92250159</v>
      </c>
      <c r="T30" s="11">
        <v>148667813</v>
      </c>
      <c r="U30" s="11">
        <v>282737705</v>
      </c>
      <c r="V30" s="11">
        <v>523655677</v>
      </c>
      <c r="W30" s="11">
        <v>1236723799</v>
      </c>
      <c r="X30" s="11">
        <v>2899366734</v>
      </c>
      <c r="Y30" s="11">
        <v>-1662642935</v>
      </c>
      <c r="Z30" s="2">
        <v>-57.35</v>
      </c>
      <c r="AA30" s="15">
        <v>2899366734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16301001</v>
      </c>
      <c r="D33" s="17"/>
      <c r="E33" s="18">
        <v>14472300</v>
      </c>
      <c r="F33" s="18">
        <v>11282300</v>
      </c>
      <c r="G33" s="18"/>
      <c r="H33" s="18"/>
      <c r="I33" s="18">
        <v>-102731</v>
      </c>
      <c r="J33" s="18">
        <v>-102731</v>
      </c>
      <c r="K33" s="18"/>
      <c r="L33" s="18"/>
      <c r="M33" s="18">
        <v>49883</v>
      </c>
      <c r="N33" s="18">
        <v>49883</v>
      </c>
      <c r="O33" s="18">
        <v>172777</v>
      </c>
      <c r="P33" s="18">
        <v>1448150</v>
      </c>
      <c r="Q33" s="18">
        <v>2323789</v>
      </c>
      <c r="R33" s="18">
        <v>3944716</v>
      </c>
      <c r="S33" s="18"/>
      <c r="T33" s="18">
        <v>80671</v>
      </c>
      <c r="U33" s="18">
        <v>2891304</v>
      </c>
      <c r="V33" s="18">
        <v>2971975</v>
      </c>
      <c r="W33" s="18">
        <v>6863843</v>
      </c>
      <c r="X33" s="18">
        <v>11282300</v>
      </c>
      <c r="Y33" s="18">
        <v>-4418457</v>
      </c>
      <c r="Z33" s="3">
        <v>-39.16</v>
      </c>
      <c r="AA33" s="23">
        <v>11282300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6706721996</v>
      </c>
      <c r="D36" s="10">
        <f t="shared" si="4"/>
        <v>0</v>
      </c>
      <c r="E36" s="11">
        <f t="shared" si="4"/>
        <v>6581452529</v>
      </c>
      <c r="F36" s="11">
        <f t="shared" si="4"/>
        <v>7016109209</v>
      </c>
      <c r="G36" s="11">
        <f t="shared" si="4"/>
        <v>96241919</v>
      </c>
      <c r="H36" s="11">
        <f t="shared" si="4"/>
        <v>476503207</v>
      </c>
      <c r="I36" s="11">
        <f t="shared" si="4"/>
        <v>740265143</v>
      </c>
      <c r="J36" s="11">
        <f t="shared" si="4"/>
        <v>1313010269</v>
      </c>
      <c r="K36" s="11">
        <f t="shared" si="4"/>
        <v>296016347</v>
      </c>
      <c r="L36" s="11">
        <f t="shared" si="4"/>
        <v>381719724</v>
      </c>
      <c r="M36" s="11">
        <f t="shared" si="4"/>
        <v>257025309</v>
      </c>
      <c r="N36" s="11">
        <f t="shared" si="4"/>
        <v>934761380</v>
      </c>
      <c r="O36" s="11">
        <f t="shared" si="4"/>
        <v>109311263</v>
      </c>
      <c r="P36" s="11">
        <f t="shared" si="4"/>
        <v>340307381</v>
      </c>
      <c r="Q36" s="11">
        <f t="shared" si="4"/>
        <v>554087614</v>
      </c>
      <c r="R36" s="11">
        <f t="shared" si="4"/>
        <v>1003706258</v>
      </c>
      <c r="S36" s="11">
        <f t="shared" si="4"/>
        <v>316846477</v>
      </c>
      <c r="T36" s="11">
        <f t="shared" si="4"/>
        <v>436989518</v>
      </c>
      <c r="U36" s="11">
        <f t="shared" si="4"/>
        <v>1460494655</v>
      </c>
      <c r="V36" s="11">
        <f t="shared" si="4"/>
        <v>2214330650</v>
      </c>
      <c r="W36" s="11">
        <f t="shared" si="4"/>
        <v>5465808557</v>
      </c>
      <c r="X36" s="11">
        <f t="shared" si="4"/>
        <v>7016109209</v>
      </c>
      <c r="Y36" s="11">
        <f t="shared" si="4"/>
        <v>-1550300652</v>
      </c>
      <c r="Z36" s="2">
        <f aca="true" t="shared" si="5" ref="Z36:Z49">+IF(X36&lt;&gt;0,+(Y36/X36)*100,0)</f>
        <v>-22.096301608466025</v>
      </c>
      <c r="AA36" s="15">
        <f>AA6+AA21</f>
        <v>7016109209</v>
      </c>
    </row>
    <row r="37" spans="1:27" ht="13.5">
      <c r="A37" s="46" t="s">
        <v>33</v>
      </c>
      <c r="B37" s="47"/>
      <c r="C37" s="9">
        <f t="shared" si="4"/>
        <v>4626843124</v>
      </c>
      <c r="D37" s="10">
        <f t="shared" si="4"/>
        <v>0</v>
      </c>
      <c r="E37" s="11">
        <f t="shared" si="4"/>
        <v>5746489223</v>
      </c>
      <c r="F37" s="11">
        <f t="shared" si="4"/>
        <v>5502369355</v>
      </c>
      <c r="G37" s="11">
        <f t="shared" si="4"/>
        <v>61911766</v>
      </c>
      <c r="H37" s="11">
        <f t="shared" si="4"/>
        <v>138033503</v>
      </c>
      <c r="I37" s="11">
        <f t="shared" si="4"/>
        <v>-852948</v>
      </c>
      <c r="J37" s="11">
        <f t="shared" si="4"/>
        <v>199092321</v>
      </c>
      <c r="K37" s="11">
        <f t="shared" si="4"/>
        <v>225640778</v>
      </c>
      <c r="L37" s="11">
        <f t="shared" si="4"/>
        <v>209057433</v>
      </c>
      <c r="M37" s="11">
        <f t="shared" si="4"/>
        <v>962622738</v>
      </c>
      <c r="N37" s="11">
        <f t="shared" si="4"/>
        <v>1397320949</v>
      </c>
      <c r="O37" s="11">
        <f t="shared" si="4"/>
        <v>94838891</v>
      </c>
      <c r="P37" s="11">
        <f t="shared" si="4"/>
        <v>376291362</v>
      </c>
      <c r="Q37" s="11">
        <f t="shared" si="4"/>
        <v>299240571</v>
      </c>
      <c r="R37" s="11">
        <f t="shared" si="4"/>
        <v>770370824</v>
      </c>
      <c r="S37" s="11">
        <f t="shared" si="4"/>
        <v>434338984</v>
      </c>
      <c r="T37" s="11">
        <f t="shared" si="4"/>
        <v>657442143</v>
      </c>
      <c r="U37" s="11">
        <f t="shared" si="4"/>
        <v>1272879229</v>
      </c>
      <c r="V37" s="11">
        <f t="shared" si="4"/>
        <v>2364660356</v>
      </c>
      <c r="W37" s="11">
        <f t="shared" si="4"/>
        <v>4731444450</v>
      </c>
      <c r="X37" s="11">
        <f t="shared" si="4"/>
        <v>5502369355</v>
      </c>
      <c r="Y37" s="11">
        <f t="shared" si="4"/>
        <v>-770924905</v>
      </c>
      <c r="Z37" s="2">
        <f t="shared" si="5"/>
        <v>-14.010780724842853</v>
      </c>
      <c r="AA37" s="15">
        <f>AA7+AA22</f>
        <v>5502369355</v>
      </c>
    </row>
    <row r="38" spans="1:27" ht="13.5">
      <c r="A38" s="46" t="s">
        <v>34</v>
      </c>
      <c r="B38" s="47"/>
      <c r="C38" s="9">
        <f t="shared" si="4"/>
        <v>3252831845</v>
      </c>
      <c r="D38" s="10">
        <f t="shared" si="4"/>
        <v>0</v>
      </c>
      <c r="E38" s="11">
        <f t="shared" si="4"/>
        <v>3498024301</v>
      </c>
      <c r="F38" s="11">
        <f t="shared" si="4"/>
        <v>3579121935</v>
      </c>
      <c r="G38" s="11">
        <f t="shared" si="4"/>
        <v>35724273</v>
      </c>
      <c r="H38" s="11">
        <f t="shared" si="4"/>
        <v>128044407</v>
      </c>
      <c r="I38" s="11">
        <f t="shared" si="4"/>
        <v>173274072</v>
      </c>
      <c r="J38" s="11">
        <f t="shared" si="4"/>
        <v>337042752</v>
      </c>
      <c r="K38" s="11">
        <f t="shared" si="4"/>
        <v>163334822</v>
      </c>
      <c r="L38" s="11">
        <f t="shared" si="4"/>
        <v>202368201</v>
      </c>
      <c r="M38" s="11">
        <f t="shared" si="4"/>
        <v>617777477</v>
      </c>
      <c r="N38" s="11">
        <f t="shared" si="4"/>
        <v>983480500</v>
      </c>
      <c r="O38" s="11">
        <f t="shared" si="4"/>
        <v>90761306</v>
      </c>
      <c r="P38" s="11">
        <f t="shared" si="4"/>
        <v>511543136</v>
      </c>
      <c r="Q38" s="11">
        <f t="shared" si="4"/>
        <v>521863653</v>
      </c>
      <c r="R38" s="11">
        <f t="shared" si="4"/>
        <v>1124168095</v>
      </c>
      <c r="S38" s="11">
        <f t="shared" si="4"/>
        <v>286143833</v>
      </c>
      <c r="T38" s="11">
        <f t="shared" si="4"/>
        <v>221948051</v>
      </c>
      <c r="U38" s="11">
        <f t="shared" si="4"/>
        <v>732339286</v>
      </c>
      <c r="V38" s="11">
        <f t="shared" si="4"/>
        <v>1240431170</v>
      </c>
      <c r="W38" s="11">
        <f t="shared" si="4"/>
        <v>3685122517</v>
      </c>
      <c r="X38" s="11">
        <f t="shared" si="4"/>
        <v>3579121935</v>
      </c>
      <c r="Y38" s="11">
        <f t="shared" si="4"/>
        <v>106000582</v>
      </c>
      <c r="Z38" s="2">
        <f t="shared" si="5"/>
        <v>2.961636510995259</v>
      </c>
      <c r="AA38" s="15">
        <f>AA8+AA23</f>
        <v>3579121935</v>
      </c>
    </row>
    <row r="39" spans="1:27" ht="13.5">
      <c r="A39" s="46" t="s">
        <v>35</v>
      </c>
      <c r="B39" s="47"/>
      <c r="C39" s="9">
        <f t="shared" si="4"/>
        <v>2410445991</v>
      </c>
      <c r="D39" s="10">
        <f t="shared" si="4"/>
        <v>0</v>
      </c>
      <c r="E39" s="11">
        <f t="shared" si="4"/>
        <v>2804217604</v>
      </c>
      <c r="F39" s="11">
        <f t="shared" si="4"/>
        <v>2713157286</v>
      </c>
      <c r="G39" s="11">
        <f t="shared" si="4"/>
        <v>41036917</v>
      </c>
      <c r="H39" s="11">
        <f t="shared" si="4"/>
        <v>91809543</v>
      </c>
      <c r="I39" s="11">
        <f t="shared" si="4"/>
        <v>116094612</v>
      </c>
      <c r="J39" s="11">
        <f t="shared" si="4"/>
        <v>248941072</v>
      </c>
      <c r="K39" s="11">
        <f t="shared" si="4"/>
        <v>200126501</v>
      </c>
      <c r="L39" s="11">
        <f t="shared" si="4"/>
        <v>134816823</v>
      </c>
      <c r="M39" s="11">
        <f t="shared" si="4"/>
        <v>236047550</v>
      </c>
      <c r="N39" s="11">
        <f t="shared" si="4"/>
        <v>570990874</v>
      </c>
      <c r="O39" s="11">
        <f t="shared" si="4"/>
        <v>66121090</v>
      </c>
      <c r="P39" s="11">
        <f t="shared" si="4"/>
        <v>103034360</v>
      </c>
      <c r="Q39" s="11">
        <f t="shared" si="4"/>
        <v>389912380</v>
      </c>
      <c r="R39" s="11">
        <f t="shared" si="4"/>
        <v>559067830</v>
      </c>
      <c r="S39" s="11">
        <f t="shared" si="4"/>
        <v>174632422</v>
      </c>
      <c r="T39" s="11">
        <f t="shared" si="4"/>
        <v>171848314</v>
      </c>
      <c r="U39" s="11">
        <f t="shared" si="4"/>
        <v>615272030</v>
      </c>
      <c r="V39" s="11">
        <f t="shared" si="4"/>
        <v>961752766</v>
      </c>
      <c r="W39" s="11">
        <f t="shared" si="4"/>
        <v>2340752542</v>
      </c>
      <c r="X39" s="11">
        <f t="shared" si="4"/>
        <v>2713157286</v>
      </c>
      <c r="Y39" s="11">
        <f t="shared" si="4"/>
        <v>-372404744</v>
      </c>
      <c r="Z39" s="2">
        <f t="shared" si="5"/>
        <v>-13.72588113197946</v>
      </c>
      <c r="AA39" s="15">
        <f>AA9+AA24</f>
        <v>2713157286</v>
      </c>
    </row>
    <row r="40" spans="1:27" ht="13.5">
      <c r="A40" s="46" t="s">
        <v>36</v>
      </c>
      <c r="B40" s="47"/>
      <c r="C40" s="9">
        <f t="shared" si="4"/>
        <v>2249406823</v>
      </c>
      <c r="D40" s="10">
        <f t="shared" si="4"/>
        <v>0</v>
      </c>
      <c r="E40" s="11">
        <f t="shared" si="4"/>
        <v>2924679321</v>
      </c>
      <c r="F40" s="11">
        <f t="shared" si="4"/>
        <v>2772783067</v>
      </c>
      <c r="G40" s="11">
        <f t="shared" si="4"/>
        <v>413062757</v>
      </c>
      <c r="H40" s="11">
        <f t="shared" si="4"/>
        <v>292218202</v>
      </c>
      <c r="I40" s="11">
        <f t="shared" si="4"/>
        <v>155420243</v>
      </c>
      <c r="J40" s="11">
        <f t="shared" si="4"/>
        <v>860701202</v>
      </c>
      <c r="K40" s="11">
        <f t="shared" si="4"/>
        <v>485720250</v>
      </c>
      <c r="L40" s="11">
        <f t="shared" si="4"/>
        <v>469171081</v>
      </c>
      <c r="M40" s="11">
        <f t="shared" si="4"/>
        <v>-286940320</v>
      </c>
      <c r="N40" s="11">
        <f t="shared" si="4"/>
        <v>667951011</v>
      </c>
      <c r="O40" s="11">
        <f t="shared" si="4"/>
        <v>399136413</v>
      </c>
      <c r="P40" s="11">
        <f t="shared" si="4"/>
        <v>361271904</v>
      </c>
      <c r="Q40" s="11">
        <f t="shared" si="4"/>
        <v>-15514123</v>
      </c>
      <c r="R40" s="11">
        <f t="shared" si="4"/>
        <v>744894194</v>
      </c>
      <c r="S40" s="11">
        <f t="shared" si="4"/>
        <v>343967674</v>
      </c>
      <c r="T40" s="11">
        <f t="shared" si="4"/>
        <v>1333153386</v>
      </c>
      <c r="U40" s="11">
        <f t="shared" si="4"/>
        <v>2334698157</v>
      </c>
      <c r="V40" s="11">
        <f t="shared" si="4"/>
        <v>4011819217</v>
      </c>
      <c r="W40" s="11">
        <f t="shared" si="4"/>
        <v>6285365624</v>
      </c>
      <c r="X40" s="11">
        <f t="shared" si="4"/>
        <v>2772783067</v>
      </c>
      <c r="Y40" s="11">
        <f t="shared" si="4"/>
        <v>3512582557</v>
      </c>
      <c r="Z40" s="2">
        <f t="shared" si="5"/>
        <v>126.68075619779454</v>
      </c>
      <c r="AA40" s="15">
        <f>AA10+AA25</f>
        <v>2772783067</v>
      </c>
    </row>
    <row r="41" spans="1:27" ht="13.5">
      <c r="A41" s="48" t="s">
        <v>37</v>
      </c>
      <c r="B41" s="47"/>
      <c r="C41" s="49">
        <f aca="true" t="shared" si="6" ref="C41:Y41">SUM(C36:C40)</f>
        <v>19246249779</v>
      </c>
      <c r="D41" s="50">
        <f t="shared" si="6"/>
        <v>0</v>
      </c>
      <c r="E41" s="51">
        <f t="shared" si="6"/>
        <v>21554862978</v>
      </c>
      <c r="F41" s="51">
        <f t="shared" si="6"/>
        <v>21583540852</v>
      </c>
      <c r="G41" s="51">
        <f t="shared" si="6"/>
        <v>647977632</v>
      </c>
      <c r="H41" s="51">
        <f t="shared" si="6"/>
        <v>1126608862</v>
      </c>
      <c r="I41" s="51">
        <f t="shared" si="6"/>
        <v>1184201122</v>
      </c>
      <c r="J41" s="51">
        <f t="shared" si="6"/>
        <v>2958787616</v>
      </c>
      <c r="K41" s="51">
        <f t="shared" si="6"/>
        <v>1370838698</v>
      </c>
      <c r="L41" s="51">
        <f t="shared" si="6"/>
        <v>1397133262</v>
      </c>
      <c r="M41" s="51">
        <f t="shared" si="6"/>
        <v>1786532754</v>
      </c>
      <c r="N41" s="51">
        <f t="shared" si="6"/>
        <v>4554504714</v>
      </c>
      <c r="O41" s="51">
        <f t="shared" si="6"/>
        <v>760168963</v>
      </c>
      <c r="P41" s="51">
        <f t="shared" si="6"/>
        <v>1692448143</v>
      </c>
      <c r="Q41" s="51">
        <f t="shared" si="6"/>
        <v>1749590095</v>
      </c>
      <c r="R41" s="51">
        <f t="shared" si="6"/>
        <v>4202207201</v>
      </c>
      <c r="S41" s="51">
        <f t="shared" si="6"/>
        <v>1555929390</v>
      </c>
      <c r="T41" s="51">
        <f t="shared" si="6"/>
        <v>2821381412</v>
      </c>
      <c r="U41" s="51">
        <f t="shared" si="6"/>
        <v>6415683357</v>
      </c>
      <c r="V41" s="51">
        <f t="shared" si="6"/>
        <v>10792994159</v>
      </c>
      <c r="W41" s="51">
        <f t="shared" si="6"/>
        <v>22508493690</v>
      </c>
      <c r="X41" s="51">
        <f t="shared" si="6"/>
        <v>21583540852</v>
      </c>
      <c r="Y41" s="51">
        <f t="shared" si="6"/>
        <v>924952838</v>
      </c>
      <c r="Z41" s="52">
        <f t="shared" si="5"/>
        <v>4.285454570880991</v>
      </c>
      <c r="AA41" s="53">
        <f>SUM(AA36:AA40)</f>
        <v>21583540852</v>
      </c>
    </row>
    <row r="42" spans="1:27" ht="13.5">
      <c r="A42" s="54" t="s">
        <v>38</v>
      </c>
      <c r="B42" s="35"/>
      <c r="C42" s="65">
        <f aca="true" t="shared" si="7" ref="C42:Y48">C12+C27</f>
        <v>1716271771</v>
      </c>
      <c r="D42" s="66">
        <f t="shared" si="7"/>
        <v>0</v>
      </c>
      <c r="E42" s="67">
        <f t="shared" si="7"/>
        <v>2876095555</v>
      </c>
      <c r="F42" s="67">
        <f t="shared" si="7"/>
        <v>3180736386</v>
      </c>
      <c r="G42" s="67">
        <f t="shared" si="7"/>
        <v>62918402</v>
      </c>
      <c r="H42" s="67">
        <f t="shared" si="7"/>
        <v>62901468</v>
      </c>
      <c r="I42" s="67">
        <f t="shared" si="7"/>
        <v>57015255</v>
      </c>
      <c r="J42" s="67">
        <f t="shared" si="7"/>
        <v>182835125</v>
      </c>
      <c r="K42" s="67">
        <f t="shared" si="7"/>
        <v>119879687</v>
      </c>
      <c r="L42" s="67">
        <f t="shared" si="7"/>
        <v>129021181</v>
      </c>
      <c r="M42" s="67">
        <f t="shared" si="7"/>
        <v>178152010</v>
      </c>
      <c r="N42" s="67">
        <f t="shared" si="7"/>
        <v>427052878</v>
      </c>
      <c r="O42" s="67">
        <f t="shared" si="7"/>
        <v>148067528</v>
      </c>
      <c r="P42" s="67">
        <f t="shared" si="7"/>
        <v>96212032</v>
      </c>
      <c r="Q42" s="67">
        <f t="shared" si="7"/>
        <v>122086790</v>
      </c>
      <c r="R42" s="67">
        <f t="shared" si="7"/>
        <v>366366350</v>
      </c>
      <c r="S42" s="67">
        <f t="shared" si="7"/>
        <v>130326201</v>
      </c>
      <c r="T42" s="67">
        <f t="shared" si="7"/>
        <v>192178368</v>
      </c>
      <c r="U42" s="67">
        <f t="shared" si="7"/>
        <v>549901491</v>
      </c>
      <c r="V42" s="67">
        <f t="shared" si="7"/>
        <v>872406060</v>
      </c>
      <c r="W42" s="67">
        <f t="shared" si="7"/>
        <v>1848660413</v>
      </c>
      <c r="X42" s="67">
        <f t="shared" si="7"/>
        <v>3180736386</v>
      </c>
      <c r="Y42" s="67">
        <f t="shared" si="7"/>
        <v>-1332075973</v>
      </c>
      <c r="Z42" s="69">
        <f t="shared" si="5"/>
        <v>-41.87948359578391</v>
      </c>
      <c r="AA42" s="68">
        <f aca="true" t="shared" si="8" ref="AA42:AA48">AA12+AA27</f>
        <v>3180736386</v>
      </c>
    </row>
    <row r="43" spans="1:27" ht="13.5">
      <c r="A43" s="54" t="s">
        <v>39</v>
      </c>
      <c r="B43" s="35"/>
      <c r="C43" s="70">
        <f t="shared" si="7"/>
        <v>13859812</v>
      </c>
      <c r="D43" s="71">
        <f t="shared" si="7"/>
        <v>0</v>
      </c>
      <c r="E43" s="72">
        <f t="shared" si="7"/>
        <v>21771725</v>
      </c>
      <c r="F43" s="72">
        <f t="shared" si="7"/>
        <v>31391883</v>
      </c>
      <c r="G43" s="72">
        <f t="shared" si="7"/>
        <v>1708604</v>
      </c>
      <c r="H43" s="72">
        <f t="shared" si="7"/>
        <v>476739</v>
      </c>
      <c r="I43" s="72">
        <f t="shared" si="7"/>
        <v>944084</v>
      </c>
      <c r="J43" s="72">
        <f t="shared" si="7"/>
        <v>3129427</v>
      </c>
      <c r="K43" s="72">
        <f t="shared" si="7"/>
        <v>1067343</v>
      </c>
      <c r="L43" s="72">
        <f t="shared" si="7"/>
        <v>2485271</v>
      </c>
      <c r="M43" s="72">
        <f t="shared" si="7"/>
        <v>2302650</v>
      </c>
      <c r="N43" s="72">
        <f t="shared" si="7"/>
        <v>5855264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19500</v>
      </c>
      <c r="U43" s="72">
        <f t="shared" si="7"/>
        <v>3073297</v>
      </c>
      <c r="V43" s="72">
        <f t="shared" si="7"/>
        <v>3092797</v>
      </c>
      <c r="W43" s="72">
        <f t="shared" si="7"/>
        <v>12077488</v>
      </c>
      <c r="X43" s="72">
        <f t="shared" si="7"/>
        <v>31391883</v>
      </c>
      <c r="Y43" s="72">
        <f t="shared" si="7"/>
        <v>-19314395</v>
      </c>
      <c r="Z43" s="73">
        <f t="shared" si="5"/>
        <v>-61.526716954188444</v>
      </c>
      <c r="AA43" s="74">
        <f t="shared" si="8"/>
        <v>31391883</v>
      </c>
    </row>
    <row r="44" spans="1:27" ht="13.5">
      <c r="A44" s="54" t="s">
        <v>40</v>
      </c>
      <c r="B44" s="35"/>
      <c r="C44" s="65">
        <f t="shared" si="7"/>
        <v>1354603857</v>
      </c>
      <c r="D44" s="66">
        <f t="shared" si="7"/>
        <v>0</v>
      </c>
      <c r="E44" s="67">
        <f t="shared" si="7"/>
        <v>1285177310</v>
      </c>
      <c r="F44" s="67">
        <f t="shared" si="7"/>
        <v>1791655631</v>
      </c>
      <c r="G44" s="67">
        <f t="shared" si="7"/>
        <v>0</v>
      </c>
      <c r="H44" s="67">
        <f t="shared" si="7"/>
        <v>107988</v>
      </c>
      <c r="I44" s="67">
        <f t="shared" si="7"/>
        <v>50219651</v>
      </c>
      <c r="J44" s="67">
        <f t="shared" si="7"/>
        <v>50327639</v>
      </c>
      <c r="K44" s="67">
        <f t="shared" si="7"/>
        <v>18329340</v>
      </c>
      <c r="L44" s="67">
        <f t="shared" si="7"/>
        <v>25105651</v>
      </c>
      <c r="M44" s="67">
        <f t="shared" si="7"/>
        <v>63275956</v>
      </c>
      <c r="N44" s="67">
        <f t="shared" si="7"/>
        <v>106710947</v>
      </c>
      <c r="O44" s="67">
        <f t="shared" si="7"/>
        <v>45812</v>
      </c>
      <c r="P44" s="67">
        <f t="shared" si="7"/>
        <v>0</v>
      </c>
      <c r="Q44" s="67">
        <f t="shared" si="7"/>
        <v>72925399</v>
      </c>
      <c r="R44" s="67">
        <f t="shared" si="7"/>
        <v>72971211</v>
      </c>
      <c r="S44" s="67">
        <f t="shared" si="7"/>
        <v>85814748</v>
      </c>
      <c r="T44" s="67">
        <f t="shared" si="7"/>
        <v>113929891</v>
      </c>
      <c r="U44" s="67">
        <f t="shared" si="7"/>
        <v>848845224</v>
      </c>
      <c r="V44" s="67">
        <f t="shared" si="7"/>
        <v>1048589863</v>
      </c>
      <c r="W44" s="67">
        <f t="shared" si="7"/>
        <v>1278599660</v>
      </c>
      <c r="X44" s="67">
        <f t="shared" si="7"/>
        <v>1791655631</v>
      </c>
      <c r="Y44" s="67">
        <f t="shared" si="7"/>
        <v>-513055971</v>
      </c>
      <c r="Z44" s="69">
        <f t="shared" si="5"/>
        <v>-28.635858483231036</v>
      </c>
      <c r="AA44" s="68">
        <f t="shared" si="8"/>
        <v>1791655631</v>
      </c>
    </row>
    <row r="45" spans="1:27" ht="13.5">
      <c r="A45" s="54" t="s">
        <v>41</v>
      </c>
      <c r="B45" s="35" t="s">
        <v>42</v>
      </c>
      <c r="C45" s="65">
        <f t="shared" si="7"/>
        <v>3771277741</v>
      </c>
      <c r="D45" s="66">
        <f t="shared" si="7"/>
        <v>0</v>
      </c>
      <c r="E45" s="67">
        <f t="shared" si="7"/>
        <v>8777810575</v>
      </c>
      <c r="F45" s="67">
        <f t="shared" si="7"/>
        <v>8428234266</v>
      </c>
      <c r="G45" s="67">
        <f t="shared" si="7"/>
        <v>192779659</v>
      </c>
      <c r="H45" s="67">
        <f t="shared" si="7"/>
        <v>186306614</v>
      </c>
      <c r="I45" s="67">
        <f t="shared" si="7"/>
        <v>491967398</v>
      </c>
      <c r="J45" s="67">
        <f t="shared" si="7"/>
        <v>871053671</v>
      </c>
      <c r="K45" s="67">
        <f t="shared" si="7"/>
        <v>352640695</v>
      </c>
      <c r="L45" s="67">
        <f t="shared" si="7"/>
        <v>332827093</v>
      </c>
      <c r="M45" s="67">
        <f t="shared" si="7"/>
        <v>209434044</v>
      </c>
      <c r="N45" s="67">
        <f t="shared" si="7"/>
        <v>894901832</v>
      </c>
      <c r="O45" s="67">
        <f t="shared" si="7"/>
        <v>255978642</v>
      </c>
      <c r="P45" s="67">
        <f t="shared" si="7"/>
        <v>286847967</v>
      </c>
      <c r="Q45" s="67">
        <f t="shared" si="7"/>
        <v>501136226</v>
      </c>
      <c r="R45" s="67">
        <f t="shared" si="7"/>
        <v>1043962835</v>
      </c>
      <c r="S45" s="67">
        <f t="shared" si="7"/>
        <v>284688363</v>
      </c>
      <c r="T45" s="67">
        <f t="shared" si="7"/>
        <v>470938744</v>
      </c>
      <c r="U45" s="67">
        <f t="shared" si="7"/>
        <v>1479068688</v>
      </c>
      <c r="V45" s="67">
        <f t="shared" si="7"/>
        <v>2234695795</v>
      </c>
      <c r="W45" s="67">
        <f t="shared" si="7"/>
        <v>5044614133</v>
      </c>
      <c r="X45" s="67">
        <f t="shared" si="7"/>
        <v>8428234266</v>
      </c>
      <c r="Y45" s="67">
        <f t="shared" si="7"/>
        <v>-3383620133</v>
      </c>
      <c r="Z45" s="69">
        <f t="shared" si="5"/>
        <v>-40.146251589727704</v>
      </c>
      <c r="AA45" s="68">
        <f t="shared" si="8"/>
        <v>8428234266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1078480</v>
      </c>
      <c r="T46" s="67">
        <f t="shared" si="7"/>
        <v>0</v>
      </c>
      <c r="U46" s="67">
        <f t="shared" si="7"/>
        <v>10739816</v>
      </c>
      <c r="V46" s="67">
        <f t="shared" si="7"/>
        <v>11818296</v>
      </c>
      <c r="W46" s="67">
        <f t="shared" si="7"/>
        <v>11818296</v>
      </c>
      <c r="X46" s="67">
        <f t="shared" si="7"/>
        <v>0</v>
      </c>
      <c r="Y46" s="67">
        <f t="shared" si="7"/>
        <v>11818296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8546000</v>
      </c>
      <c r="V47" s="67">
        <f t="shared" si="7"/>
        <v>8546000</v>
      </c>
      <c r="W47" s="67">
        <f t="shared" si="7"/>
        <v>8546000</v>
      </c>
      <c r="X47" s="67">
        <f t="shared" si="7"/>
        <v>0</v>
      </c>
      <c r="Y47" s="67">
        <f t="shared" si="7"/>
        <v>8546000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70521331</v>
      </c>
      <c r="D48" s="66">
        <f t="shared" si="7"/>
        <v>0</v>
      </c>
      <c r="E48" s="67">
        <f t="shared" si="7"/>
        <v>43822300</v>
      </c>
      <c r="F48" s="67">
        <f t="shared" si="7"/>
        <v>40252300</v>
      </c>
      <c r="G48" s="67">
        <f t="shared" si="7"/>
        <v>-175</v>
      </c>
      <c r="H48" s="67">
        <f t="shared" si="7"/>
        <v>1960416</v>
      </c>
      <c r="I48" s="67">
        <f t="shared" si="7"/>
        <v>236685</v>
      </c>
      <c r="J48" s="67">
        <f t="shared" si="7"/>
        <v>2196926</v>
      </c>
      <c r="K48" s="67">
        <f t="shared" si="7"/>
        <v>5438424</v>
      </c>
      <c r="L48" s="67">
        <f t="shared" si="7"/>
        <v>50008</v>
      </c>
      <c r="M48" s="67">
        <f t="shared" si="7"/>
        <v>722715</v>
      </c>
      <c r="N48" s="67">
        <f t="shared" si="7"/>
        <v>6211147</v>
      </c>
      <c r="O48" s="67">
        <f t="shared" si="7"/>
        <v>517193</v>
      </c>
      <c r="P48" s="67">
        <f t="shared" si="7"/>
        <v>1463150</v>
      </c>
      <c r="Q48" s="67">
        <f t="shared" si="7"/>
        <v>4130205</v>
      </c>
      <c r="R48" s="67">
        <f t="shared" si="7"/>
        <v>6110548</v>
      </c>
      <c r="S48" s="67">
        <f t="shared" si="7"/>
        <v>9008930</v>
      </c>
      <c r="T48" s="67">
        <f t="shared" si="7"/>
        <v>6975671</v>
      </c>
      <c r="U48" s="67">
        <f t="shared" si="7"/>
        <v>3693304</v>
      </c>
      <c r="V48" s="67">
        <f t="shared" si="7"/>
        <v>19677905</v>
      </c>
      <c r="W48" s="67">
        <f t="shared" si="7"/>
        <v>34196526</v>
      </c>
      <c r="X48" s="67">
        <f t="shared" si="7"/>
        <v>40252300</v>
      </c>
      <c r="Y48" s="67">
        <f t="shared" si="7"/>
        <v>-6055774</v>
      </c>
      <c r="Z48" s="69">
        <f t="shared" si="5"/>
        <v>-15.044541554147218</v>
      </c>
      <c r="AA48" s="68">
        <f t="shared" si="8"/>
        <v>40252300</v>
      </c>
    </row>
    <row r="49" spans="1:27" ht="13.5">
      <c r="A49" s="75" t="s">
        <v>49</v>
      </c>
      <c r="B49" s="76"/>
      <c r="C49" s="77">
        <f aca="true" t="shared" si="9" ref="C49:Y49">SUM(C41:C48)</f>
        <v>26172784291</v>
      </c>
      <c r="D49" s="78">
        <f t="shared" si="9"/>
        <v>0</v>
      </c>
      <c r="E49" s="79">
        <f t="shared" si="9"/>
        <v>34559540443</v>
      </c>
      <c r="F49" s="79">
        <f t="shared" si="9"/>
        <v>35055811318</v>
      </c>
      <c r="G49" s="79">
        <f t="shared" si="9"/>
        <v>905384122</v>
      </c>
      <c r="H49" s="79">
        <f t="shared" si="9"/>
        <v>1378362087</v>
      </c>
      <c r="I49" s="79">
        <f t="shared" si="9"/>
        <v>1784584195</v>
      </c>
      <c r="J49" s="79">
        <f t="shared" si="9"/>
        <v>4068330404</v>
      </c>
      <c r="K49" s="79">
        <f t="shared" si="9"/>
        <v>1868194187</v>
      </c>
      <c r="L49" s="79">
        <f t="shared" si="9"/>
        <v>1886622466</v>
      </c>
      <c r="M49" s="79">
        <f t="shared" si="9"/>
        <v>2240420129</v>
      </c>
      <c r="N49" s="79">
        <f t="shared" si="9"/>
        <v>5995236782</v>
      </c>
      <c r="O49" s="79">
        <f t="shared" si="9"/>
        <v>1164778138</v>
      </c>
      <c r="P49" s="79">
        <f t="shared" si="9"/>
        <v>2076971292</v>
      </c>
      <c r="Q49" s="79">
        <f t="shared" si="9"/>
        <v>2449868715</v>
      </c>
      <c r="R49" s="79">
        <f t="shared" si="9"/>
        <v>5691618145</v>
      </c>
      <c r="S49" s="79">
        <f t="shared" si="9"/>
        <v>2066846112</v>
      </c>
      <c r="T49" s="79">
        <f t="shared" si="9"/>
        <v>3605423586</v>
      </c>
      <c r="U49" s="79">
        <f t="shared" si="9"/>
        <v>9319551177</v>
      </c>
      <c r="V49" s="79">
        <f t="shared" si="9"/>
        <v>14991820875</v>
      </c>
      <c r="W49" s="79">
        <f t="shared" si="9"/>
        <v>30747006206</v>
      </c>
      <c r="X49" s="79">
        <f t="shared" si="9"/>
        <v>35055811318</v>
      </c>
      <c r="Y49" s="79">
        <f t="shared" si="9"/>
        <v>-4308805112</v>
      </c>
      <c r="Z49" s="80">
        <f t="shared" si="5"/>
        <v>-12.291271974605737</v>
      </c>
      <c r="AA49" s="81">
        <f>SUM(AA41:AA48)</f>
        <v>35055811318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9068224967</v>
      </c>
      <c r="D51" s="66">
        <f t="shared" si="10"/>
        <v>0</v>
      </c>
      <c r="E51" s="67">
        <f t="shared" si="10"/>
        <v>14851313170</v>
      </c>
      <c r="F51" s="67">
        <f t="shared" si="10"/>
        <v>14979385970</v>
      </c>
      <c r="G51" s="67">
        <f t="shared" si="10"/>
        <v>10212785</v>
      </c>
      <c r="H51" s="67">
        <f t="shared" si="10"/>
        <v>195012051</v>
      </c>
      <c r="I51" s="67">
        <f t="shared" si="10"/>
        <v>511028711</v>
      </c>
      <c r="J51" s="67">
        <f t="shared" si="10"/>
        <v>716253547</v>
      </c>
      <c r="K51" s="67">
        <f t="shared" si="10"/>
        <v>1202032597</v>
      </c>
      <c r="L51" s="67">
        <f t="shared" si="10"/>
        <v>1300700996</v>
      </c>
      <c r="M51" s="67">
        <f t="shared" si="10"/>
        <v>1895323932</v>
      </c>
      <c r="N51" s="67">
        <f t="shared" si="10"/>
        <v>4398057525</v>
      </c>
      <c r="O51" s="67">
        <f t="shared" si="10"/>
        <v>1642911343</v>
      </c>
      <c r="P51" s="67">
        <f t="shared" si="10"/>
        <v>605454282</v>
      </c>
      <c r="Q51" s="67">
        <f t="shared" si="10"/>
        <v>1096348402</v>
      </c>
      <c r="R51" s="67">
        <f t="shared" si="10"/>
        <v>3344714027</v>
      </c>
      <c r="S51" s="67">
        <f t="shared" si="10"/>
        <v>482302526</v>
      </c>
      <c r="T51" s="67">
        <f t="shared" si="10"/>
        <v>462322347</v>
      </c>
      <c r="U51" s="67">
        <f t="shared" si="10"/>
        <v>691592245</v>
      </c>
      <c r="V51" s="67">
        <f t="shared" si="10"/>
        <v>1636217118</v>
      </c>
      <c r="W51" s="67">
        <f t="shared" si="10"/>
        <v>10095242217</v>
      </c>
      <c r="X51" s="67">
        <f t="shared" si="10"/>
        <v>14979385970</v>
      </c>
      <c r="Y51" s="67">
        <f t="shared" si="10"/>
        <v>-4884143753</v>
      </c>
      <c r="Z51" s="69">
        <f>+IF(X51&lt;&gt;0,+(Y51/X51)*100,0)</f>
        <v>-32.605767437875826</v>
      </c>
      <c r="AA51" s="68">
        <f>SUM(AA57:AA61)</f>
        <v>14979385970</v>
      </c>
    </row>
    <row r="52" spans="1:27" ht="13.5">
      <c r="A52" s="84" t="s">
        <v>32</v>
      </c>
      <c r="B52" s="47"/>
      <c r="C52" s="9">
        <v>1537755624</v>
      </c>
      <c r="D52" s="10"/>
      <c r="E52" s="11">
        <v>2741162764</v>
      </c>
      <c r="F52" s="11">
        <v>2748492980</v>
      </c>
      <c r="G52" s="11">
        <v>-21042030</v>
      </c>
      <c r="H52" s="11">
        <v>13462552</v>
      </c>
      <c r="I52" s="11">
        <v>-4422679</v>
      </c>
      <c r="J52" s="11">
        <v>-12002157</v>
      </c>
      <c r="K52" s="11">
        <v>170842476</v>
      </c>
      <c r="L52" s="11">
        <v>228310609</v>
      </c>
      <c r="M52" s="11">
        <v>278489973</v>
      </c>
      <c r="N52" s="11">
        <v>677643058</v>
      </c>
      <c r="O52" s="11">
        <v>297931119</v>
      </c>
      <c r="P52" s="11">
        <v>133684806</v>
      </c>
      <c r="Q52" s="11">
        <v>228214066</v>
      </c>
      <c r="R52" s="11">
        <v>659829991</v>
      </c>
      <c r="S52" s="11">
        <v>99396783</v>
      </c>
      <c r="T52" s="11">
        <v>65532217</v>
      </c>
      <c r="U52" s="11">
        <v>100692415</v>
      </c>
      <c r="V52" s="11">
        <v>265621415</v>
      </c>
      <c r="W52" s="11">
        <v>1591092307</v>
      </c>
      <c r="X52" s="11">
        <v>2748492980</v>
      </c>
      <c r="Y52" s="11">
        <v>-1157400673</v>
      </c>
      <c r="Z52" s="2">
        <v>-42.11</v>
      </c>
      <c r="AA52" s="15">
        <v>2748492980</v>
      </c>
    </row>
    <row r="53" spans="1:27" ht="13.5">
      <c r="A53" s="84" t="s">
        <v>33</v>
      </c>
      <c r="B53" s="47"/>
      <c r="C53" s="9">
        <v>2247374895</v>
      </c>
      <c r="D53" s="10"/>
      <c r="E53" s="11">
        <v>3094149733</v>
      </c>
      <c r="F53" s="11">
        <v>3192896625</v>
      </c>
      <c r="G53" s="11">
        <v>-30621736</v>
      </c>
      <c r="H53" s="11">
        <v>23088471</v>
      </c>
      <c r="I53" s="11">
        <v>77010765</v>
      </c>
      <c r="J53" s="11">
        <v>69477500</v>
      </c>
      <c r="K53" s="11">
        <v>151980500</v>
      </c>
      <c r="L53" s="11">
        <v>201202998</v>
      </c>
      <c r="M53" s="11">
        <v>229118300</v>
      </c>
      <c r="N53" s="11">
        <v>582301798</v>
      </c>
      <c r="O53" s="11">
        <v>248649960</v>
      </c>
      <c r="P53" s="11">
        <v>103101059</v>
      </c>
      <c r="Q53" s="11">
        <v>129167387</v>
      </c>
      <c r="R53" s="11">
        <v>480918406</v>
      </c>
      <c r="S53" s="11">
        <v>58348901</v>
      </c>
      <c r="T53" s="11">
        <v>73850704</v>
      </c>
      <c r="U53" s="11">
        <v>111701472</v>
      </c>
      <c r="V53" s="11">
        <v>243901077</v>
      </c>
      <c r="W53" s="11">
        <v>1376598781</v>
      </c>
      <c r="X53" s="11">
        <v>3192896625</v>
      </c>
      <c r="Y53" s="11">
        <v>-1816297844</v>
      </c>
      <c r="Z53" s="2">
        <v>-56.89</v>
      </c>
      <c r="AA53" s="15">
        <v>3192896625</v>
      </c>
    </row>
    <row r="54" spans="1:27" ht="13.5">
      <c r="A54" s="84" t="s">
        <v>34</v>
      </c>
      <c r="B54" s="47"/>
      <c r="C54" s="9">
        <v>975987742</v>
      </c>
      <c r="D54" s="10"/>
      <c r="E54" s="11">
        <v>1723292912</v>
      </c>
      <c r="F54" s="11">
        <v>1741343410</v>
      </c>
      <c r="G54" s="11">
        <v>-63103857</v>
      </c>
      <c r="H54" s="11">
        <v>-44394797</v>
      </c>
      <c r="I54" s="11">
        <v>24744371</v>
      </c>
      <c r="J54" s="11">
        <v>-82754283</v>
      </c>
      <c r="K54" s="11">
        <v>40818515</v>
      </c>
      <c r="L54" s="11">
        <v>39603177</v>
      </c>
      <c r="M54" s="11">
        <v>51841963</v>
      </c>
      <c r="N54" s="11">
        <v>132263655</v>
      </c>
      <c r="O54" s="11">
        <v>39265950</v>
      </c>
      <c r="P54" s="11">
        <v>56593575</v>
      </c>
      <c r="Q54" s="11">
        <v>183861850</v>
      </c>
      <c r="R54" s="11">
        <v>279721375</v>
      </c>
      <c r="S54" s="11">
        <v>55126463</v>
      </c>
      <c r="T54" s="11">
        <v>23020580</v>
      </c>
      <c r="U54" s="11">
        <v>22386738</v>
      </c>
      <c r="V54" s="11">
        <v>100533781</v>
      </c>
      <c r="W54" s="11">
        <v>429764528</v>
      </c>
      <c r="X54" s="11">
        <v>1741343410</v>
      </c>
      <c r="Y54" s="11">
        <v>-1311578882</v>
      </c>
      <c r="Z54" s="2">
        <v>-75.32</v>
      </c>
      <c r="AA54" s="15">
        <v>1741343410</v>
      </c>
    </row>
    <row r="55" spans="1:27" ht="13.5">
      <c r="A55" s="84" t="s">
        <v>35</v>
      </c>
      <c r="B55" s="47"/>
      <c r="C55" s="9">
        <v>605566844</v>
      </c>
      <c r="D55" s="10"/>
      <c r="E55" s="11">
        <v>1073341840</v>
      </c>
      <c r="F55" s="11">
        <v>1154770052</v>
      </c>
      <c r="G55" s="11">
        <v>5558095</v>
      </c>
      <c r="H55" s="11">
        <v>16446439</v>
      </c>
      <c r="I55" s="11">
        <v>29250192</v>
      </c>
      <c r="J55" s="11">
        <v>51254726</v>
      </c>
      <c r="K55" s="11">
        <v>33213557</v>
      </c>
      <c r="L55" s="11">
        <v>49121556</v>
      </c>
      <c r="M55" s="11">
        <v>51543458</v>
      </c>
      <c r="N55" s="11">
        <v>133878571</v>
      </c>
      <c r="O55" s="11">
        <v>57083179</v>
      </c>
      <c r="P55" s="11">
        <v>28062334</v>
      </c>
      <c r="Q55" s="11">
        <v>46832669</v>
      </c>
      <c r="R55" s="11">
        <v>131978182</v>
      </c>
      <c r="S55" s="11">
        <v>39034494</v>
      </c>
      <c r="T55" s="11">
        <v>13622535</v>
      </c>
      <c r="U55" s="11">
        <v>22581575</v>
      </c>
      <c r="V55" s="11">
        <v>75238604</v>
      </c>
      <c r="W55" s="11">
        <v>392350083</v>
      </c>
      <c r="X55" s="11">
        <v>1154770052</v>
      </c>
      <c r="Y55" s="11">
        <v>-762419969</v>
      </c>
      <c r="Z55" s="2">
        <v>-66.02</v>
      </c>
      <c r="AA55" s="15">
        <v>1154770052</v>
      </c>
    </row>
    <row r="56" spans="1:27" ht="13.5">
      <c r="A56" s="84" t="s">
        <v>36</v>
      </c>
      <c r="B56" s="47"/>
      <c r="C56" s="9">
        <v>124062408</v>
      </c>
      <c r="D56" s="10"/>
      <c r="E56" s="11">
        <v>231806499</v>
      </c>
      <c r="F56" s="11">
        <v>328700218</v>
      </c>
      <c r="G56" s="11">
        <v>36651835</v>
      </c>
      <c r="H56" s="11">
        <v>-19672892</v>
      </c>
      <c r="I56" s="11">
        <v>-12560679</v>
      </c>
      <c r="J56" s="11">
        <v>4418264</v>
      </c>
      <c r="K56" s="11">
        <v>5422577</v>
      </c>
      <c r="L56" s="11">
        <v>8310313</v>
      </c>
      <c r="M56" s="11">
        <v>357023657</v>
      </c>
      <c r="N56" s="11">
        <v>370756547</v>
      </c>
      <c r="O56" s="11">
        <v>10298396</v>
      </c>
      <c r="P56" s="11">
        <v>8613479</v>
      </c>
      <c r="Q56" s="11">
        <v>250461661</v>
      </c>
      <c r="R56" s="11">
        <v>269373536</v>
      </c>
      <c r="S56" s="11">
        <v>22277321</v>
      </c>
      <c r="T56" s="11">
        <v>3578726</v>
      </c>
      <c r="U56" s="11">
        <v>28383526</v>
      </c>
      <c r="V56" s="11">
        <v>54239573</v>
      </c>
      <c r="W56" s="11">
        <v>698787920</v>
      </c>
      <c r="X56" s="11">
        <v>328700218</v>
      </c>
      <c r="Y56" s="11">
        <v>370087702</v>
      </c>
      <c r="Z56" s="2">
        <v>112.59</v>
      </c>
      <c r="AA56" s="15">
        <v>328700218</v>
      </c>
    </row>
    <row r="57" spans="1:27" ht="13.5">
      <c r="A57" s="85" t="s">
        <v>37</v>
      </c>
      <c r="B57" s="47"/>
      <c r="C57" s="49">
        <f aca="true" t="shared" si="11" ref="C57:Y57">SUM(C52:C56)</f>
        <v>5490747513</v>
      </c>
      <c r="D57" s="50">
        <f t="shared" si="11"/>
        <v>0</v>
      </c>
      <c r="E57" s="51">
        <f t="shared" si="11"/>
        <v>8863753748</v>
      </c>
      <c r="F57" s="51">
        <f t="shared" si="11"/>
        <v>9166203285</v>
      </c>
      <c r="G57" s="51">
        <f t="shared" si="11"/>
        <v>-72557693</v>
      </c>
      <c r="H57" s="51">
        <f t="shared" si="11"/>
        <v>-11070227</v>
      </c>
      <c r="I57" s="51">
        <f t="shared" si="11"/>
        <v>114021970</v>
      </c>
      <c r="J57" s="51">
        <f t="shared" si="11"/>
        <v>30394050</v>
      </c>
      <c r="K57" s="51">
        <f t="shared" si="11"/>
        <v>402277625</v>
      </c>
      <c r="L57" s="51">
        <f t="shared" si="11"/>
        <v>526548653</v>
      </c>
      <c r="M57" s="51">
        <f t="shared" si="11"/>
        <v>968017351</v>
      </c>
      <c r="N57" s="51">
        <f t="shared" si="11"/>
        <v>1896843629</v>
      </c>
      <c r="O57" s="51">
        <f t="shared" si="11"/>
        <v>653228604</v>
      </c>
      <c r="P57" s="51">
        <f t="shared" si="11"/>
        <v>330055253</v>
      </c>
      <c r="Q57" s="51">
        <f t="shared" si="11"/>
        <v>838537633</v>
      </c>
      <c r="R57" s="51">
        <f t="shared" si="11"/>
        <v>1821821490</v>
      </c>
      <c r="S57" s="51">
        <f t="shared" si="11"/>
        <v>274183962</v>
      </c>
      <c r="T57" s="51">
        <f t="shared" si="11"/>
        <v>179604762</v>
      </c>
      <c r="U57" s="51">
        <f t="shared" si="11"/>
        <v>285745726</v>
      </c>
      <c r="V57" s="51">
        <f t="shared" si="11"/>
        <v>739534450</v>
      </c>
      <c r="W57" s="51">
        <f t="shared" si="11"/>
        <v>4488593619</v>
      </c>
      <c r="X57" s="51">
        <f t="shared" si="11"/>
        <v>9166203285</v>
      </c>
      <c r="Y57" s="51">
        <f t="shared" si="11"/>
        <v>-4677609666</v>
      </c>
      <c r="Z57" s="52">
        <f>+IF(X57&lt;&gt;0,+(Y57/X57)*100,0)</f>
        <v>-51.03104874026367</v>
      </c>
      <c r="AA57" s="53">
        <f>SUM(AA52:AA56)</f>
        <v>9166203285</v>
      </c>
    </row>
    <row r="58" spans="1:27" ht="13.5">
      <c r="A58" s="86" t="s">
        <v>38</v>
      </c>
      <c r="B58" s="35"/>
      <c r="C58" s="9">
        <v>544493476</v>
      </c>
      <c r="D58" s="10"/>
      <c r="E58" s="11">
        <v>1002667621</v>
      </c>
      <c r="F58" s="11">
        <v>1057856278</v>
      </c>
      <c r="G58" s="11">
        <v>1412221</v>
      </c>
      <c r="H58" s="11">
        <v>2910944</v>
      </c>
      <c r="I58" s="11">
        <v>9807582</v>
      </c>
      <c r="J58" s="11">
        <v>14130747</v>
      </c>
      <c r="K58" s="11">
        <v>28694536</v>
      </c>
      <c r="L58" s="11">
        <v>43455611</v>
      </c>
      <c r="M58" s="11">
        <v>48677122</v>
      </c>
      <c r="N58" s="11">
        <v>120827269</v>
      </c>
      <c r="O58" s="11">
        <v>45047485</v>
      </c>
      <c r="P58" s="11">
        <v>26309292</v>
      </c>
      <c r="Q58" s="11">
        <v>38350969</v>
      </c>
      <c r="R58" s="11">
        <v>109707746</v>
      </c>
      <c r="S58" s="11">
        <v>28290592</v>
      </c>
      <c r="T58" s="11">
        <v>49518767</v>
      </c>
      <c r="U58" s="11">
        <v>71221631</v>
      </c>
      <c r="V58" s="11">
        <v>149030990</v>
      </c>
      <c r="W58" s="11">
        <v>393696752</v>
      </c>
      <c r="X58" s="11">
        <v>1057856278</v>
      </c>
      <c r="Y58" s="11">
        <v>-664159526</v>
      </c>
      <c r="Z58" s="2">
        <v>-62.78</v>
      </c>
      <c r="AA58" s="15">
        <v>1057856278</v>
      </c>
    </row>
    <row r="59" spans="1:27" ht="13.5">
      <c r="A59" s="86" t="s">
        <v>39</v>
      </c>
      <c r="B59" s="35"/>
      <c r="C59" s="12">
        <v>124138453</v>
      </c>
      <c r="D59" s="13"/>
      <c r="E59" s="14">
        <v>244214481</v>
      </c>
      <c r="F59" s="14">
        <v>237780857</v>
      </c>
      <c r="G59" s="14">
        <v>731800</v>
      </c>
      <c r="H59" s="14">
        <v>883968</v>
      </c>
      <c r="I59" s="14">
        <v>3101361</v>
      </c>
      <c r="J59" s="14">
        <v>4717129</v>
      </c>
      <c r="K59" s="14">
        <v>5568126</v>
      </c>
      <c r="L59" s="14">
        <v>8061884</v>
      </c>
      <c r="M59" s="14">
        <v>9153842</v>
      </c>
      <c r="N59" s="14">
        <v>22783852</v>
      </c>
      <c r="O59" s="14">
        <v>10520072</v>
      </c>
      <c r="P59" s="14">
        <v>1507593</v>
      </c>
      <c r="Q59" s="14">
        <v>2987933</v>
      </c>
      <c r="R59" s="14">
        <v>15015598</v>
      </c>
      <c r="S59" s="14">
        <v>1307410</v>
      </c>
      <c r="T59" s="14">
        <v>2495520</v>
      </c>
      <c r="U59" s="14">
        <v>1389343</v>
      </c>
      <c r="V59" s="14">
        <v>5192273</v>
      </c>
      <c r="W59" s="14">
        <v>47708852</v>
      </c>
      <c r="X59" s="14">
        <v>237780857</v>
      </c>
      <c r="Y59" s="14">
        <v>-190072005</v>
      </c>
      <c r="Z59" s="2">
        <v>-79.94</v>
      </c>
      <c r="AA59" s="22">
        <v>237780857</v>
      </c>
    </row>
    <row r="60" spans="1:27" ht="13.5">
      <c r="A60" s="86" t="s">
        <v>40</v>
      </c>
      <c r="B60" s="35"/>
      <c r="C60" s="9">
        <v>26772160</v>
      </c>
      <c r="D60" s="10"/>
      <c r="E60" s="11">
        <v>26637994</v>
      </c>
      <c r="F60" s="11">
        <v>26637994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26637994</v>
      </c>
      <c r="Y60" s="11">
        <v>-26637994</v>
      </c>
      <c r="Z60" s="2">
        <v>-100</v>
      </c>
      <c r="AA60" s="15">
        <v>26637994</v>
      </c>
    </row>
    <row r="61" spans="1:27" ht="13.5">
      <c r="A61" s="86" t="s">
        <v>41</v>
      </c>
      <c r="B61" s="35" t="s">
        <v>51</v>
      </c>
      <c r="C61" s="9">
        <v>2882073365</v>
      </c>
      <c r="D61" s="10"/>
      <c r="E61" s="11">
        <v>4714039326</v>
      </c>
      <c r="F61" s="11">
        <v>4490907556</v>
      </c>
      <c r="G61" s="11">
        <v>80626457</v>
      </c>
      <c r="H61" s="11">
        <v>202287366</v>
      </c>
      <c r="I61" s="11">
        <v>384097798</v>
      </c>
      <c r="J61" s="11">
        <v>667011621</v>
      </c>
      <c r="K61" s="11">
        <v>765492310</v>
      </c>
      <c r="L61" s="11">
        <v>722634848</v>
      </c>
      <c r="M61" s="11">
        <v>869475617</v>
      </c>
      <c r="N61" s="11">
        <v>2357602775</v>
      </c>
      <c r="O61" s="11">
        <v>934115182</v>
      </c>
      <c r="P61" s="11">
        <v>247582144</v>
      </c>
      <c r="Q61" s="11">
        <v>216471867</v>
      </c>
      <c r="R61" s="11">
        <v>1398169193</v>
      </c>
      <c r="S61" s="11">
        <v>178520562</v>
      </c>
      <c r="T61" s="11">
        <v>230703298</v>
      </c>
      <c r="U61" s="11">
        <v>333235545</v>
      </c>
      <c r="V61" s="11">
        <v>742459405</v>
      </c>
      <c r="W61" s="11">
        <v>5165242994</v>
      </c>
      <c r="X61" s="11">
        <v>4490907556</v>
      </c>
      <c r="Y61" s="11">
        <v>674335438</v>
      </c>
      <c r="Z61" s="2">
        <v>15.02</v>
      </c>
      <c r="AA61" s="15">
        <v>4490907556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2168234063</v>
      </c>
      <c r="D65" s="10">
        <v>1720256596</v>
      </c>
      <c r="E65" s="11">
        <v>3007584350</v>
      </c>
      <c r="F65" s="11">
        <v>2591059482</v>
      </c>
      <c r="G65" s="11">
        <v>196376554</v>
      </c>
      <c r="H65" s="11">
        <v>328047161</v>
      </c>
      <c r="I65" s="11">
        <v>421949024</v>
      </c>
      <c r="J65" s="11">
        <v>946372739</v>
      </c>
      <c r="K65" s="11">
        <v>552073990</v>
      </c>
      <c r="L65" s="11">
        <v>663715562</v>
      </c>
      <c r="M65" s="11">
        <v>695015143</v>
      </c>
      <c r="N65" s="11">
        <v>1910804695</v>
      </c>
      <c r="O65" s="11">
        <v>785023814</v>
      </c>
      <c r="P65" s="11">
        <v>881676571</v>
      </c>
      <c r="Q65" s="11">
        <v>1157110122</v>
      </c>
      <c r="R65" s="11">
        <v>2823810507</v>
      </c>
      <c r="S65" s="11">
        <v>1097060667</v>
      </c>
      <c r="T65" s="11">
        <v>167538015</v>
      </c>
      <c r="U65" s="11">
        <v>111222318</v>
      </c>
      <c r="V65" s="11">
        <v>1375821000</v>
      </c>
      <c r="W65" s="11">
        <v>7056808941</v>
      </c>
      <c r="X65" s="11">
        <v>2591059482</v>
      </c>
      <c r="Y65" s="11">
        <v>4465749459</v>
      </c>
      <c r="Z65" s="2">
        <v>172.35</v>
      </c>
      <c r="AA65" s="15"/>
    </row>
    <row r="66" spans="1:27" ht="13.5">
      <c r="A66" s="86" t="s">
        <v>54</v>
      </c>
      <c r="B66" s="93"/>
      <c r="C66" s="12">
        <v>2526027654</v>
      </c>
      <c r="D66" s="13">
        <v>3550300898</v>
      </c>
      <c r="E66" s="14">
        <v>4104067349</v>
      </c>
      <c r="F66" s="14">
        <v>4094950433</v>
      </c>
      <c r="G66" s="14">
        <v>111261059</v>
      </c>
      <c r="H66" s="14">
        <v>223017826</v>
      </c>
      <c r="I66" s="14">
        <v>221897913</v>
      </c>
      <c r="J66" s="14">
        <v>556176798</v>
      </c>
      <c r="K66" s="14">
        <v>237018888</v>
      </c>
      <c r="L66" s="14">
        <v>249953316</v>
      </c>
      <c r="M66" s="14">
        <v>249706743</v>
      </c>
      <c r="N66" s="14">
        <v>736678947</v>
      </c>
      <c r="O66" s="14">
        <v>302940337</v>
      </c>
      <c r="P66" s="14">
        <v>281359175</v>
      </c>
      <c r="Q66" s="14">
        <v>380848559</v>
      </c>
      <c r="R66" s="14">
        <v>965148071</v>
      </c>
      <c r="S66" s="14">
        <v>370497245</v>
      </c>
      <c r="T66" s="14">
        <v>355479680</v>
      </c>
      <c r="U66" s="14">
        <v>440645039</v>
      </c>
      <c r="V66" s="14">
        <v>1166621964</v>
      </c>
      <c r="W66" s="14">
        <v>3424625780</v>
      </c>
      <c r="X66" s="14">
        <v>4094950433</v>
      </c>
      <c r="Y66" s="14">
        <v>-670324653</v>
      </c>
      <c r="Z66" s="2">
        <v>-16.37</v>
      </c>
      <c r="AA66" s="22"/>
    </row>
    <row r="67" spans="1:27" ht="13.5">
      <c r="A67" s="86" t="s">
        <v>55</v>
      </c>
      <c r="B67" s="93"/>
      <c r="C67" s="9">
        <v>3659705344</v>
      </c>
      <c r="D67" s="10">
        <v>2307467143</v>
      </c>
      <c r="E67" s="11">
        <v>5608016098</v>
      </c>
      <c r="F67" s="11">
        <v>4898684449</v>
      </c>
      <c r="G67" s="11">
        <v>285910498</v>
      </c>
      <c r="H67" s="11">
        <v>613184430</v>
      </c>
      <c r="I67" s="11">
        <v>668233418</v>
      </c>
      <c r="J67" s="11">
        <v>1567328346</v>
      </c>
      <c r="K67" s="11">
        <v>801732241</v>
      </c>
      <c r="L67" s="11">
        <v>986427779</v>
      </c>
      <c r="M67" s="11">
        <v>1154935863</v>
      </c>
      <c r="N67" s="11">
        <v>2943095883</v>
      </c>
      <c r="O67" s="11">
        <v>951632516</v>
      </c>
      <c r="P67" s="11">
        <v>1120027714</v>
      </c>
      <c r="Q67" s="11">
        <v>1282572673</v>
      </c>
      <c r="R67" s="11">
        <v>3354232903</v>
      </c>
      <c r="S67" s="11">
        <v>1378812408</v>
      </c>
      <c r="T67" s="11">
        <v>466252035</v>
      </c>
      <c r="U67" s="11">
        <v>637433678</v>
      </c>
      <c r="V67" s="11">
        <v>2482498121</v>
      </c>
      <c r="W67" s="11">
        <v>10347155253</v>
      </c>
      <c r="X67" s="11">
        <v>4898684449</v>
      </c>
      <c r="Y67" s="11">
        <v>5448470804</v>
      </c>
      <c r="Z67" s="2">
        <v>111.22</v>
      </c>
      <c r="AA67" s="15"/>
    </row>
    <row r="68" spans="1:27" ht="13.5">
      <c r="A68" s="86" t="s">
        <v>56</v>
      </c>
      <c r="B68" s="93"/>
      <c r="C68" s="9">
        <v>1579722122</v>
      </c>
      <c r="D68" s="10">
        <v>1337217138</v>
      </c>
      <c r="E68" s="11">
        <v>2131645598</v>
      </c>
      <c r="F68" s="11">
        <v>1550807532</v>
      </c>
      <c r="G68" s="11">
        <v>18380932</v>
      </c>
      <c r="H68" s="11">
        <v>143941315</v>
      </c>
      <c r="I68" s="11">
        <v>203427829</v>
      </c>
      <c r="J68" s="11">
        <v>365750076</v>
      </c>
      <c r="K68" s="11">
        <v>248071957</v>
      </c>
      <c r="L68" s="11">
        <v>250775412</v>
      </c>
      <c r="M68" s="11">
        <v>347755584</v>
      </c>
      <c r="N68" s="11">
        <v>846602953</v>
      </c>
      <c r="O68" s="11">
        <v>261507154</v>
      </c>
      <c r="P68" s="11">
        <v>321983659</v>
      </c>
      <c r="Q68" s="11">
        <v>361807427</v>
      </c>
      <c r="R68" s="11">
        <v>945298240</v>
      </c>
      <c r="S68" s="11">
        <v>373173563</v>
      </c>
      <c r="T68" s="11">
        <v>442648268</v>
      </c>
      <c r="U68" s="11">
        <v>646814841</v>
      </c>
      <c r="V68" s="11">
        <v>1462636672</v>
      </c>
      <c r="W68" s="11">
        <v>3620287941</v>
      </c>
      <c r="X68" s="11">
        <v>1550807532</v>
      </c>
      <c r="Y68" s="11">
        <v>2069480409</v>
      </c>
      <c r="Z68" s="2">
        <v>133.45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9933689183</v>
      </c>
      <c r="D69" s="78">
        <f t="shared" si="12"/>
        <v>8915241775</v>
      </c>
      <c r="E69" s="79">
        <f t="shared" si="12"/>
        <v>14851313395</v>
      </c>
      <c r="F69" s="79">
        <f t="shared" si="12"/>
        <v>13135501896</v>
      </c>
      <c r="G69" s="79">
        <f t="shared" si="12"/>
        <v>611929043</v>
      </c>
      <c r="H69" s="79">
        <f t="shared" si="12"/>
        <v>1308190732</v>
      </c>
      <c r="I69" s="79">
        <f t="shared" si="12"/>
        <v>1515508184</v>
      </c>
      <c r="J69" s="79">
        <f t="shared" si="12"/>
        <v>3435627959</v>
      </c>
      <c r="K69" s="79">
        <f t="shared" si="12"/>
        <v>1838897076</v>
      </c>
      <c r="L69" s="79">
        <f t="shared" si="12"/>
        <v>2150872069</v>
      </c>
      <c r="M69" s="79">
        <f t="shared" si="12"/>
        <v>2447413333</v>
      </c>
      <c r="N69" s="79">
        <f t="shared" si="12"/>
        <v>6437182478</v>
      </c>
      <c r="O69" s="79">
        <f t="shared" si="12"/>
        <v>2301103821</v>
      </c>
      <c r="P69" s="79">
        <f t="shared" si="12"/>
        <v>2605047119</v>
      </c>
      <c r="Q69" s="79">
        <f t="shared" si="12"/>
        <v>3182338781</v>
      </c>
      <c r="R69" s="79">
        <f t="shared" si="12"/>
        <v>8088489721</v>
      </c>
      <c r="S69" s="79">
        <f t="shared" si="12"/>
        <v>3219543883</v>
      </c>
      <c r="T69" s="79">
        <f t="shared" si="12"/>
        <v>1431917998</v>
      </c>
      <c r="U69" s="79">
        <f t="shared" si="12"/>
        <v>1836115876</v>
      </c>
      <c r="V69" s="79">
        <f t="shared" si="12"/>
        <v>6487577757</v>
      </c>
      <c r="W69" s="79">
        <f t="shared" si="12"/>
        <v>24448877915</v>
      </c>
      <c r="X69" s="79">
        <f t="shared" si="12"/>
        <v>13135501896</v>
      </c>
      <c r="Y69" s="79">
        <f t="shared" si="12"/>
        <v>11313376019</v>
      </c>
      <c r="Z69" s="80">
        <f>+IF(X69&lt;&gt;0,+(Y69/X69)*100,0)</f>
        <v>86.12823559064104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844194485</v>
      </c>
      <c r="D5" s="42">
        <f t="shared" si="0"/>
        <v>0</v>
      </c>
      <c r="E5" s="43">
        <f t="shared" si="0"/>
        <v>402186108</v>
      </c>
      <c r="F5" s="43">
        <f t="shared" si="0"/>
        <v>546772565</v>
      </c>
      <c r="G5" s="43">
        <f t="shared" si="0"/>
        <v>4279296</v>
      </c>
      <c r="H5" s="43">
        <f t="shared" si="0"/>
        <v>36998452</v>
      </c>
      <c r="I5" s="43">
        <f t="shared" si="0"/>
        <v>63771348</v>
      </c>
      <c r="J5" s="43">
        <f t="shared" si="0"/>
        <v>105049096</v>
      </c>
      <c r="K5" s="43">
        <f t="shared" si="0"/>
        <v>82385307</v>
      </c>
      <c r="L5" s="43">
        <f t="shared" si="0"/>
        <v>52978432</v>
      </c>
      <c r="M5" s="43">
        <f t="shared" si="0"/>
        <v>123416514</v>
      </c>
      <c r="N5" s="43">
        <f t="shared" si="0"/>
        <v>258780253</v>
      </c>
      <c r="O5" s="43">
        <f t="shared" si="0"/>
        <v>30396944</v>
      </c>
      <c r="P5" s="43">
        <f t="shared" si="0"/>
        <v>47087499</v>
      </c>
      <c r="Q5" s="43">
        <f t="shared" si="0"/>
        <v>104078328</v>
      </c>
      <c r="R5" s="43">
        <f t="shared" si="0"/>
        <v>181562771</v>
      </c>
      <c r="S5" s="43">
        <f t="shared" si="0"/>
        <v>59992935</v>
      </c>
      <c r="T5" s="43">
        <f t="shared" si="0"/>
        <v>96922496</v>
      </c>
      <c r="U5" s="43">
        <f t="shared" si="0"/>
        <v>171493113</v>
      </c>
      <c r="V5" s="43">
        <f t="shared" si="0"/>
        <v>328408544</v>
      </c>
      <c r="W5" s="43">
        <f t="shared" si="0"/>
        <v>873800664</v>
      </c>
      <c r="X5" s="43">
        <f t="shared" si="0"/>
        <v>546772565</v>
      </c>
      <c r="Y5" s="43">
        <f t="shared" si="0"/>
        <v>327028099</v>
      </c>
      <c r="Z5" s="44">
        <f>+IF(X5&lt;&gt;0,+(Y5/X5)*100,0)</f>
        <v>59.8106269285841</v>
      </c>
      <c r="AA5" s="45">
        <f>SUM(AA11:AA18)</f>
        <v>546772565</v>
      </c>
    </row>
    <row r="6" spans="1:27" ht="13.5">
      <c r="A6" s="46" t="s">
        <v>32</v>
      </c>
      <c r="B6" s="47"/>
      <c r="C6" s="9">
        <v>345781111</v>
      </c>
      <c r="D6" s="10"/>
      <c r="E6" s="11">
        <v>110000000</v>
      </c>
      <c r="F6" s="11">
        <v>113740039</v>
      </c>
      <c r="G6" s="11">
        <v>-47814</v>
      </c>
      <c r="H6" s="11">
        <v>9974049</v>
      </c>
      <c r="I6" s="11">
        <v>19383637</v>
      </c>
      <c r="J6" s="11">
        <v>29309872</v>
      </c>
      <c r="K6" s="11">
        <v>24278224</v>
      </c>
      <c r="L6" s="11">
        <v>16280303</v>
      </c>
      <c r="M6" s="11">
        <v>51599139</v>
      </c>
      <c r="N6" s="11">
        <v>92157666</v>
      </c>
      <c r="O6" s="11">
        <v>5053867</v>
      </c>
      <c r="P6" s="11">
        <v>10116370</v>
      </c>
      <c r="Q6" s="11">
        <v>20386657</v>
      </c>
      <c r="R6" s="11">
        <v>35556894</v>
      </c>
      <c r="S6" s="11">
        <v>14989743</v>
      </c>
      <c r="T6" s="11">
        <v>38851094</v>
      </c>
      <c r="U6" s="11">
        <v>48349493</v>
      </c>
      <c r="V6" s="11">
        <v>102190330</v>
      </c>
      <c r="W6" s="11">
        <v>259214762</v>
      </c>
      <c r="X6" s="11">
        <v>113740039</v>
      </c>
      <c r="Y6" s="11">
        <v>145474723</v>
      </c>
      <c r="Z6" s="2">
        <v>127.9</v>
      </c>
      <c r="AA6" s="15">
        <v>113740039</v>
      </c>
    </row>
    <row r="7" spans="1:27" ht="13.5">
      <c r="A7" s="46" t="s">
        <v>33</v>
      </c>
      <c r="B7" s="47"/>
      <c r="C7" s="9">
        <v>98208566</v>
      </c>
      <c r="D7" s="10"/>
      <c r="E7" s="11">
        <v>45500000</v>
      </c>
      <c r="F7" s="11">
        <v>39087000</v>
      </c>
      <c r="G7" s="11">
        <v>34346</v>
      </c>
      <c r="H7" s="11">
        <v>966173</v>
      </c>
      <c r="I7" s="11">
        <v>8548369</v>
      </c>
      <c r="J7" s="11">
        <v>9548888</v>
      </c>
      <c r="K7" s="11">
        <v>19438471</v>
      </c>
      <c r="L7" s="11">
        <v>5787044</v>
      </c>
      <c r="M7" s="11">
        <v>13173410</v>
      </c>
      <c r="N7" s="11">
        <v>38398925</v>
      </c>
      <c r="O7" s="11">
        <v>-4615357</v>
      </c>
      <c r="P7" s="11">
        <v>8398526</v>
      </c>
      <c r="Q7" s="11">
        <v>18876412</v>
      </c>
      <c r="R7" s="11">
        <v>22659581</v>
      </c>
      <c r="S7" s="11">
        <v>8520411</v>
      </c>
      <c r="T7" s="11">
        <v>10098150</v>
      </c>
      <c r="U7" s="11">
        <v>29842348</v>
      </c>
      <c r="V7" s="11">
        <v>48460909</v>
      </c>
      <c r="W7" s="11">
        <v>119068303</v>
      </c>
      <c r="X7" s="11">
        <v>39087000</v>
      </c>
      <c r="Y7" s="11">
        <v>79981303</v>
      </c>
      <c r="Z7" s="2">
        <v>204.62</v>
      </c>
      <c r="AA7" s="15">
        <v>39087000</v>
      </c>
    </row>
    <row r="8" spans="1:27" ht="13.5">
      <c r="A8" s="46" t="s">
        <v>34</v>
      </c>
      <c r="B8" s="47"/>
      <c r="C8" s="9">
        <v>87476395</v>
      </c>
      <c r="D8" s="10"/>
      <c r="E8" s="11"/>
      <c r="F8" s="11"/>
      <c r="G8" s="11"/>
      <c r="H8" s="11">
        <v>1847692</v>
      </c>
      <c r="I8" s="11">
        <v>2223513</v>
      </c>
      <c r="J8" s="11">
        <v>4071205</v>
      </c>
      <c r="K8" s="11">
        <v>2998073</v>
      </c>
      <c r="L8" s="11">
        <v>5638393</v>
      </c>
      <c r="M8" s="11">
        <v>4803678</v>
      </c>
      <c r="N8" s="11">
        <v>13440144</v>
      </c>
      <c r="O8" s="11">
        <v>3425996</v>
      </c>
      <c r="P8" s="11">
        <v>5129082</v>
      </c>
      <c r="Q8" s="11">
        <v>11851676</v>
      </c>
      <c r="R8" s="11">
        <v>20406754</v>
      </c>
      <c r="S8" s="11">
        <v>11376436</v>
      </c>
      <c r="T8" s="11">
        <v>10042918</v>
      </c>
      <c r="U8" s="11">
        <v>18802377</v>
      </c>
      <c r="V8" s="11">
        <v>40221731</v>
      </c>
      <c r="W8" s="11">
        <v>78139834</v>
      </c>
      <c r="X8" s="11"/>
      <c r="Y8" s="11">
        <v>78139834</v>
      </c>
      <c r="Z8" s="2"/>
      <c r="AA8" s="15"/>
    </row>
    <row r="9" spans="1:27" ht="13.5">
      <c r="A9" s="46" t="s">
        <v>35</v>
      </c>
      <c r="B9" s="47"/>
      <c r="C9" s="9">
        <v>170237942</v>
      </c>
      <c r="D9" s="10"/>
      <c r="E9" s="11"/>
      <c r="F9" s="11"/>
      <c r="G9" s="11">
        <v>-199831</v>
      </c>
      <c r="H9" s="11">
        <v>10076331</v>
      </c>
      <c r="I9" s="11">
        <v>7571347</v>
      </c>
      <c r="J9" s="11">
        <v>17447847</v>
      </c>
      <c r="K9" s="11">
        <v>7829714</v>
      </c>
      <c r="L9" s="11">
        <v>6523226</v>
      </c>
      <c r="M9" s="11">
        <v>21636248</v>
      </c>
      <c r="N9" s="11">
        <v>35989188</v>
      </c>
      <c r="O9" s="11">
        <v>2178098</v>
      </c>
      <c r="P9" s="11">
        <v>4641349</v>
      </c>
      <c r="Q9" s="11">
        <v>12687855</v>
      </c>
      <c r="R9" s="11">
        <v>19507302</v>
      </c>
      <c r="S9" s="11">
        <v>11372215</v>
      </c>
      <c r="T9" s="11">
        <v>10670819</v>
      </c>
      <c r="U9" s="11">
        <v>42737510</v>
      </c>
      <c r="V9" s="11">
        <v>64780544</v>
      </c>
      <c r="W9" s="11">
        <v>137724881</v>
      </c>
      <c r="X9" s="11"/>
      <c r="Y9" s="11">
        <v>137724881</v>
      </c>
      <c r="Z9" s="2"/>
      <c r="AA9" s="15"/>
    </row>
    <row r="10" spans="1:27" ht="13.5">
      <c r="A10" s="46" t="s">
        <v>36</v>
      </c>
      <c r="B10" s="47"/>
      <c r="C10" s="9">
        <v>8487597</v>
      </c>
      <c r="D10" s="10"/>
      <c r="E10" s="11">
        <v>70000000</v>
      </c>
      <c r="F10" s="11">
        <v>118522313</v>
      </c>
      <c r="G10" s="11">
        <v>4472418</v>
      </c>
      <c r="H10" s="11">
        <v>9914806</v>
      </c>
      <c r="I10" s="11">
        <v>13335084</v>
      </c>
      <c r="J10" s="11">
        <v>27722308</v>
      </c>
      <c r="K10" s="11">
        <v>17893574</v>
      </c>
      <c r="L10" s="11">
        <v>14757468</v>
      </c>
      <c r="M10" s="11">
        <v>29593624</v>
      </c>
      <c r="N10" s="11">
        <v>62244666</v>
      </c>
      <c r="O10" s="11">
        <v>15941109</v>
      </c>
      <c r="P10" s="11">
        <v>15447245</v>
      </c>
      <c r="Q10" s="11">
        <v>28829981</v>
      </c>
      <c r="R10" s="11">
        <v>60218335</v>
      </c>
      <c r="S10" s="11">
        <v>7141182</v>
      </c>
      <c r="T10" s="11">
        <v>22606736</v>
      </c>
      <c r="U10" s="11">
        <v>20687769</v>
      </c>
      <c r="V10" s="11">
        <v>50435687</v>
      </c>
      <c r="W10" s="11">
        <v>200620996</v>
      </c>
      <c r="X10" s="11">
        <v>118522313</v>
      </c>
      <c r="Y10" s="11">
        <v>82098683</v>
      </c>
      <c r="Z10" s="2">
        <v>69.27</v>
      </c>
      <c r="AA10" s="15">
        <v>118522313</v>
      </c>
    </row>
    <row r="11" spans="1:27" ht="13.5">
      <c r="A11" s="48" t="s">
        <v>37</v>
      </c>
      <c r="B11" s="47"/>
      <c r="C11" s="49">
        <f aca="true" t="shared" si="1" ref="C11:Y11">SUM(C6:C10)</f>
        <v>710191611</v>
      </c>
      <c r="D11" s="50">
        <f t="shared" si="1"/>
        <v>0</v>
      </c>
      <c r="E11" s="51">
        <f t="shared" si="1"/>
        <v>225500000</v>
      </c>
      <c r="F11" s="51">
        <f t="shared" si="1"/>
        <v>271349352</v>
      </c>
      <c r="G11" s="51">
        <f t="shared" si="1"/>
        <v>4259119</v>
      </c>
      <c r="H11" s="51">
        <f t="shared" si="1"/>
        <v>32779051</v>
      </c>
      <c r="I11" s="51">
        <f t="shared" si="1"/>
        <v>51061950</v>
      </c>
      <c r="J11" s="51">
        <f t="shared" si="1"/>
        <v>88100120</v>
      </c>
      <c r="K11" s="51">
        <f t="shared" si="1"/>
        <v>72438056</v>
      </c>
      <c r="L11" s="51">
        <f t="shared" si="1"/>
        <v>48986434</v>
      </c>
      <c r="M11" s="51">
        <f t="shared" si="1"/>
        <v>120806099</v>
      </c>
      <c r="N11" s="51">
        <f t="shared" si="1"/>
        <v>242230589</v>
      </c>
      <c r="O11" s="51">
        <f t="shared" si="1"/>
        <v>21983713</v>
      </c>
      <c r="P11" s="51">
        <f t="shared" si="1"/>
        <v>43732572</v>
      </c>
      <c r="Q11" s="51">
        <f t="shared" si="1"/>
        <v>92632581</v>
      </c>
      <c r="R11" s="51">
        <f t="shared" si="1"/>
        <v>158348866</v>
      </c>
      <c r="S11" s="51">
        <f t="shared" si="1"/>
        <v>53399987</v>
      </c>
      <c r="T11" s="51">
        <f t="shared" si="1"/>
        <v>92269717</v>
      </c>
      <c r="U11" s="51">
        <f t="shared" si="1"/>
        <v>160419497</v>
      </c>
      <c r="V11" s="51">
        <f t="shared" si="1"/>
        <v>306089201</v>
      </c>
      <c r="W11" s="51">
        <f t="shared" si="1"/>
        <v>794768776</v>
      </c>
      <c r="X11" s="51">
        <f t="shared" si="1"/>
        <v>271349352</v>
      </c>
      <c r="Y11" s="51">
        <f t="shared" si="1"/>
        <v>523419424</v>
      </c>
      <c r="Z11" s="52">
        <f>+IF(X11&lt;&gt;0,+(Y11/X11)*100,0)</f>
        <v>192.89503370547942</v>
      </c>
      <c r="AA11" s="53">
        <f>SUM(AA6:AA10)</f>
        <v>271349352</v>
      </c>
    </row>
    <row r="12" spans="1:27" ht="13.5">
      <c r="A12" s="54" t="s">
        <v>38</v>
      </c>
      <c r="B12" s="35"/>
      <c r="C12" s="9">
        <v>56128196</v>
      </c>
      <c r="D12" s="10"/>
      <c r="E12" s="11">
        <v>22000000</v>
      </c>
      <c r="F12" s="11">
        <v>24959917</v>
      </c>
      <c r="G12" s="11"/>
      <c r="H12" s="11">
        <v>237492</v>
      </c>
      <c r="I12" s="11">
        <v>1049627</v>
      </c>
      <c r="J12" s="11">
        <v>1287119</v>
      </c>
      <c r="K12" s="11">
        <v>1326884</v>
      </c>
      <c r="L12" s="11">
        <v>982978</v>
      </c>
      <c r="M12" s="11">
        <v>1616910</v>
      </c>
      <c r="N12" s="11">
        <v>3926772</v>
      </c>
      <c r="O12" s="11">
        <v>419500</v>
      </c>
      <c r="P12" s="11">
        <v>608435</v>
      </c>
      <c r="Q12" s="11">
        <v>4772642</v>
      </c>
      <c r="R12" s="11">
        <v>5800577</v>
      </c>
      <c r="S12" s="11">
        <v>3906371</v>
      </c>
      <c r="T12" s="11">
        <v>4832128</v>
      </c>
      <c r="U12" s="11">
        <v>4698086</v>
      </c>
      <c r="V12" s="11">
        <v>13436585</v>
      </c>
      <c r="W12" s="11">
        <v>24451053</v>
      </c>
      <c r="X12" s="11">
        <v>24959917</v>
      </c>
      <c r="Y12" s="11">
        <v>-508864</v>
      </c>
      <c r="Z12" s="2">
        <v>-2.04</v>
      </c>
      <c r="AA12" s="15">
        <v>24959917</v>
      </c>
    </row>
    <row r="13" spans="1:27" ht="13.5">
      <c r="A13" s="54" t="s">
        <v>39</v>
      </c>
      <c r="B13" s="35"/>
      <c r="C13" s="12">
        <v>2554604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89536108</v>
      </c>
      <c r="F14" s="11">
        <v>156385230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156385230</v>
      </c>
      <c r="Y14" s="11">
        <v>-156385230</v>
      </c>
      <c r="Z14" s="2">
        <v>-100</v>
      </c>
      <c r="AA14" s="15">
        <v>156385230</v>
      </c>
    </row>
    <row r="15" spans="1:27" ht="13.5">
      <c r="A15" s="54" t="s">
        <v>41</v>
      </c>
      <c r="B15" s="35" t="s">
        <v>42</v>
      </c>
      <c r="C15" s="9">
        <v>47818965</v>
      </c>
      <c r="D15" s="10"/>
      <c r="E15" s="11">
        <v>65150000</v>
      </c>
      <c r="F15" s="11">
        <v>94078066</v>
      </c>
      <c r="G15" s="11">
        <v>20177</v>
      </c>
      <c r="H15" s="11">
        <v>3981909</v>
      </c>
      <c r="I15" s="11">
        <v>11659771</v>
      </c>
      <c r="J15" s="11">
        <v>15661857</v>
      </c>
      <c r="K15" s="11">
        <v>8620367</v>
      </c>
      <c r="L15" s="11">
        <v>3009020</v>
      </c>
      <c r="M15" s="11">
        <v>993505</v>
      </c>
      <c r="N15" s="11">
        <v>12622892</v>
      </c>
      <c r="O15" s="11">
        <v>7993731</v>
      </c>
      <c r="P15" s="11">
        <v>2746492</v>
      </c>
      <c r="Q15" s="11">
        <v>6673105</v>
      </c>
      <c r="R15" s="11">
        <v>17413328</v>
      </c>
      <c r="S15" s="11">
        <v>2686577</v>
      </c>
      <c r="T15" s="11">
        <v>-179349</v>
      </c>
      <c r="U15" s="11">
        <v>6375530</v>
      </c>
      <c r="V15" s="11">
        <v>8882758</v>
      </c>
      <c r="W15" s="11">
        <v>54580835</v>
      </c>
      <c r="X15" s="11">
        <v>94078066</v>
      </c>
      <c r="Y15" s="11">
        <v>-39497231</v>
      </c>
      <c r="Z15" s="2">
        <v>-41.98</v>
      </c>
      <c r="AA15" s="15">
        <v>94078066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27501109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539821315</v>
      </c>
      <c r="F20" s="60">
        <f t="shared" si="2"/>
        <v>621972439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621972439</v>
      </c>
      <c r="Y20" s="60">
        <f t="shared" si="2"/>
        <v>-621972439</v>
      </c>
      <c r="Z20" s="61">
        <f>+IF(X20&lt;&gt;0,+(Y20/X20)*100,0)</f>
        <v>-100</v>
      </c>
      <c r="AA20" s="62">
        <f>SUM(AA26:AA33)</f>
        <v>621972439</v>
      </c>
    </row>
    <row r="21" spans="1:27" ht="13.5">
      <c r="A21" s="46" t="s">
        <v>32</v>
      </c>
      <c r="B21" s="47"/>
      <c r="C21" s="9"/>
      <c r="D21" s="10"/>
      <c r="E21" s="11">
        <v>88000000</v>
      </c>
      <c r="F21" s="11">
        <v>213458961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213458961</v>
      </c>
      <c r="Y21" s="11">
        <v>-213458961</v>
      </c>
      <c r="Z21" s="2">
        <v>-100</v>
      </c>
      <c r="AA21" s="15">
        <v>213458961</v>
      </c>
    </row>
    <row r="22" spans="1:27" ht="13.5">
      <c r="A22" s="46" t="s">
        <v>33</v>
      </c>
      <c r="B22" s="47"/>
      <c r="C22" s="9"/>
      <c r="D22" s="10"/>
      <c r="E22" s="11">
        <v>89199000</v>
      </c>
      <c r="F22" s="11">
        <v>80000000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80000000</v>
      </c>
      <c r="Y22" s="11">
        <v>-80000000</v>
      </c>
      <c r="Z22" s="2">
        <v>-100</v>
      </c>
      <c r="AA22" s="15">
        <v>80000000</v>
      </c>
    </row>
    <row r="23" spans="1:27" ht="13.5">
      <c r="A23" s="46" t="s">
        <v>34</v>
      </c>
      <c r="B23" s="47"/>
      <c r="C23" s="9"/>
      <c r="D23" s="10"/>
      <c r="E23" s="11">
        <v>97688726</v>
      </c>
      <c r="F23" s="11">
        <v>96897866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96897866</v>
      </c>
      <c r="Y23" s="11">
        <v>-96897866</v>
      </c>
      <c r="Z23" s="2">
        <v>-100</v>
      </c>
      <c r="AA23" s="15">
        <v>96897866</v>
      </c>
    </row>
    <row r="24" spans="1:27" ht="13.5">
      <c r="A24" s="46" t="s">
        <v>35</v>
      </c>
      <c r="B24" s="47"/>
      <c r="C24" s="9"/>
      <c r="D24" s="10"/>
      <c r="E24" s="11">
        <v>216507892</v>
      </c>
      <c r="F24" s="11">
        <v>198873265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198873265</v>
      </c>
      <c r="Y24" s="11">
        <v>-198873265</v>
      </c>
      <c r="Z24" s="2">
        <v>-100</v>
      </c>
      <c r="AA24" s="15">
        <v>198873265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491395618</v>
      </c>
      <c r="F26" s="51">
        <f t="shared" si="3"/>
        <v>589230092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589230092</v>
      </c>
      <c r="Y26" s="51">
        <f t="shared" si="3"/>
        <v>-589230092</v>
      </c>
      <c r="Z26" s="52">
        <f>+IF(X26&lt;&gt;0,+(Y26/X26)*100,0)</f>
        <v>-100</v>
      </c>
      <c r="AA26" s="53">
        <f>SUM(AA21:AA25)</f>
        <v>589230092</v>
      </c>
    </row>
    <row r="27" spans="1:27" ht="13.5">
      <c r="A27" s="54" t="s">
        <v>38</v>
      </c>
      <c r="B27" s="64"/>
      <c r="C27" s="9"/>
      <c r="D27" s="10"/>
      <c r="E27" s="11">
        <v>28030409</v>
      </c>
      <c r="F27" s="11">
        <v>21516303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21516303</v>
      </c>
      <c r="Y27" s="11">
        <v>-21516303</v>
      </c>
      <c r="Z27" s="2">
        <v>-100</v>
      </c>
      <c r="AA27" s="15">
        <v>21516303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20395288</v>
      </c>
      <c r="F30" s="11">
        <v>11226044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11226044</v>
      </c>
      <c r="Y30" s="11">
        <v>-11226044</v>
      </c>
      <c r="Z30" s="2">
        <v>-100</v>
      </c>
      <c r="AA30" s="15">
        <v>11226044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345781111</v>
      </c>
      <c r="D36" s="10">
        <f t="shared" si="4"/>
        <v>0</v>
      </c>
      <c r="E36" s="11">
        <f t="shared" si="4"/>
        <v>198000000</v>
      </c>
      <c r="F36" s="11">
        <f t="shared" si="4"/>
        <v>327199000</v>
      </c>
      <c r="G36" s="11">
        <f t="shared" si="4"/>
        <v>-47814</v>
      </c>
      <c r="H36" s="11">
        <f t="shared" si="4"/>
        <v>9974049</v>
      </c>
      <c r="I36" s="11">
        <f t="shared" si="4"/>
        <v>19383637</v>
      </c>
      <c r="J36" s="11">
        <f t="shared" si="4"/>
        <v>29309872</v>
      </c>
      <c r="K36" s="11">
        <f t="shared" si="4"/>
        <v>24278224</v>
      </c>
      <c r="L36" s="11">
        <f t="shared" si="4"/>
        <v>16280303</v>
      </c>
      <c r="M36" s="11">
        <f t="shared" si="4"/>
        <v>51599139</v>
      </c>
      <c r="N36" s="11">
        <f t="shared" si="4"/>
        <v>92157666</v>
      </c>
      <c r="O36" s="11">
        <f t="shared" si="4"/>
        <v>5053867</v>
      </c>
      <c r="P36" s="11">
        <f t="shared" si="4"/>
        <v>10116370</v>
      </c>
      <c r="Q36" s="11">
        <f t="shared" si="4"/>
        <v>20386657</v>
      </c>
      <c r="R36" s="11">
        <f t="shared" si="4"/>
        <v>35556894</v>
      </c>
      <c r="S36" s="11">
        <f t="shared" si="4"/>
        <v>14989743</v>
      </c>
      <c r="T36" s="11">
        <f t="shared" si="4"/>
        <v>38851094</v>
      </c>
      <c r="U36" s="11">
        <f t="shared" si="4"/>
        <v>48349493</v>
      </c>
      <c r="V36" s="11">
        <f t="shared" si="4"/>
        <v>102190330</v>
      </c>
      <c r="W36" s="11">
        <f t="shared" si="4"/>
        <v>259214762</v>
      </c>
      <c r="X36" s="11">
        <f t="shared" si="4"/>
        <v>327199000</v>
      </c>
      <c r="Y36" s="11">
        <f t="shared" si="4"/>
        <v>-67984238</v>
      </c>
      <c r="Z36" s="2">
        <f aca="true" t="shared" si="5" ref="Z36:Z49">+IF(X36&lt;&gt;0,+(Y36/X36)*100,0)</f>
        <v>-20.77764235220768</v>
      </c>
      <c r="AA36" s="15">
        <f>AA6+AA21</f>
        <v>327199000</v>
      </c>
    </row>
    <row r="37" spans="1:27" ht="13.5">
      <c r="A37" s="46" t="s">
        <v>33</v>
      </c>
      <c r="B37" s="47"/>
      <c r="C37" s="9">
        <f t="shared" si="4"/>
        <v>98208566</v>
      </c>
      <c r="D37" s="10">
        <f t="shared" si="4"/>
        <v>0</v>
      </c>
      <c r="E37" s="11">
        <f t="shared" si="4"/>
        <v>134699000</v>
      </c>
      <c r="F37" s="11">
        <f t="shared" si="4"/>
        <v>119087000</v>
      </c>
      <c r="G37" s="11">
        <f t="shared" si="4"/>
        <v>34346</v>
      </c>
      <c r="H37" s="11">
        <f t="shared" si="4"/>
        <v>966173</v>
      </c>
      <c r="I37" s="11">
        <f t="shared" si="4"/>
        <v>8548369</v>
      </c>
      <c r="J37" s="11">
        <f t="shared" si="4"/>
        <v>9548888</v>
      </c>
      <c r="K37" s="11">
        <f t="shared" si="4"/>
        <v>19438471</v>
      </c>
      <c r="L37" s="11">
        <f t="shared" si="4"/>
        <v>5787044</v>
      </c>
      <c r="M37" s="11">
        <f t="shared" si="4"/>
        <v>13173410</v>
      </c>
      <c r="N37" s="11">
        <f t="shared" si="4"/>
        <v>38398925</v>
      </c>
      <c r="O37" s="11">
        <f t="shared" si="4"/>
        <v>-4615357</v>
      </c>
      <c r="P37" s="11">
        <f t="shared" si="4"/>
        <v>8398526</v>
      </c>
      <c r="Q37" s="11">
        <f t="shared" si="4"/>
        <v>18876412</v>
      </c>
      <c r="R37" s="11">
        <f t="shared" si="4"/>
        <v>22659581</v>
      </c>
      <c r="S37" s="11">
        <f t="shared" si="4"/>
        <v>8520411</v>
      </c>
      <c r="T37" s="11">
        <f t="shared" si="4"/>
        <v>10098150</v>
      </c>
      <c r="U37" s="11">
        <f t="shared" si="4"/>
        <v>29842348</v>
      </c>
      <c r="V37" s="11">
        <f t="shared" si="4"/>
        <v>48460909</v>
      </c>
      <c r="W37" s="11">
        <f t="shared" si="4"/>
        <v>119068303</v>
      </c>
      <c r="X37" s="11">
        <f t="shared" si="4"/>
        <v>119087000</v>
      </c>
      <c r="Y37" s="11">
        <f t="shared" si="4"/>
        <v>-18697</v>
      </c>
      <c r="Z37" s="2">
        <f t="shared" si="5"/>
        <v>-0.01570028634527698</v>
      </c>
      <c r="AA37" s="15">
        <f>AA7+AA22</f>
        <v>119087000</v>
      </c>
    </row>
    <row r="38" spans="1:27" ht="13.5">
      <c r="A38" s="46" t="s">
        <v>34</v>
      </c>
      <c r="B38" s="47"/>
      <c r="C38" s="9">
        <f t="shared" si="4"/>
        <v>87476395</v>
      </c>
      <c r="D38" s="10">
        <f t="shared" si="4"/>
        <v>0</v>
      </c>
      <c r="E38" s="11">
        <f t="shared" si="4"/>
        <v>97688726</v>
      </c>
      <c r="F38" s="11">
        <f t="shared" si="4"/>
        <v>96897866</v>
      </c>
      <c r="G38" s="11">
        <f t="shared" si="4"/>
        <v>0</v>
      </c>
      <c r="H38" s="11">
        <f t="shared" si="4"/>
        <v>1847692</v>
      </c>
      <c r="I38" s="11">
        <f t="shared" si="4"/>
        <v>2223513</v>
      </c>
      <c r="J38" s="11">
        <f t="shared" si="4"/>
        <v>4071205</v>
      </c>
      <c r="K38" s="11">
        <f t="shared" si="4"/>
        <v>2998073</v>
      </c>
      <c r="L38" s="11">
        <f t="shared" si="4"/>
        <v>5638393</v>
      </c>
      <c r="M38" s="11">
        <f t="shared" si="4"/>
        <v>4803678</v>
      </c>
      <c r="N38" s="11">
        <f t="shared" si="4"/>
        <v>13440144</v>
      </c>
      <c r="O38" s="11">
        <f t="shared" si="4"/>
        <v>3425996</v>
      </c>
      <c r="P38" s="11">
        <f t="shared" si="4"/>
        <v>5129082</v>
      </c>
      <c r="Q38" s="11">
        <f t="shared" si="4"/>
        <v>11851676</v>
      </c>
      <c r="R38" s="11">
        <f t="shared" si="4"/>
        <v>20406754</v>
      </c>
      <c r="S38" s="11">
        <f t="shared" si="4"/>
        <v>11376436</v>
      </c>
      <c r="T38" s="11">
        <f t="shared" si="4"/>
        <v>10042918</v>
      </c>
      <c r="U38" s="11">
        <f t="shared" si="4"/>
        <v>18802377</v>
      </c>
      <c r="V38" s="11">
        <f t="shared" si="4"/>
        <v>40221731</v>
      </c>
      <c r="W38" s="11">
        <f t="shared" si="4"/>
        <v>78139834</v>
      </c>
      <c r="X38" s="11">
        <f t="shared" si="4"/>
        <v>96897866</v>
      </c>
      <c r="Y38" s="11">
        <f t="shared" si="4"/>
        <v>-18758032</v>
      </c>
      <c r="Z38" s="2">
        <f t="shared" si="5"/>
        <v>-19.358560486770678</v>
      </c>
      <c r="AA38" s="15">
        <f>AA8+AA23</f>
        <v>96897866</v>
      </c>
    </row>
    <row r="39" spans="1:27" ht="13.5">
      <c r="A39" s="46" t="s">
        <v>35</v>
      </c>
      <c r="B39" s="47"/>
      <c r="C39" s="9">
        <f t="shared" si="4"/>
        <v>170237942</v>
      </c>
      <c r="D39" s="10">
        <f t="shared" si="4"/>
        <v>0</v>
      </c>
      <c r="E39" s="11">
        <f t="shared" si="4"/>
        <v>216507892</v>
      </c>
      <c r="F39" s="11">
        <f t="shared" si="4"/>
        <v>198873265</v>
      </c>
      <c r="G39" s="11">
        <f t="shared" si="4"/>
        <v>-199831</v>
      </c>
      <c r="H39" s="11">
        <f t="shared" si="4"/>
        <v>10076331</v>
      </c>
      <c r="I39" s="11">
        <f t="shared" si="4"/>
        <v>7571347</v>
      </c>
      <c r="J39" s="11">
        <f t="shared" si="4"/>
        <v>17447847</v>
      </c>
      <c r="K39" s="11">
        <f t="shared" si="4"/>
        <v>7829714</v>
      </c>
      <c r="L39" s="11">
        <f t="shared" si="4"/>
        <v>6523226</v>
      </c>
      <c r="M39" s="11">
        <f t="shared" si="4"/>
        <v>21636248</v>
      </c>
      <c r="N39" s="11">
        <f t="shared" si="4"/>
        <v>35989188</v>
      </c>
      <c r="O39" s="11">
        <f t="shared" si="4"/>
        <v>2178098</v>
      </c>
      <c r="P39" s="11">
        <f t="shared" si="4"/>
        <v>4641349</v>
      </c>
      <c r="Q39" s="11">
        <f t="shared" si="4"/>
        <v>12687855</v>
      </c>
      <c r="R39" s="11">
        <f t="shared" si="4"/>
        <v>19507302</v>
      </c>
      <c r="S39" s="11">
        <f t="shared" si="4"/>
        <v>11372215</v>
      </c>
      <c r="T39" s="11">
        <f t="shared" si="4"/>
        <v>10670819</v>
      </c>
      <c r="U39" s="11">
        <f t="shared" si="4"/>
        <v>42737510</v>
      </c>
      <c r="V39" s="11">
        <f t="shared" si="4"/>
        <v>64780544</v>
      </c>
      <c r="W39" s="11">
        <f t="shared" si="4"/>
        <v>137724881</v>
      </c>
      <c r="X39" s="11">
        <f t="shared" si="4"/>
        <v>198873265</v>
      </c>
      <c r="Y39" s="11">
        <f t="shared" si="4"/>
        <v>-61148384</v>
      </c>
      <c r="Z39" s="2">
        <f t="shared" si="5"/>
        <v>-30.747412931547135</v>
      </c>
      <c r="AA39" s="15">
        <f>AA9+AA24</f>
        <v>198873265</v>
      </c>
    </row>
    <row r="40" spans="1:27" ht="13.5">
      <c r="A40" s="46" t="s">
        <v>36</v>
      </c>
      <c r="B40" s="47"/>
      <c r="C40" s="9">
        <f t="shared" si="4"/>
        <v>8487597</v>
      </c>
      <c r="D40" s="10">
        <f t="shared" si="4"/>
        <v>0</v>
      </c>
      <c r="E40" s="11">
        <f t="shared" si="4"/>
        <v>70000000</v>
      </c>
      <c r="F40" s="11">
        <f t="shared" si="4"/>
        <v>118522313</v>
      </c>
      <c r="G40" s="11">
        <f t="shared" si="4"/>
        <v>4472418</v>
      </c>
      <c r="H40" s="11">
        <f t="shared" si="4"/>
        <v>9914806</v>
      </c>
      <c r="I40" s="11">
        <f t="shared" si="4"/>
        <v>13335084</v>
      </c>
      <c r="J40" s="11">
        <f t="shared" si="4"/>
        <v>27722308</v>
      </c>
      <c r="K40" s="11">
        <f t="shared" si="4"/>
        <v>17893574</v>
      </c>
      <c r="L40" s="11">
        <f t="shared" si="4"/>
        <v>14757468</v>
      </c>
      <c r="M40" s="11">
        <f t="shared" si="4"/>
        <v>29593624</v>
      </c>
      <c r="N40" s="11">
        <f t="shared" si="4"/>
        <v>62244666</v>
      </c>
      <c r="O40" s="11">
        <f t="shared" si="4"/>
        <v>15941109</v>
      </c>
      <c r="P40" s="11">
        <f t="shared" si="4"/>
        <v>15447245</v>
      </c>
      <c r="Q40" s="11">
        <f t="shared" si="4"/>
        <v>28829981</v>
      </c>
      <c r="R40" s="11">
        <f t="shared" si="4"/>
        <v>60218335</v>
      </c>
      <c r="S40" s="11">
        <f t="shared" si="4"/>
        <v>7141182</v>
      </c>
      <c r="T40" s="11">
        <f t="shared" si="4"/>
        <v>22606736</v>
      </c>
      <c r="U40" s="11">
        <f t="shared" si="4"/>
        <v>20687769</v>
      </c>
      <c r="V40" s="11">
        <f t="shared" si="4"/>
        <v>50435687</v>
      </c>
      <c r="W40" s="11">
        <f t="shared" si="4"/>
        <v>200620996</v>
      </c>
      <c r="X40" s="11">
        <f t="shared" si="4"/>
        <v>118522313</v>
      </c>
      <c r="Y40" s="11">
        <f t="shared" si="4"/>
        <v>82098683</v>
      </c>
      <c r="Z40" s="2">
        <f t="shared" si="5"/>
        <v>69.26854608380786</v>
      </c>
      <c r="AA40" s="15">
        <f>AA10+AA25</f>
        <v>118522313</v>
      </c>
    </row>
    <row r="41" spans="1:27" ht="13.5">
      <c r="A41" s="48" t="s">
        <v>37</v>
      </c>
      <c r="B41" s="47"/>
      <c r="C41" s="49">
        <f aca="true" t="shared" si="6" ref="C41:Y41">SUM(C36:C40)</f>
        <v>710191611</v>
      </c>
      <c r="D41" s="50">
        <f t="shared" si="6"/>
        <v>0</v>
      </c>
      <c r="E41" s="51">
        <f t="shared" si="6"/>
        <v>716895618</v>
      </c>
      <c r="F41" s="51">
        <f t="shared" si="6"/>
        <v>860579444</v>
      </c>
      <c r="G41" s="51">
        <f t="shared" si="6"/>
        <v>4259119</v>
      </c>
      <c r="H41" s="51">
        <f t="shared" si="6"/>
        <v>32779051</v>
      </c>
      <c r="I41" s="51">
        <f t="shared" si="6"/>
        <v>51061950</v>
      </c>
      <c r="J41" s="51">
        <f t="shared" si="6"/>
        <v>88100120</v>
      </c>
      <c r="K41" s="51">
        <f t="shared" si="6"/>
        <v>72438056</v>
      </c>
      <c r="L41" s="51">
        <f t="shared" si="6"/>
        <v>48986434</v>
      </c>
      <c r="M41" s="51">
        <f t="shared" si="6"/>
        <v>120806099</v>
      </c>
      <c r="N41" s="51">
        <f t="shared" si="6"/>
        <v>242230589</v>
      </c>
      <c r="O41" s="51">
        <f t="shared" si="6"/>
        <v>21983713</v>
      </c>
      <c r="P41" s="51">
        <f t="shared" si="6"/>
        <v>43732572</v>
      </c>
      <c r="Q41" s="51">
        <f t="shared" si="6"/>
        <v>92632581</v>
      </c>
      <c r="R41" s="51">
        <f t="shared" si="6"/>
        <v>158348866</v>
      </c>
      <c r="S41" s="51">
        <f t="shared" si="6"/>
        <v>53399987</v>
      </c>
      <c r="T41" s="51">
        <f t="shared" si="6"/>
        <v>92269717</v>
      </c>
      <c r="U41" s="51">
        <f t="shared" si="6"/>
        <v>160419497</v>
      </c>
      <c r="V41" s="51">
        <f t="shared" si="6"/>
        <v>306089201</v>
      </c>
      <c r="W41" s="51">
        <f t="shared" si="6"/>
        <v>794768776</v>
      </c>
      <c r="X41" s="51">
        <f t="shared" si="6"/>
        <v>860579444</v>
      </c>
      <c r="Y41" s="51">
        <f t="shared" si="6"/>
        <v>-65810668</v>
      </c>
      <c r="Z41" s="52">
        <f t="shared" si="5"/>
        <v>-7.647250751669128</v>
      </c>
      <c r="AA41" s="53">
        <f>SUM(AA36:AA40)</f>
        <v>860579444</v>
      </c>
    </row>
    <row r="42" spans="1:27" ht="13.5">
      <c r="A42" s="54" t="s">
        <v>38</v>
      </c>
      <c r="B42" s="35"/>
      <c r="C42" s="65">
        <f aca="true" t="shared" si="7" ref="C42:Y48">C12+C27</f>
        <v>56128196</v>
      </c>
      <c r="D42" s="66">
        <f t="shared" si="7"/>
        <v>0</v>
      </c>
      <c r="E42" s="67">
        <f t="shared" si="7"/>
        <v>50030409</v>
      </c>
      <c r="F42" s="67">
        <f t="shared" si="7"/>
        <v>46476220</v>
      </c>
      <c r="G42" s="67">
        <f t="shared" si="7"/>
        <v>0</v>
      </c>
      <c r="H42" s="67">
        <f t="shared" si="7"/>
        <v>237492</v>
      </c>
      <c r="I42" s="67">
        <f t="shared" si="7"/>
        <v>1049627</v>
      </c>
      <c r="J42" s="67">
        <f t="shared" si="7"/>
        <v>1287119</v>
      </c>
      <c r="K42" s="67">
        <f t="shared" si="7"/>
        <v>1326884</v>
      </c>
      <c r="L42" s="67">
        <f t="shared" si="7"/>
        <v>982978</v>
      </c>
      <c r="M42" s="67">
        <f t="shared" si="7"/>
        <v>1616910</v>
      </c>
      <c r="N42" s="67">
        <f t="shared" si="7"/>
        <v>3926772</v>
      </c>
      <c r="O42" s="67">
        <f t="shared" si="7"/>
        <v>419500</v>
      </c>
      <c r="P42" s="67">
        <f t="shared" si="7"/>
        <v>608435</v>
      </c>
      <c r="Q42" s="67">
        <f t="shared" si="7"/>
        <v>4772642</v>
      </c>
      <c r="R42" s="67">
        <f t="shared" si="7"/>
        <v>5800577</v>
      </c>
      <c r="S42" s="67">
        <f t="shared" si="7"/>
        <v>3906371</v>
      </c>
      <c r="T42" s="67">
        <f t="shared" si="7"/>
        <v>4832128</v>
      </c>
      <c r="U42" s="67">
        <f t="shared" si="7"/>
        <v>4698086</v>
      </c>
      <c r="V42" s="67">
        <f t="shared" si="7"/>
        <v>13436585</v>
      </c>
      <c r="W42" s="67">
        <f t="shared" si="7"/>
        <v>24451053</v>
      </c>
      <c r="X42" s="67">
        <f t="shared" si="7"/>
        <v>46476220</v>
      </c>
      <c r="Y42" s="67">
        <f t="shared" si="7"/>
        <v>-22025167</v>
      </c>
      <c r="Z42" s="69">
        <f t="shared" si="5"/>
        <v>-47.39018577672625</v>
      </c>
      <c r="AA42" s="68">
        <f aca="true" t="shared" si="8" ref="AA42:AA48">AA12+AA27</f>
        <v>46476220</v>
      </c>
    </row>
    <row r="43" spans="1:27" ht="13.5">
      <c r="A43" s="54" t="s">
        <v>39</v>
      </c>
      <c r="B43" s="35"/>
      <c r="C43" s="70">
        <f t="shared" si="7"/>
        <v>2554604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89536108</v>
      </c>
      <c r="F44" s="67">
        <f t="shared" si="7"/>
        <v>156385230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156385230</v>
      </c>
      <c r="Y44" s="67">
        <f t="shared" si="7"/>
        <v>-156385230</v>
      </c>
      <c r="Z44" s="69">
        <f t="shared" si="5"/>
        <v>-100</v>
      </c>
      <c r="AA44" s="68">
        <f t="shared" si="8"/>
        <v>156385230</v>
      </c>
    </row>
    <row r="45" spans="1:27" ht="13.5">
      <c r="A45" s="54" t="s">
        <v>41</v>
      </c>
      <c r="B45" s="35" t="s">
        <v>42</v>
      </c>
      <c r="C45" s="65">
        <f t="shared" si="7"/>
        <v>47818965</v>
      </c>
      <c r="D45" s="66">
        <f t="shared" si="7"/>
        <v>0</v>
      </c>
      <c r="E45" s="67">
        <f t="shared" si="7"/>
        <v>85545288</v>
      </c>
      <c r="F45" s="67">
        <f t="shared" si="7"/>
        <v>105304110</v>
      </c>
      <c r="G45" s="67">
        <f t="shared" si="7"/>
        <v>20177</v>
      </c>
      <c r="H45" s="67">
        <f t="shared" si="7"/>
        <v>3981909</v>
      </c>
      <c r="I45" s="67">
        <f t="shared" si="7"/>
        <v>11659771</v>
      </c>
      <c r="J45" s="67">
        <f t="shared" si="7"/>
        <v>15661857</v>
      </c>
      <c r="K45" s="67">
        <f t="shared" si="7"/>
        <v>8620367</v>
      </c>
      <c r="L45" s="67">
        <f t="shared" si="7"/>
        <v>3009020</v>
      </c>
      <c r="M45" s="67">
        <f t="shared" si="7"/>
        <v>993505</v>
      </c>
      <c r="N45" s="67">
        <f t="shared" si="7"/>
        <v>12622892</v>
      </c>
      <c r="O45" s="67">
        <f t="shared" si="7"/>
        <v>7993731</v>
      </c>
      <c r="P45" s="67">
        <f t="shared" si="7"/>
        <v>2746492</v>
      </c>
      <c r="Q45" s="67">
        <f t="shared" si="7"/>
        <v>6673105</v>
      </c>
      <c r="R45" s="67">
        <f t="shared" si="7"/>
        <v>17413328</v>
      </c>
      <c r="S45" s="67">
        <f t="shared" si="7"/>
        <v>2686577</v>
      </c>
      <c r="T45" s="67">
        <f t="shared" si="7"/>
        <v>-179349</v>
      </c>
      <c r="U45" s="67">
        <f t="shared" si="7"/>
        <v>6375530</v>
      </c>
      <c r="V45" s="67">
        <f t="shared" si="7"/>
        <v>8882758</v>
      </c>
      <c r="W45" s="67">
        <f t="shared" si="7"/>
        <v>54580835</v>
      </c>
      <c r="X45" s="67">
        <f t="shared" si="7"/>
        <v>105304110</v>
      </c>
      <c r="Y45" s="67">
        <f t="shared" si="7"/>
        <v>-50723275</v>
      </c>
      <c r="Z45" s="69">
        <f t="shared" si="5"/>
        <v>-48.16837158587637</v>
      </c>
      <c r="AA45" s="68">
        <f t="shared" si="8"/>
        <v>105304110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27501109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844194485</v>
      </c>
      <c r="D49" s="78">
        <f t="shared" si="9"/>
        <v>0</v>
      </c>
      <c r="E49" s="79">
        <f t="shared" si="9"/>
        <v>942007423</v>
      </c>
      <c r="F49" s="79">
        <f t="shared" si="9"/>
        <v>1168745004</v>
      </c>
      <c r="G49" s="79">
        <f t="shared" si="9"/>
        <v>4279296</v>
      </c>
      <c r="H49" s="79">
        <f t="shared" si="9"/>
        <v>36998452</v>
      </c>
      <c r="I49" s="79">
        <f t="shared" si="9"/>
        <v>63771348</v>
      </c>
      <c r="J49" s="79">
        <f t="shared" si="9"/>
        <v>105049096</v>
      </c>
      <c r="K49" s="79">
        <f t="shared" si="9"/>
        <v>82385307</v>
      </c>
      <c r="L49" s="79">
        <f t="shared" si="9"/>
        <v>52978432</v>
      </c>
      <c r="M49" s="79">
        <f t="shared" si="9"/>
        <v>123416514</v>
      </c>
      <c r="N49" s="79">
        <f t="shared" si="9"/>
        <v>258780253</v>
      </c>
      <c r="O49" s="79">
        <f t="shared" si="9"/>
        <v>30396944</v>
      </c>
      <c r="P49" s="79">
        <f t="shared" si="9"/>
        <v>47087499</v>
      </c>
      <c r="Q49" s="79">
        <f t="shared" si="9"/>
        <v>104078328</v>
      </c>
      <c r="R49" s="79">
        <f t="shared" si="9"/>
        <v>181562771</v>
      </c>
      <c r="S49" s="79">
        <f t="shared" si="9"/>
        <v>59992935</v>
      </c>
      <c r="T49" s="79">
        <f t="shared" si="9"/>
        <v>96922496</v>
      </c>
      <c r="U49" s="79">
        <f t="shared" si="9"/>
        <v>171493113</v>
      </c>
      <c r="V49" s="79">
        <f t="shared" si="9"/>
        <v>328408544</v>
      </c>
      <c r="W49" s="79">
        <f t="shared" si="9"/>
        <v>873800664</v>
      </c>
      <c r="X49" s="79">
        <f t="shared" si="9"/>
        <v>1168745004</v>
      </c>
      <c r="Y49" s="79">
        <f t="shared" si="9"/>
        <v>-294944340</v>
      </c>
      <c r="Z49" s="80">
        <f t="shared" si="5"/>
        <v>-25.235987233362327</v>
      </c>
      <c r="AA49" s="81">
        <f>SUM(AA41:AA48)</f>
        <v>1168745004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285686066</v>
      </c>
      <c r="D51" s="66">
        <f t="shared" si="10"/>
        <v>0</v>
      </c>
      <c r="E51" s="67">
        <f t="shared" si="10"/>
        <v>332248818</v>
      </c>
      <c r="F51" s="67">
        <f t="shared" si="10"/>
        <v>327748811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327748811</v>
      </c>
      <c r="Y51" s="67">
        <f t="shared" si="10"/>
        <v>-327748811</v>
      </c>
      <c r="Z51" s="69">
        <f>+IF(X51&lt;&gt;0,+(Y51/X51)*100,0)</f>
        <v>-100</v>
      </c>
      <c r="AA51" s="68">
        <f>SUM(AA57:AA61)</f>
        <v>327748811</v>
      </c>
    </row>
    <row r="52" spans="1:27" ht="13.5">
      <c r="A52" s="84" t="s">
        <v>32</v>
      </c>
      <c r="B52" s="47"/>
      <c r="C52" s="9">
        <v>62764176</v>
      </c>
      <c r="D52" s="10"/>
      <c r="E52" s="11">
        <v>86548645</v>
      </c>
      <c r="F52" s="11">
        <v>86548645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86548645</v>
      </c>
      <c r="Y52" s="11">
        <v>-86548645</v>
      </c>
      <c r="Z52" s="2">
        <v>-100</v>
      </c>
      <c r="AA52" s="15">
        <v>86548645</v>
      </c>
    </row>
    <row r="53" spans="1:27" ht="13.5">
      <c r="A53" s="84" t="s">
        <v>33</v>
      </c>
      <c r="B53" s="47"/>
      <c r="C53" s="9">
        <v>103883613</v>
      </c>
      <c r="D53" s="10"/>
      <c r="E53" s="11">
        <v>111151192</v>
      </c>
      <c r="F53" s="11">
        <v>109151194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109151194</v>
      </c>
      <c r="Y53" s="11">
        <v>-109151194</v>
      </c>
      <c r="Z53" s="2">
        <v>-100</v>
      </c>
      <c r="AA53" s="15">
        <v>109151194</v>
      </c>
    </row>
    <row r="54" spans="1:27" ht="13.5">
      <c r="A54" s="84" t="s">
        <v>34</v>
      </c>
      <c r="B54" s="47"/>
      <c r="C54" s="9">
        <v>30865839</v>
      </c>
      <c r="D54" s="10"/>
      <c r="E54" s="11">
        <v>37061327</v>
      </c>
      <c r="F54" s="11">
        <v>37061324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37061324</v>
      </c>
      <c r="Y54" s="11">
        <v>-37061324</v>
      </c>
      <c r="Z54" s="2">
        <v>-100</v>
      </c>
      <c r="AA54" s="15">
        <v>37061324</v>
      </c>
    </row>
    <row r="55" spans="1:27" ht="13.5">
      <c r="A55" s="84" t="s">
        <v>35</v>
      </c>
      <c r="B55" s="47"/>
      <c r="C55" s="9">
        <v>23220939</v>
      </c>
      <c r="D55" s="10"/>
      <c r="E55" s="11">
        <v>25286865</v>
      </c>
      <c r="F55" s="11">
        <v>25286865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25286865</v>
      </c>
      <c r="Y55" s="11">
        <v>-25286865</v>
      </c>
      <c r="Z55" s="2">
        <v>-100</v>
      </c>
      <c r="AA55" s="15">
        <v>25286865</v>
      </c>
    </row>
    <row r="56" spans="1:27" ht="13.5">
      <c r="A56" s="84" t="s">
        <v>36</v>
      </c>
      <c r="B56" s="47"/>
      <c r="C56" s="9">
        <v>15493646</v>
      </c>
      <c r="D56" s="10"/>
      <c r="E56" s="11">
        <v>20136340</v>
      </c>
      <c r="F56" s="11">
        <v>17636340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17636340</v>
      </c>
      <c r="Y56" s="11">
        <v>-17636340</v>
      </c>
      <c r="Z56" s="2">
        <v>-100</v>
      </c>
      <c r="AA56" s="15">
        <v>17636340</v>
      </c>
    </row>
    <row r="57" spans="1:27" ht="13.5">
      <c r="A57" s="85" t="s">
        <v>37</v>
      </c>
      <c r="B57" s="47"/>
      <c r="C57" s="49">
        <f aca="true" t="shared" si="11" ref="C57:Y57">SUM(C52:C56)</f>
        <v>236228213</v>
      </c>
      <c r="D57" s="50">
        <f t="shared" si="11"/>
        <v>0</v>
      </c>
      <c r="E57" s="51">
        <f t="shared" si="11"/>
        <v>280184369</v>
      </c>
      <c r="F57" s="51">
        <f t="shared" si="11"/>
        <v>275684368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275684368</v>
      </c>
      <c r="Y57" s="51">
        <f t="shared" si="11"/>
        <v>-275684368</v>
      </c>
      <c r="Z57" s="52">
        <f>+IF(X57&lt;&gt;0,+(Y57/X57)*100,0)</f>
        <v>-100</v>
      </c>
      <c r="AA57" s="53">
        <f>SUM(AA52:AA56)</f>
        <v>275684368</v>
      </c>
    </row>
    <row r="58" spans="1:27" ht="13.5">
      <c r="A58" s="86" t="s">
        <v>38</v>
      </c>
      <c r="B58" s="35"/>
      <c r="C58" s="9">
        <v>22165107</v>
      </c>
      <c r="D58" s="10"/>
      <c r="E58" s="11">
        <v>16749419</v>
      </c>
      <c r="F58" s="11">
        <v>16663130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16663130</v>
      </c>
      <c r="Y58" s="11">
        <v>-16663130</v>
      </c>
      <c r="Z58" s="2">
        <v>-100</v>
      </c>
      <c r="AA58" s="15">
        <v>16663130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27292746</v>
      </c>
      <c r="D61" s="10"/>
      <c r="E61" s="11">
        <v>35315030</v>
      </c>
      <c r="F61" s="11">
        <v>35401313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35401313</v>
      </c>
      <c r="Y61" s="11">
        <v>-35401313</v>
      </c>
      <c r="Z61" s="2">
        <v>-100</v>
      </c>
      <c r="AA61" s="15">
        <v>35401313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285686065</v>
      </c>
      <c r="D68" s="10">
        <v>327748811</v>
      </c>
      <c r="E68" s="11">
        <v>332248819</v>
      </c>
      <c r="F68" s="11">
        <v>327748811</v>
      </c>
      <c r="G68" s="11">
        <v>4175916</v>
      </c>
      <c r="H68" s="11">
        <v>16268184</v>
      </c>
      <c r="I68" s="11">
        <v>27318199</v>
      </c>
      <c r="J68" s="11">
        <v>47762299</v>
      </c>
      <c r="K68" s="11">
        <v>46212887</v>
      </c>
      <c r="L68" s="11">
        <v>31864017</v>
      </c>
      <c r="M68" s="11">
        <v>34346062</v>
      </c>
      <c r="N68" s="11">
        <v>112422966</v>
      </c>
      <c r="O68" s="11">
        <v>19237924</v>
      </c>
      <c r="P68" s="11">
        <v>19759947</v>
      </c>
      <c r="Q68" s="11">
        <v>27534823</v>
      </c>
      <c r="R68" s="11">
        <v>66532694</v>
      </c>
      <c r="S68" s="11">
        <v>11353689</v>
      </c>
      <c r="T68" s="11">
        <v>19742588</v>
      </c>
      <c r="U68" s="11">
        <v>28937050</v>
      </c>
      <c r="V68" s="11">
        <v>60033327</v>
      </c>
      <c r="W68" s="11">
        <v>286751286</v>
      </c>
      <c r="X68" s="11">
        <v>327748811</v>
      </c>
      <c r="Y68" s="11">
        <v>-40997525</v>
      </c>
      <c r="Z68" s="2">
        <v>-12.51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285686065</v>
      </c>
      <c r="D69" s="78">
        <f t="shared" si="12"/>
        <v>327748811</v>
      </c>
      <c r="E69" s="79">
        <f t="shared" si="12"/>
        <v>332248819</v>
      </c>
      <c r="F69" s="79">
        <f t="shared" si="12"/>
        <v>327748811</v>
      </c>
      <c r="G69" s="79">
        <f t="shared" si="12"/>
        <v>4175916</v>
      </c>
      <c r="H69" s="79">
        <f t="shared" si="12"/>
        <v>16268184</v>
      </c>
      <c r="I69" s="79">
        <f t="shared" si="12"/>
        <v>27318199</v>
      </c>
      <c r="J69" s="79">
        <f t="shared" si="12"/>
        <v>47762299</v>
      </c>
      <c r="K69" s="79">
        <f t="shared" si="12"/>
        <v>46212887</v>
      </c>
      <c r="L69" s="79">
        <f t="shared" si="12"/>
        <v>31864017</v>
      </c>
      <c r="M69" s="79">
        <f t="shared" si="12"/>
        <v>34346062</v>
      </c>
      <c r="N69" s="79">
        <f t="shared" si="12"/>
        <v>112422966</v>
      </c>
      <c r="O69" s="79">
        <f t="shared" si="12"/>
        <v>19237924</v>
      </c>
      <c r="P69" s="79">
        <f t="shared" si="12"/>
        <v>19759947</v>
      </c>
      <c r="Q69" s="79">
        <f t="shared" si="12"/>
        <v>27534823</v>
      </c>
      <c r="R69" s="79">
        <f t="shared" si="12"/>
        <v>66532694</v>
      </c>
      <c r="S69" s="79">
        <f t="shared" si="12"/>
        <v>11353689</v>
      </c>
      <c r="T69" s="79">
        <f t="shared" si="12"/>
        <v>19742588</v>
      </c>
      <c r="U69" s="79">
        <f t="shared" si="12"/>
        <v>28937050</v>
      </c>
      <c r="V69" s="79">
        <f t="shared" si="12"/>
        <v>60033327</v>
      </c>
      <c r="W69" s="79">
        <f t="shared" si="12"/>
        <v>286751286</v>
      </c>
      <c r="X69" s="79">
        <f t="shared" si="12"/>
        <v>327748811</v>
      </c>
      <c r="Y69" s="79">
        <f t="shared" si="12"/>
        <v>-40997525</v>
      </c>
      <c r="Z69" s="80">
        <f>+IF(X69&lt;&gt;0,+(Y69/X69)*100,0)</f>
        <v>-12.508824936667734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926528915</v>
      </c>
      <c r="D5" s="42">
        <f t="shared" si="0"/>
        <v>0</v>
      </c>
      <c r="E5" s="43">
        <f t="shared" si="0"/>
        <v>608139057</v>
      </c>
      <c r="F5" s="43">
        <f t="shared" si="0"/>
        <v>694828534</v>
      </c>
      <c r="G5" s="43">
        <f t="shared" si="0"/>
        <v>30479814</v>
      </c>
      <c r="H5" s="43">
        <f t="shared" si="0"/>
        <v>23904270</v>
      </c>
      <c r="I5" s="43">
        <f t="shared" si="0"/>
        <v>32888971</v>
      </c>
      <c r="J5" s="43">
        <f t="shared" si="0"/>
        <v>87273055</v>
      </c>
      <c r="K5" s="43">
        <f t="shared" si="0"/>
        <v>65896553</v>
      </c>
      <c r="L5" s="43">
        <f t="shared" si="0"/>
        <v>42281742</v>
      </c>
      <c r="M5" s="43">
        <f t="shared" si="0"/>
        <v>51654317</v>
      </c>
      <c r="N5" s="43">
        <f t="shared" si="0"/>
        <v>159832612</v>
      </c>
      <c r="O5" s="43">
        <f t="shared" si="0"/>
        <v>19338127</v>
      </c>
      <c r="P5" s="43">
        <f t="shared" si="0"/>
        <v>36369250</v>
      </c>
      <c r="Q5" s="43">
        <f t="shared" si="0"/>
        <v>81441551</v>
      </c>
      <c r="R5" s="43">
        <f t="shared" si="0"/>
        <v>137148928</v>
      </c>
      <c r="S5" s="43">
        <f t="shared" si="0"/>
        <v>40248528</v>
      </c>
      <c r="T5" s="43">
        <f t="shared" si="0"/>
        <v>79559842</v>
      </c>
      <c r="U5" s="43">
        <f t="shared" si="0"/>
        <v>67394041</v>
      </c>
      <c r="V5" s="43">
        <f t="shared" si="0"/>
        <v>187202411</v>
      </c>
      <c r="W5" s="43">
        <f t="shared" si="0"/>
        <v>571457006</v>
      </c>
      <c r="X5" s="43">
        <f t="shared" si="0"/>
        <v>694828534</v>
      </c>
      <c r="Y5" s="43">
        <f t="shared" si="0"/>
        <v>-123371528</v>
      </c>
      <c r="Z5" s="44">
        <f>+IF(X5&lt;&gt;0,+(Y5/X5)*100,0)</f>
        <v>-17.75567956165715</v>
      </c>
      <c r="AA5" s="45">
        <f>SUM(AA11:AA18)</f>
        <v>694828534</v>
      </c>
    </row>
    <row r="6" spans="1:27" ht="13.5">
      <c r="A6" s="46" t="s">
        <v>32</v>
      </c>
      <c r="B6" s="47"/>
      <c r="C6" s="9">
        <v>555926868</v>
      </c>
      <c r="D6" s="10"/>
      <c r="E6" s="11">
        <v>176174097</v>
      </c>
      <c r="F6" s="11">
        <v>244860406</v>
      </c>
      <c r="G6" s="11">
        <v>25456749</v>
      </c>
      <c r="H6" s="11">
        <v>4487728</v>
      </c>
      <c r="I6" s="11">
        <v>11248552</v>
      </c>
      <c r="J6" s="11">
        <v>41193029</v>
      </c>
      <c r="K6" s="11">
        <v>18463309</v>
      </c>
      <c r="L6" s="11">
        <v>21865194</v>
      </c>
      <c r="M6" s="11">
        <v>9843806</v>
      </c>
      <c r="N6" s="11">
        <v>50172309</v>
      </c>
      <c r="O6" s="11">
        <v>5990515</v>
      </c>
      <c r="P6" s="11">
        <v>2614833</v>
      </c>
      <c r="Q6" s="11">
        <v>30077330</v>
      </c>
      <c r="R6" s="11">
        <v>38682678</v>
      </c>
      <c r="S6" s="11">
        <v>944738</v>
      </c>
      <c r="T6" s="11">
        <v>13377506</v>
      </c>
      <c r="U6" s="11">
        <v>-8704901</v>
      </c>
      <c r="V6" s="11">
        <v>5617343</v>
      </c>
      <c r="W6" s="11">
        <v>135665359</v>
      </c>
      <c r="X6" s="11">
        <v>244860406</v>
      </c>
      <c r="Y6" s="11">
        <v>-109195047</v>
      </c>
      <c r="Z6" s="2">
        <v>-44.59</v>
      </c>
      <c r="AA6" s="15">
        <v>244860406</v>
      </c>
    </row>
    <row r="7" spans="1:27" ht="13.5">
      <c r="A7" s="46" t="s">
        <v>33</v>
      </c>
      <c r="B7" s="47"/>
      <c r="C7" s="9">
        <v>38215461</v>
      </c>
      <c r="D7" s="10"/>
      <c r="E7" s="11">
        <v>31009506</v>
      </c>
      <c r="F7" s="11">
        <v>48009506</v>
      </c>
      <c r="G7" s="11">
        <v>1349604</v>
      </c>
      <c r="H7" s="11">
        <v>5115881</v>
      </c>
      <c r="I7" s="11">
        <v>3553591</v>
      </c>
      <c r="J7" s="11">
        <v>10019076</v>
      </c>
      <c r="K7" s="11">
        <v>9357059</v>
      </c>
      <c r="L7" s="11">
        <v>2686291</v>
      </c>
      <c r="M7" s="11">
        <v>2472100</v>
      </c>
      <c r="N7" s="11">
        <v>14515450</v>
      </c>
      <c r="O7" s="11">
        <v>812813</v>
      </c>
      <c r="P7" s="11">
        <v>2515843</v>
      </c>
      <c r="Q7" s="11">
        <v>17026420</v>
      </c>
      <c r="R7" s="11">
        <v>20355076</v>
      </c>
      <c r="S7" s="11">
        <v>-8961031</v>
      </c>
      <c r="T7" s="11">
        <v>11109670</v>
      </c>
      <c r="U7" s="11">
        <v>5021763</v>
      </c>
      <c r="V7" s="11">
        <v>7170402</v>
      </c>
      <c r="W7" s="11">
        <v>52060004</v>
      </c>
      <c r="X7" s="11">
        <v>48009506</v>
      </c>
      <c r="Y7" s="11">
        <v>4050498</v>
      </c>
      <c r="Z7" s="2">
        <v>8.44</v>
      </c>
      <c r="AA7" s="15">
        <v>48009506</v>
      </c>
    </row>
    <row r="8" spans="1:27" ht="13.5">
      <c r="A8" s="46" t="s">
        <v>34</v>
      </c>
      <c r="B8" s="47"/>
      <c r="C8" s="9">
        <v>63339088</v>
      </c>
      <c r="D8" s="10"/>
      <c r="E8" s="11">
        <v>77000000</v>
      </c>
      <c r="F8" s="11">
        <v>52600000</v>
      </c>
      <c r="G8" s="11">
        <v>2097807</v>
      </c>
      <c r="H8" s="11">
        <v>901148</v>
      </c>
      <c r="I8" s="11">
        <v>2069512</v>
      </c>
      <c r="J8" s="11">
        <v>5068467</v>
      </c>
      <c r="K8" s="11">
        <v>4775085</v>
      </c>
      <c r="L8" s="11">
        <v>2266110</v>
      </c>
      <c r="M8" s="11">
        <v>4533420</v>
      </c>
      <c r="N8" s="11">
        <v>11574615</v>
      </c>
      <c r="O8" s="11">
        <v>747387</v>
      </c>
      <c r="P8" s="11">
        <v>7699401</v>
      </c>
      <c r="Q8" s="11">
        <v>6031881</v>
      </c>
      <c r="R8" s="11">
        <v>14478669</v>
      </c>
      <c r="S8" s="11">
        <v>9386203</v>
      </c>
      <c r="T8" s="11">
        <v>5204444</v>
      </c>
      <c r="U8" s="11">
        <v>11027580</v>
      </c>
      <c r="V8" s="11">
        <v>25618227</v>
      </c>
      <c r="W8" s="11">
        <v>56739978</v>
      </c>
      <c r="X8" s="11">
        <v>52600000</v>
      </c>
      <c r="Y8" s="11">
        <v>4139978</v>
      </c>
      <c r="Z8" s="2">
        <v>7.87</v>
      </c>
      <c r="AA8" s="15">
        <v>52600000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179555648</v>
      </c>
      <c r="D10" s="10"/>
      <c r="E10" s="11">
        <v>189972807</v>
      </c>
      <c r="F10" s="11">
        <v>195292807</v>
      </c>
      <c r="G10" s="11">
        <v>218265</v>
      </c>
      <c r="H10" s="11">
        <v>9197093</v>
      </c>
      <c r="I10" s="11">
        <v>13540988</v>
      </c>
      <c r="J10" s="11">
        <v>22956346</v>
      </c>
      <c r="K10" s="11">
        <v>23296003</v>
      </c>
      <c r="L10" s="11">
        <v>12597104</v>
      </c>
      <c r="M10" s="11">
        <v>25382970</v>
      </c>
      <c r="N10" s="11">
        <v>61276077</v>
      </c>
      <c r="O10" s="11">
        <v>2982364</v>
      </c>
      <c r="P10" s="11">
        <v>17371134</v>
      </c>
      <c r="Q10" s="11">
        <v>14495757</v>
      </c>
      <c r="R10" s="11">
        <v>34849255</v>
      </c>
      <c r="S10" s="11">
        <v>18157810</v>
      </c>
      <c r="T10" s="11">
        <v>30310903</v>
      </c>
      <c r="U10" s="11">
        <v>27044592</v>
      </c>
      <c r="V10" s="11">
        <v>75513305</v>
      </c>
      <c r="W10" s="11">
        <v>194594983</v>
      </c>
      <c r="X10" s="11">
        <v>195292807</v>
      </c>
      <c r="Y10" s="11">
        <v>-697824</v>
      </c>
      <c r="Z10" s="2">
        <v>-0.36</v>
      </c>
      <c r="AA10" s="15">
        <v>195292807</v>
      </c>
    </row>
    <row r="11" spans="1:27" ht="13.5">
      <c r="A11" s="48" t="s">
        <v>37</v>
      </c>
      <c r="B11" s="47"/>
      <c r="C11" s="49">
        <f aca="true" t="shared" si="1" ref="C11:Y11">SUM(C6:C10)</f>
        <v>837037065</v>
      </c>
      <c r="D11" s="50">
        <f t="shared" si="1"/>
        <v>0</v>
      </c>
      <c r="E11" s="51">
        <f t="shared" si="1"/>
        <v>474156410</v>
      </c>
      <c r="F11" s="51">
        <f t="shared" si="1"/>
        <v>540762719</v>
      </c>
      <c r="G11" s="51">
        <f t="shared" si="1"/>
        <v>29122425</v>
      </c>
      <c r="H11" s="51">
        <f t="shared" si="1"/>
        <v>19701850</v>
      </c>
      <c r="I11" s="51">
        <f t="shared" si="1"/>
        <v>30412643</v>
      </c>
      <c r="J11" s="51">
        <f t="shared" si="1"/>
        <v>79236918</v>
      </c>
      <c r="K11" s="51">
        <f t="shared" si="1"/>
        <v>55891456</v>
      </c>
      <c r="L11" s="51">
        <f t="shared" si="1"/>
        <v>39414699</v>
      </c>
      <c r="M11" s="51">
        <f t="shared" si="1"/>
        <v>42232296</v>
      </c>
      <c r="N11" s="51">
        <f t="shared" si="1"/>
        <v>137538451</v>
      </c>
      <c r="O11" s="51">
        <f t="shared" si="1"/>
        <v>10533079</v>
      </c>
      <c r="P11" s="51">
        <f t="shared" si="1"/>
        <v>30201211</v>
      </c>
      <c r="Q11" s="51">
        <f t="shared" si="1"/>
        <v>67631388</v>
      </c>
      <c r="R11" s="51">
        <f t="shared" si="1"/>
        <v>108365678</v>
      </c>
      <c r="S11" s="51">
        <f t="shared" si="1"/>
        <v>19527720</v>
      </c>
      <c r="T11" s="51">
        <f t="shared" si="1"/>
        <v>60002523</v>
      </c>
      <c r="U11" s="51">
        <f t="shared" si="1"/>
        <v>34389034</v>
      </c>
      <c r="V11" s="51">
        <f t="shared" si="1"/>
        <v>113919277</v>
      </c>
      <c r="W11" s="51">
        <f t="shared" si="1"/>
        <v>439060324</v>
      </c>
      <c r="X11" s="51">
        <f t="shared" si="1"/>
        <v>540762719</v>
      </c>
      <c r="Y11" s="51">
        <f t="shared" si="1"/>
        <v>-101702395</v>
      </c>
      <c r="Z11" s="52">
        <f>+IF(X11&lt;&gt;0,+(Y11/X11)*100,0)</f>
        <v>-18.80721274352495</v>
      </c>
      <c r="AA11" s="53">
        <f>SUM(AA6:AA10)</f>
        <v>540762719</v>
      </c>
    </row>
    <row r="12" spans="1:27" ht="13.5">
      <c r="A12" s="54" t="s">
        <v>38</v>
      </c>
      <c r="B12" s="35"/>
      <c r="C12" s="9">
        <v>19932074</v>
      </c>
      <c r="D12" s="10"/>
      <c r="E12" s="11">
        <v>35509647</v>
      </c>
      <c r="F12" s="11">
        <v>37878435</v>
      </c>
      <c r="G12" s="11">
        <v>1357389</v>
      </c>
      <c r="H12" s="11">
        <v>2320057</v>
      </c>
      <c r="I12" s="11">
        <v>1667653</v>
      </c>
      <c r="J12" s="11">
        <v>5345099</v>
      </c>
      <c r="K12" s="11">
        <v>3128818</v>
      </c>
      <c r="L12" s="11">
        <v>1754742</v>
      </c>
      <c r="M12" s="11">
        <v>1525845</v>
      </c>
      <c r="N12" s="11">
        <v>6409405</v>
      </c>
      <c r="O12" s="11">
        <v>5369143</v>
      </c>
      <c r="P12" s="11">
        <v>4755716</v>
      </c>
      <c r="Q12" s="11">
        <v>10307153</v>
      </c>
      <c r="R12" s="11">
        <v>20432012</v>
      </c>
      <c r="S12" s="11">
        <v>10399287</v>
      </c>
      <c r="T12" s="11">
        <v>7317125</v>
      </c>
      <c r="U12" s="11">
        <v>22766136</v>
      </c>
      <c r="V12" s="11">
        <v>40482548</v>
      </c>
      <c r="W12" s="11">
        <v>72669064</v>
      </c>
      <c r="X12" s="11">
        <v>37878435</v>
      </c>
      <c r="Y12" s="11">
        <v>34790629</v>
      </c>
      <c r="Z12" s="2">
        <v>91.85</v>
      </c>
      <c r="AA12" s="15">
        <v>37878435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47336555</v>
      </c>
      <c r="D15" s="10"/>
      <c r="E15" s="11">
        <v>71823000</v>
      </c>
      <c r="F15" s="11">
        <v>89917380</v>
      </c>
      <c r="G15" s="11"/>
      <c r="H15" s="11">
        <v>1542947</v>
      </c>
      <c r="I15" s="11">
        <v>469259</v>
      </c>
      <c r="J15" s="11">
        <v>2012206</v>
      </c>
      <c r="K15" s="11">
        <v>1437855</v>
      </c>
      <c r="L15" s="11">
        <v>1112301</v>
      </c>
      <c r="M15" s="11">
        <v>7217344</v>
      </c>
      <c r="N15" s="11">
        <v>9767500</v>
      </c>
      <c r="O15" s="11">
        <v>3096489</v>
      </c>
      <c r="P15" s="11">
        <v>1412323</v>
      </c>
      <c r="Q15" s="11">
        <v>3163594</v>
      </c>
      <c r="R15" s="11">
        <v>7672406</v>
      </c>
      <c r="S15" s="11">
        <v>1549591</v>
      </c>
      <c r="T15" s="11">
        <v>5355194</v>
      </c>
      <c r="U15" s="11">
        <v>10238871</v>
      </c>
      <c r="V15" s="11">
        <v>17143656</v>
      </c>
      <c r="W15" s="11">
        <v>36595768</v>
      </c>
      <c r="X15" s="11">
        <v>89917380</v>
      </c>
      <c r="Y15" s="11">
        <v>-53321612</v>
      </c>
      <c r="Z15" s="2">
        <v>-59.3</v>
      </c>
      <c r="AA15" s="15">
        <v>89917380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22223221</v>
      </c>
      <c r="D18" s="17"/>
      <c r="E18" s="18">
        <v>26650000</v>
      </c>
      <c r="F18" s="18">
        <v>26270000</v>
      </c>
      <c r="G18" s="18"/>
      <c r="H18" s="18">
        <v>339416</v>
      </c>
      <c r="I18" s="18">
        <v>339416</v>
      </c>
      <c r="J18" s="18">
        <v>678832</v>
      </c>
      <c r="K18" s="18">
        <v>5438424</v>
      </c>
      <c r="L18" s="18"/>
      <c r="M18" s="18">
        <v>678832</v>
      </c>
      <c r="N18" s="18">
        <v>6117256</v>
      </c>
      <c r="O18" s="18">
        <v>339416</v>
      </c>
      <c r="P18" s="18"/>
      <c r="Q18" s="18">
        <v>339416</v>
      </c>
      <c r="R18" s="18">
        <v>678832</v>
      </c>
      <c r="S18" s="18">
        <v>8771930</v>
      </c>
      <c r="T18" s="18">
        <v>6885000</v>
      </c>
      <c r="U18" s="18"/>
      <c r="V18" s="18">
        <v>15656930</v>
      </c>
      <c r="W18" s="18">
        <v>23131850</v>
      </c>
      <c r="X18" s="18">
        <v>26270000</v>
      </c>
      <c r="Y18" s="18">
        <v>-3138150</v>
      </c>
      <c r="Z18" s="3">
        <v>-11.95</v>
      </c>
      <c r="AA18" s="23">
        <v>26270000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649050455</v>
      </c>
      <c r="D20" s="59">
        <f t="shared" si="2"/>
        <v>0</v>
      </c>
      <c r="E20" s="60">
        <f t="shared" si="2"/>
        <v>784091382</v>
      </c>
      <c r="F20" s="60">
        <f t="shared" si="2"/>
        <v>865289481</v>
      </c>
      <c r="G20" s="60">
        <f t="shared" si="2"/>
        <v>3444962</v>
      </c>
      <c r="H20" s="60">
        <f t="shared" si="2"/>
        <v>30619756</v>
      </c>
      <c r="I20" s="60">
        <f t="shared" si="2"/>
        <v>42927962</v>
      </c>
      <c r="J20" s="60">
        <f t="shared" si="2"/>
        <v>76992680</v>
      </c>
      <c r="K20" s="60">
        <f t="shared" si="2"/>
        <v>46729507</v>
      </c>
      <c r="L20" s="60">
        <f t="shared" si="2"/>
        <v>52455068</v>
      </c>
      <c r="M20" s="60">
        <f t="shared" si="2"/>
        <v>76164533</v>
      </c>
      <c r="N20" s="60">
        <f t="shared" si="2"/>
        <v>175349108</v>
      </c>
      <c r="O20" s="60">
        <f t="shared" si="2"/>
        <v>42088377</v>
      </c>
      <c r="P20" s="60">
        <f t="shared" si="2"/>
        <v>36453871</v>
      </c>
      <c r="Q20" s="60">
        <f t="shared" si="2"/>
        <v>75247384</v>
      </c>
      <c r="R20" s="60">
        <f t="shared" si="2"/>
        <v>153789632</v>
      </c>
      <c r="S20" s="60">
        <f t="shared" si="2"/>
        <v>48137276</v>
      </c>
      <c r="T20" s="60">
        <f t="shared" si="2"/>
        <v>105967697</v>
      </c>
      <c r="U20" s="60">
        <f t="shared" si="2"/>
        <v>173663161</v>
      </c>
      <c r="V20" s="60">
        <f t="shared" si="2"/>
        <v>327768134</v>
      </c>
      <c r="W20" s="60">
        <f t="shared" si="2"/>
        <v>733899554</v>
      </c>
      <c r="X20" s="60">
        <f t="shared" si="2"/>
        <v>865289481</v>
      </c>
      <c r="Y20" s="60">
        <f t="shared" si="2"/>
        <v>-131389927</v>
      </c>
      <c r="Z20" s="61">
        <f>+IF(X20&lt;&gt;0,+(Y20/X20)*100,0)</f>
        <v>-15.184505288121027</v>
      </c>
      <c r="AA20" s="62">
        <f>SUM(AA26:AA33)</f>
        <v>865289481</v>
      </c>
    </row>
    <row r="21" spans="1:27" ht="13.5">
      <c r="A21" s="46" t="s">
        <v>32</v>
      </c>
      <c r="B21" s="47"/>
      <c r="C21" s="9">
        <v>44148072</v>
      </c>
      <c r="D21" s="10"/>
      <c r="E21" s="11">
        <v>81350000</v>
      </c>
      <c r="F21" s="11">
        <v>93108700</v>
      </c>
      <c r="G21" s="11">
        <v>428925</v>
      </c>
      <c r="H21" s="11">
        <v>1459948</v>
      </c>
      <c r="I21" s="11">
        <v>825815</v>
      </c>
      <c r="J21" s="11">
        <v>2714688</v>
      </c>
      <c r="K21" s="11">
        <v>5413945</v>
      </c>
      <c r="L21" s="11">
        <v>6339735</v>
      </c>
      <c r="M21" s="11">
        <v>11101953</v>
      </c>
      <c r="N21" s="11">
        <v>22855633</v>
      </c>
      <c r="O21" s="11">
        <v>2209736</v>
      </c>
      <c r="P21" s="11">
        <v>861337</v>
      </c>
      <c r="Q21" s="11">
        <v>5469978</v>
      </c>
      <c r="R21" s="11">
        <v>8541051</v>
      </c>
      <c r="S21" s="11">
        <v>6807854</v>
      </c>
      <c r="T21" s="11">
        <v>13870900</v>
      </c>
      <c r="U21" s="11">
        <v>29779048</v>
      </c>
      <c r="V21" s="11">
        <v>50457802</v>
      </c>
      <c r="W21" s="11">
        <v>84569174</v>
      </c>
      <c r="X21" s="11">
        <v>93108700</v>
      </c>
      <c r="Y21" s="11">
        <v>-8539526</v>
      </c>
      <c r="Z21" s="2">
        <v>-9.17</v>
      </c>
      <c r="AA21" s="15">
        <v>93108700</v>
      </c>
    </row>
    <row r="22" spans="1:27" ht="13.5">
      <c r="A22" s="46" t="s">
        <v>33</v>
      </c>
      <c r="B22" s="47"/>
      <c r="C22" s="9">
        <v>132928053</v>
      </c>
      <c r="D22" s="10"/>
      <c r="E22" s="11">
        <v>155007718</v>
      </c>
      <c r="F22" s="11">
        <v>150307718</v>
      </c>
      <c r="G22" s="11">
        <v>3003039</v>
      </c>
      <c r="H22" s="11">
        <v>8556501</v>
      </c>
      <c r="I22" s="11">
        <v>9897649</v>
      </c>
      <c r="J22" s="11">
        <v>21457189</v>
      </c>
      <c r="K22" s="11">
        <v>9706817</v>
      </c>
      <c r="L22" s="11">
        <v>10411123</v>
      </c>
      <c r="M22" s="11">
        <v>9765931</v>
      </c>
      <c r="N22" s="11">
        <v>29883871</v>
      </c>
      <c r="O22" s="11">
        <v>10869398</v>
      </c>
      <c r="P22" s="11">
        <v>8002763</v>
      </c>
      <c r="Q22" s="11">
        <v>6863743</v>
      </c>
      <c r="R22" s="11">
        <v>25735904</v>
      </c>
      <c r="S22" s="11">
        <v>14405898</v>
      </c>
      <c r="T22" s="11">
        <v>26342332</v>
      </c>
      <c r="U22" s="11">
        <v>26321267</v>
      </c>
      <c r="V22" s="11">
        <v>67069497</v>
      </c>
      <c r="W22" s="11">
        <v>144146461</v>
      </c>
      <c r="X22" s="11">
        <v>150307718</v>
      </c>
      <c r="Y22" s="11">
        <v>-6161257</v>
      </c>
      <c r="Z22" s="2">
        <v>-4.1</v>
      </c>
      <c r="AA22" s="15">
        <v>150307718</v>
      </c>
    </row>
    <row r="23" spans="1:27" ht="13.5">
      <c r="A23" s="46" t="s">
        <v>34</v>
      </c>
      <c r="B23" s="47"/>
      <c r="C23" s="9">
        <v>117255239</v>
      </c>
      <c r="D23" s="10"/>
      <c r="E23" s="11">
        <v>116900000</v>
      </c>
      <c r="F23" s="11">
        <v>115300000</v>
      </c>
      <c r="G23" s="11"/>
      <c r="H23" s="11">
        <v>2406151</v>
      </c>
      <c r="I23" s="11">
        <v>3744671</v>
      </c>
      <c r="J23" s="11">
        <v>6150822</v>
      </c>
      <c r="K23" s="11">
        <v>11677620</v>
      </c>
      <c r="L23" s="11">
        <v>7904046</v>
      </c>
      <c r="M23" s="11">
        <v>7414167</v>
      </c>
      <c r="N23" s="11">
        <v>26995833</v>
      </c>
      <c r="O23" s="11">
        <v>9889881</v>
      </c>
      <c r="P23" s="11">
        <v>5254671</v>
      </c>
      <c r="Q23" s="11">
        <v>6232899</v>
      </c>
      <c r="R23" s="11">
        <v>21377451</v>
      </c>
      <c r="S23" s="11">
        <v>7388780</v>
      </c>
      <c r="T23" s="11">
        <v>13079761</v>
      </c>
      <c r="U23" s="11">
        <v>20212166</v>
      </c>
      <c r="V23" s="11">
        <v>40680707</v>
      </c>
      <c r="W23" s="11">
        <v>95204813</v>
      </c>
      <c r="X23" s="11">
        <v>115300000</v>
      </c>
      <c r="Y23" s="11">
        <v>-20095187</v>
      </c>
      <c r="Z23" s="2">
        <v>-17.43</v>
      </c>
      <c r="AA23" s="15">
        <v>115300000</v>
      </c>
    </row>
    <row r="24" spans="1:27" ht="13.5">
      <c r="A24" s="46" t="s">
        <v>35</v>
      </c>
      <c r="B24" s="47"/>
      <c r="C24" s="9">
        <v>218543157</v>
      </c>
      <c r="D24" s="10"/>
      <c r="E24" s="11">
        <v>304750000</v>
      </c>
      <c r="F24" s="11">
        <v>285650000</v>
      </c>
      <c r="G24" s="11"/>
      <c r="H24" s="11">
        <v>14996897</v>
      </c>
      <c r="I24" s="11">
        <v>21516900</v>
      </c>
      <c r="J24" s="11">
        <v>36513797</v>
      </c>
      <c r="K24" s="11">
        <v>11748619</v>
      </c>
      <c r="L24" s="11">
        <v>23207060</v>
      </c>
      <c r="M24" s="11">
        <v>28830727</v>
      </c>
      <c r="N24" s="11">
        <v>63786406</v>
      </c>
      <c r="O24" s="11">
        <v>13119834</v>
      </c>
      <c r="P24" s="11">
        <v>16946372</v>
      </c>
      <c r="Q24" s="11">
        <v>45592354</v>
      </c>
      <c r="R24" s="11">
        <v>75658560</v>
      </c>
      <c r="S24" s="11">
        <v>9510019</v>
      </c>
      <c r="T24" s="11">
        <v>31030060</v>
      </c>
      <c r="U24" s="11">
        <v>56974428</v>
      </c>
      <c r="V24" s="11">
        <v>97514507</v>
      </c>
      <c r="W24" s="11">
        <v>273473270</v>
      </c>
      <c r="X24" s="11">
        <v>285650000</v>
      </c>
      <c r="Y24" s="11">
        <v>-12176730</v>
      </c>
      <c r="Z24" s="2">
        <v>-4.26</v>
      </c>
      <c r="AA24" s="15">
        <v>285650000</v>
      </c>
    </row>
    <row r="25" spans="1:27" ht="13.5">
      <c r="A25" s="46" t="s">
        <v>36</v>
      </c>
      <c r="B25" s="47"/>
      <c r="C25" s="9">
        <v>18147724</v>
      </c>
      <c r="D25" s="10"/>
      <c r="E25" s="11">
        <v>16079414</v>
      </c>
      <c r="F25" s="11">
        <v>27064335</v>
      </c>
      <c r="G25" s="11"/>
      <c r="H25" s="11"/>
      <c r="I25" s="11">
        <v>2018068</v>
      </c>
      <c r="J25" s="11">
        <v>2018068</v>
      </c>
      <c r="K25" s="11"/>
      <c r="L25" s="11">
        <v>269309</v>
      </c>
      <c r="M25" s="11">
        <v>859232</v>
      </c>
      <c r="N25" s="11">
        <v>1128541</v>
      </c>
      <c r="O25" s="11">
        <v>970679</v>
      </c>
      <c r="P25" s="11">
        <v>418129</v>
      </c>
      <c r="Q25" s="11">
        <v>2036059</v>
      </c>
      <c r="R25" s="11">
        <v>3424867</v>
      </c>
      <c r="S25" s="11">
        <v>416749</v>
      </c>
      <c r="T25" s="11">
        <v>1283588</v>
      </c>
      <c r="U25" s="11">
        <v>4457992</v>
      </c>
      <c r="V25" s="11">
        <v>6158329</v>
      </c>
      <c r="W25" s="11">
        <v>12729805</v>
      </c>
      <c r="X25" s="11">
        <v>27064335</v>
      </c>
      <c r="Y25" s="11">
        <v>-14334530</v>
      </c>
      <c r="Z25" s="2">
        <v>-52.96</v>
      </c>
      <c r="AA25" s="15">
        <v>27064335</v>
      </c>
    </row>
    <row r="26" spans="1:27" ht="13.5">
      <c r="A26" s="48" t="s">
        <v>37</v>
      </c>
      <c r="B26" s="63"/>
      <c r="C26" s="49">
        <f aca="true" t="shared" si="3" ref="C26:Y26">SUM(C21:C25)</f>
        <v>531022245</v>
      </c>
      <c r="D26" s="50">
        <f t="shared" si="3"/>
        <v>0</v>
      </c>
      <c r="E26" s="51">
        <f t="shared" si="3"/>
        <v>674087132</v>
      </c>
      <c r="F26" s="51">
        <f t="shared" si="3"/>
        <v>671430753</v>
      </c>
      <c r="G26" s="51">
        <f t="shared" si="3"/>
        <v>3431964</v>
      </c>
      <c r="H26" s="51">
        <f t="shared" si="3"/>
        <v>27419497</v>
      </c>
      <c r="I26" s="51">
        <f t="shared" si="3"/>
        <v>38003103</v>
      </c>
      <c r="J26" s="51">
        <f t="shared" si="3"/>
        <v>68854564</v>
      </c>
      <c r="K26" s="51">
        <f t="shared" si="3"/>
        <v>38547001</v>
      </c>
      <c r="L26" s="51">
        <f t="shared" si="3"/>
        <v>48131273</v>
      </c>
      <c r="M26" s="51">
        <f t="shared" si="3"/>
        <v>57972010</v>
      </c>
      <c r="N26" s="51">
        <f t="shared" si="3"/>
        <v>144650284</v>
      </c>
      <c r="O26" s="51">
        <f t="shared" si="3"/>
        <v>37059528</v>
      </c>
      <c r="P26" s="51">
        <f t="shared" si="3"/>
        <v>31483272</v>
      </c>
      <c r="Q26" s="51">
        <f t="shared" si="3"/>
        <v>66195033</v>
      </c>
      <c r="R26" s="51">
        <f t="shared" si="3"/>
        <v>134737833</v>
      </c>
      <c r="S26" s="51">
        <f t="shared" si="3"/>
        <v>38529300</v>
      </c>
      <c r="T26" s="51">
        <f t="shared" si="3"/>
        <v>85606641</v>
      </c>
      <c r="U26" s="51">
        <f t="shared" si="3"/>
        <v>137744901</v>
      </c>
      <c r="V26" s="51">
        <f t="shared" si="3"/>
        <v>261880842</v>
      </c>
      <c r="W26" s="51">
        <f t="shared" si="3"/>
        <v>610123523</v>
      </c>
      <c r="X26" s="51">
        <f t="shared" si="3"/>
        <v>671430753</v>
      </c>
      <c r="Y26" s="51">
        <f t="shared" si="3"/>
        <v>-61307230</v>
      </c>
      <c r="Z26" s="52">
        <f>+IF(X26&lt;&gt;0,+(Y26/X26)*100,0)</f>
        <v>-9.130834375112396</v>
      </c>
      <c r="AA26" s="53">
        <f>SUM(AA21:AA25)</f>
        <v>671430753</v>
      </c>
    </row>
    <row r="27" spans="1:27" ht="13.5">
      <c r="A27" s="54" t="s">
        <v>38</v>
      </c>
      <c r="B27" s="64"/>
      <c r="C27" s="9">
        <v>49523808</v>
      </c>
      <c r="D27" s="10"/>
      <c r="E27" s="11">
        <v>27500000</v>
      </c>
      <c r="F27" s="11">
        <v>90615378</v>
      </c>
      <c r="G27" s="11"/>
      <c r="H27" s="11"/>
      <c r="I27" s="11">
        <v>1850470</v>
      </c>
      <c r="J27" s="11">
        <v>1850470</v>
      </c>
      <c r="K27" s="11">
        <v>4258675</v>
      </c>
      <c r="L27" s="11">
        <v>1840234</v>
      </c>
      <c r="M27" s="11">
        <v>6647485</v>
      </c>
      <c r="N27" s="11">
        <v>12746394</v>
      </c>
      <c r="O27" s="11">
        <v>2917594</v>
      </c>
      <c r="P27" s="11">
        <v>1075189</v>
      </c>
      <c r="Q27" s="11">
        <v>1940249</v>
      </c>
      <c r="R27" s="11">
        <v>5933032</v>
      </c>
      <c r="S27" s="11">
        <v>4722215</v>
      </c>
      <c r="T27" s="11">
        <v>20154688</v>
      </c>
      <c r="U27" s="11">
        <v>6640660</v>
      </c>
      <c r="V27" s="11">
        <v>31517563</v>
      </c>
      <c r="W27" s="11">
        <v>52047459</v>
      </c>
      <c r="X27" s="11">
        <v>90615378</v>
      </c>
      <c r="Y27" s="11">
        <v>-38567919</v>
      </c>
      <c r="Z27" s="2">
        <v>-42.56</v>
      </c>
      <c r="AA27" s="15">
        <v>90615378</v>
      </c>
    </row>
    <row r="28" spans="1:27" ht="13.5">
      <c r="A28" s="54" t="s">
        <v>39</v>
      </c>
      <c r="B28" s="64"/>
      <c r="C28" s="12"/>
      <c r="D28" s="13"/>
      <c r="E28" s="14">
        <v>7500000</v>
      </c>
      <c r="F28" s="14">
        <v>29511000</v>
      </c>
      <c r="G28" s="14"/>
      <c r="H28" s="14"/>
      <c r="I28" s="14"/>
      <c r="J28" s="14"/>
      <c r="K28" s="14"/>
      <c r="L28" s="14">
        <v>1367790</v>
      </c>
      <c r="M28" s="14">
        <v>1557762</v>
      </c>
      <c r="N28" s="14">
        <v>2925552</v>
      </c>
      <c r="O28" s="14"/>
      <c r="P28" s="14"/>
      <c r="Q28" s="14"/>
      <c r="R28" s="14"/>
      <c r="S28" s="14"/>
      <c r="T28" s="14"/>
      <c r="U28" s="14">
        <v>2924297</v>
      </c>
      <c r="V28" s="14">
        <v>2924297</v>
      </c>
      <c r="W28" s="14">
        <v>5849849</v>
      </c>
      <c r="X28" s="14">
        <v>29511000</v>
      </c>
      <c r="Y28" s="14">
        <v>-23661151</v>
      </c>
      <c r="Z28" s="2">
        <v>-80.18</v>
      </c>
      <c r="AA28" s="22">
        <v>29511000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58147943</v>
      </c>
      <c r="D30" s="10"/>
      <c r="E30" s="11">
        <v>63231950</v>
      </c>
      <c r="F30" s="11">
        <v>65060050</v>
      </c>
      <c r="G30" s="11">
        <v>12998</v>
      </c>
      <c r="H30" s="11">
        <v>3200259</v>
      </c>
      <c r="I30" s="11">
        <v>3177120</v>
      </c>
      <c r="J30" s="11">
        <v>6390377</v>
      </c>
      <c r="K30" s="11">
        <v>3923831</v>
      </c>
      <c r="L30" s="11">
        <v>1115771</v>
      </c>
      <c r="M30" s="11">
        <v>9937393</v>
      </c>
      <c r="N30" s="11">
        <v>14976995</v>
      </c>
      <c r="O30" s="11">
        <v>1938478</v>
      </c>
      <c r="P30" s="11">
        <v>2447260</v>
      </c>
      <c r="Q30" s="11">
        <v>4788313</v>
      </c>
      <c r="R30" s="11">
        <v>9174051</v>
      </c>
      <c r="S30" s="11">
        <v>4885761</v>
      </c>
      <c r="T30" s="11">
        <v>125697</v>
      </c>
      <c r="U30" s="11">
        <v>23461999</v>
      </c>
      <c r="V30" s="11">
        <v>28473457</v>
      </c>
      <c r="W30" s="11">
        <v>59014880</v>
      </c>
      <c r="X30" s="11">
        <v>65060050</v>
      </c>
      <c r="Y30" s="11">
        <v>-6045170</v>
      </c>
      <c r="Z30" s="2">
        <v>-9.29</v>
      </c>
      <c r="AA30" s="15">
        <v>65060050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10356459</v>
      </c>
      <c r="D33" s="17"/>
      <c r="E33" s="18">
        <v>11772300</v>
      </c>
      <c r="F33" s="18">
        <v>8672300</v>
      </c>
      <c r="G33" s="18"/>
      <c r="H33" s="18"/>
      <c r="I33" s="18">
        <v>-102731</v>
      </c>
      <c r="J33" s="18">
        <v>-102731</v>
      </c>
      <c r="K33" s="18"/>
      <c r="L33" s="18"/>
      <c r="M33" s="18">
        <v>49883</v>
      </c>
      <c r="N33" s="18">
        <v>49883</v>
      </c>
      <c r="O33" s="18">
        <v>172777</v>
      </c>
      <c r="P33" s="18">
        <v>1448150</v>
      </c>
      <c r="Q33" s="18">
        <v>2323789</v>
      </c>
      <c r="R33" s="18">
        <v>3944716</v>
      </c>
      <c r="S33" s="18"/>
      <c r="T33" s="18">
        <v>80671</v>
      </c>
      <c r="U33" s="18">
        <v>2891304</v>
      </c>
      <c r="V33" s="18">
        <v>2971975</v>
      </c>
      <c r="W33" s="18">
        <v>6863843</v>
      </c>
      <c r="X33" s="18">
        <v>8672300</v>
      </c>
      <c r="Y33" s="18">
        <v>-1808457</v>
      </c>
      <c r="Z33" s="3">
        <v>-20.85</v>
      </c>
      <c r="AA33" s="23">
        <v>8672300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600074940</v>
      </c>
      <c r="D36" s="10">
        <f t="shared" si="4"/>
        <v>0</v>
      </c>
      <c r="E36" s="11">
        <f t="shared" si="4"/>
        <v>257524097</v>
      </c>
      <c r="F36" s="11">
        <f t="shared" si="4"/>
        <v>337969106</v>
      </c>
      <c r="G36" s="11">
        <f t="shared" si="4"/>
        <v>25885674</v>
      </c>
      <c r="H36" s="11">
        <f t="shared" si="4"/>
        <v>5947676</v>
      </c>
      <c r="I36" s="11">
        <f t="shared" si="4"/>
        <v>12074367</v>
      </c>
      <c r="J36" s="11">
        <f t="shared" si="4"/>
        <v>43907717</v>
      </c>
      <c r="K36" s="11">
        <f t="shared" si="4"/>
        <v>23877254</v>
      </c>
      <c r="L36" s="11">
        <f t="shared" si="4"/>
        <v>28204929</v>
      </c>
      <c r="M36" s="11">
        <f t="shared" si="4"/>
        <v>20945759</v>
      </c>
      <c r="N36" s="11">
        <f t="shared" si="4"/>
        <v>73027942</v>
      </c>
      <c r="O36" s="11">
        <f t="shared" si="4"/>
        <v>8200251</v>
      </c>
      <c r="P36" s="11">
        <f t="shared" si="4"/>
        <v>3476170</v>
      </c>
      <c r="Q36" s="11">
        <f t="shared" si="4"/>
        <v>35547308</v>
      </c>
      <c r="R36" s="11">
        <f t="shared" si="4"/>
        <v>47223729</v>
      </c>
      <c r="S36" s="11">
        <f t="shared" si="4"/>
        <v>7752592</v>
      </c>
      <c r="T36" s="11">
        <f t="shared" si="4"/>
        <v>27248406</v>
      </c>
      <c r="U36" s="11">
        <f t="shared" si="4"/>
        <v>21074147</v>
      </c>
      <c r="V36" s="11">
        <f t="shared" si="4"/>
        <v>56075145</v>
      </c>
      <c r="W36" s="11">
        <f t="shared" si="4"/>
        <v>220234533</v>
      </c>
      <c r="X36" s="11">
        <f t="shared" si="4"/>
        <v>337969106</v>
      </c>
      <c r="Y36" s="11">
        <f t="shared" si="4"/>
        <v>-117734573</v>
      </c>
      <c r="Z36" s="2">
        <f aca="true" t="shared" si="5" ref="Z36:Z49">+IF(X36&lt;&gt;0,+(Y36/X36)*100,0)</f>
        <v>-34.83589798885345</v>
      </c>
      <c r="AA36" s="15">
        <f>AA6+AA21</f>
        <v>337969106</v>
      </c>
    </row>
    <row r="37" spans="1:27" ht="13.5">
      <c r="A37" s="46" t="s">
        <v>33</v>
      </c>
      <c r="B37" s="47"/>
      <c r="C37" s="9">
        <f t="shared" si="4"/>
        <v>171143514</v>
      </c>
      <c r="D37" s="10">
        <f t="shared" si="4"/>
        <v>0</v>
      </c>
      <c r="E37" s="11">
        <f t="shared" si="4"/>
        <v>186017224</v>
      </c>
      <c r="F37" s="11">
        <f t="shared" si="4"/>
        <v>198317224</v>
      </c>
      <c r="G37" s="11">
        <f t="shared" si="4"/>
        <v>4352643</v>
      </c>
      <c r="H37" s="11">
        <f t="shared" si="4"/>
        <v>13672382</v>
      </c>
      <c r="I37" s="11">
        <f t="shared" si="4"/>
        <v>13451240</v>
      </c>
      <c r="J37" s="11">
        <f t="shared" si="4"/>
        <v>31476265</v>
      </c>
      <c r="K37" s="11">
        <f t="shared" si="4"/>
        <v>19063876</v>
      </c>
      <c r="L37" s="11">
        <f t="shared" si="4"/>
        <v>13097414</v>
      </c>
      <c r="M37" s="11">
        <f t="shared" si="4"/>
        <v>12238031</v>
      </c>
      <c r="N37" s="11">
        <f t="shared" si="4"/>
        <v>44399321</v>
      </c>
      <c r="O37" s="11">
        <f t="shared" si="4"/>
        <v>11682211</v>
      </c>
      <c r="P37" s="11">
        <f t="shared" si="4"/>
        <v>10518606</v>
      </c>
      <c r="Q37" s="11">
        <f t="shared" si="4"/>
        <v>23890163</v>
      </c>
      <c r="R37" s="11">
        <f t="shared" si="4"/>
        <v>46090980</v>
      </c>
      <c r="S37" s="11">
        <f t="shared" si="4"/>
        <v>5444867</v>
      </c>
      <c r="T37" s="11">
        <f t="shared" si="4"/>
        <v>37452002</v>
      </c>
      <c r="U37" s="11">
        <f t="shared" si="4"/>
        <v>31343030</v>
      </c>
      <c r="V37" s="11">
        <f t="shared" si="4"/>
        <v>74239899</v>
      </c>
      <c r="W37" s="11">
        <f t="shared" si="4"/>
        <v>196206465</v>
      </c>
      <c r="X37" s="11">
        <f t="shared" si="4"/>
        <v>198317224</v>
      </c>
      <c r="Y37" s="11">
        <f t="shared" si="4"/>
        <v>-2110759</v>
      </c>
      <c r="Z37" s="2">
        <f t="shared" si="5"/>
        <v>-1.064334684313653</v>
      </c>
      <c r="AA37" s="15">
        <f>AA7+AA22</f>
        <v>198317224</v>
      </c>
    </row>
    <row r="38" spans="1:27" ht="13.5">
      <c r="A38" s="46" t="s">
        <v>34</v>
      </c>
      <c r="B38" s="47"/>
      <c r="C38" s="9">
        <f t="shared" si="4"/>
        <v>180594327</v>
      </c>
      <c r="D38" s="10">
        <f t="shared" si="4"/>
        <v>0</v>
      </c>
      <c r="E38" s="11">
        <f t="shared" si="4"/>
        <v>193900000</v>
      </c>
      <c r="F38" s="11">
        <f t="shared" si="4"/>
        <v>167900000</v>
      </c>
      <c r="G38" s="11">
        <f t="shared" si="4"/>
        <v>2097807</v>
      </c>
      <c r="H38" s="11">
        <f t="shared" si="4"/>
        <v>3307299</v>
      </c>
      <c r="I38" s="11">
        <f t="shared" si="4"/>
        <v>5814183</v>
      </c>
      <c r="J38" s="11">
        <f t="shared" si="4"/>
        <v>11219289</v>
      </c>
      <c r="K38" s="11">
        <f t="shared" si="4"/>
        <v>16452705</v>
      </c>
      <c r="L38" s="11">
        <f t="shared" si="4"/>
        <v>10170156</v>
      </c>
      <c r="M38" s="11">
        <f t="shared" si="4"/>
        <v>11947587</v>
      </c>
      <c r="N38" s="11">
        <f t="shared" si="4"/>
        <v>38570448</v>
      </c>
      <c r="O38" s="11">
        <f t="shared" si="4"/>
        <v>10637268</v>
      </c>
      <c r="P38" s="11">
        <f t="shared" si="4"/>
        <v>12954072</v>
      </c>
      <c r="Q38" s="11">
        <f t="shared" si="4"/>
        <v>12264780</v>
      </c>
      <c r="R38" s="11">
        <f t="shared" si="4"/>
        <v>35856120</v>
      </c>
      <c r="S38" s="11">
        <f t="shared" si="4"/>
        <v>16774983</v>
      </c>
      <c r="T38" s="11">
        <f t="shared" si="4"/>
        <v>18284205</v>
      </c>
      <c r="U38" s="11">
        <f t="shared" si="4"/>
        <v>31239746</v>
      </c>
      <c r="V38" s="11">
        <f t="shared" si="4"/>
        <v>66298934</v>
      </c>
      <c r="W38" s="11">
        <f t="shared" si="4"/>
        <v>151944791</v>
      </c>
      <c r="X38" s="11">
        <f t="shared" si="4"/>
        <v>167900000</v>
      </c>
      <c r="Y38" s="11">
        <f t="shared" si="4"/>
        <v>-15955209</v>
      </c>
      <c r="Z38" s="2">
        <f t="shared" si="5"/>
        <v>-9.502804645622394</v>
      </c>
      <c r="AA38" s="15">
        <f>AA8+AA23</f>
        <v>167900000</v>
      </c>
    </row>
    <row r="39" spans="1:27" ht="13.5">
      <c r="A39" s="46" t="s">
        <v>35</v>
      </c>
      <c r="B39" s="47"/>
      <c r="C39" s="9">
        <f t="shared" si="4"/>
        <v>218543157</v>
      </c>
      <c r="D39" s="10">
        <f t="shared" si="4"/>
        <v>0</v>
      </c>
      <c r="E39" s="11">
        <f t="shared" si="4"/>
        <v>304750000</v>
      </c>
      <c r="F39" s="11">
        <f t="shared" si="4"/>
        <v>285650000</v>
      </c>
      <c r="G39" s="11">
        <f t="shared" si="4"/>
        <v>0</v>
      </c>
      <c r="H39" s="11">
        <f t="shared" si="4"/>
        <v>14996897</v>
      </c>
      <c r="I39" s="11">
        <f t="shared" si="4"/>
        <v>21516900</v>
      </c>
      <c r="J39" s="11">
        <f t="shared" si="4"/>
        <v>36513797</v>
      </c>
      <c r="K39" s="11">
        <f t="shared" si="4"/>
        <v>11748619</v>
      </c>
      <c r="L39" s="11">
        <f t="shared" si="4"/>
        <v>23207060</v>
      </c>
      <c r="M39" s="11">
        <f t="shared" si="4"/>
        <v>28830727</v>
      </c>
      <c r="N39" s="11">
        <f t="shared" si="4"/>
        <v>63786406</v>
      </c>
      <c r="O39" s="11">
        <f t="shared" si="4"/>
        <v>13119834</v>
      </c>
      <c r="P39" s="11">
        <f t="shared" si="4"/>
        <v>16946372</v>
      </c>
      <c r="Q39" s="11">
        <f t="shared" si="4"/>
        <v>45592354</v>
      </c>
      <c r="R39" s="11">
        <f t="shared" si="4"/>
        <v>75658560</v>
      </c>
      <c r="S39" s="11">
        <f t="shared" si="4"/>
        <v>9510019</v>
      </c>
      <c r="T39" s="11">
        <f t="shared" si="4"/>
        <v>31030060</v>
      </c>
      <c r="U39" s="11">
        <f t="shared" si="4"/>
        <v>56974428</v>
      </c>
      <c r="V39" s="11">
        <f t="shared" si="4"/>
        <v>97514507</v>
      </c>
      <c r="W39" s="11">
        <f t="shared" si="4"/>
        <v>273473270</v>
      </c>
      <c r="X39" s="11">
        <f t="shared" si="4"/>
        <v>285650000</v>
      </c>
      <c r="Y39" s="11">
        <f t="shared" si="4"/>
        <v>-12176730</v>
      </c>
      <c r="Z39" s="2">
        <f t="shared" si="5"/>
        <v>-4.262814633292491</v>
      </c>
      <c r="AA39" s="15">
        <f>AA9+AA24</f>
        <v>285650000</v>
      </c>
    </row>
    <row r="40" spans="1:27" ht="13.5">
      <c r="A40" s="46" t="s">
        <v>36</v>
      </c>
      <c r="B40" s="47"/>
      <c r="C40" s="9">
        <f t="shared" si="4"/>
        <v>197703372</v>
      </c>
      <c r="D40" s="10">
        <f t="shared" si="4"/>
        <v>0</v>
      </c>
      <c r="E40" s="11">
        <f t="shared" si="4"/>
        <v>206052221</v>
      </c>
      <c r="F40" s="11">
        <f t="shared" si="4"/>
        <v>222357142</v>
      </c>
      <c r="G40" s="11">
        <f t="shared" si="4"/>
        <v>218265</v>
      </c>
      <c r="H40" s="11">
        <f t="shared" si="4"/>
        <v>9197093</v>
      </c>
      <c r="I40" s="11">
        <f t="shared" si="4"/>
        <v>15559056</v>
      </c>
      <c r="J40" s="11">
        <f t="shared" si="4"/>
        <v>24974414</v>
      </c>
      <c r="K40" s="11">
        <f t="shared" si="4"/>
        <v>23296003</v>
      </c>
      <c r="L40" s="11">
        <f t="shared" si="4"/>
        <v>12866413</v>
      </c>
      <c r="M40" s="11">
        <f t="shared" si="4"/>
        <v>26242202</v>
      </c>
      <c r="N40" s="11">
        <f t="shared" si="4"/>
        <v>62404618</v>
      </c>
      <c r="O40" s="11">
        <f t="shared" si="4"/>
        <v>3953043</v>
      </c>
      <c r="P40" s="11">
        <f t="shared" si="4"/>
        <v>17789263</v>
      </c>
      <c r="Q40" s="11">
        <f t="shared" si="4"/>
        <v>16531816</v>
      </c>
      <c r="R40" s="11">
        <f t="shared" si="4"/>
        <v>38274122</v>
      </c>
      <c r="S40" s="11">
        <f t="shared" si="4"/>
        <v>18574559</v>
      </c>
      <c r="T40" s="11">
        <f t="shared" si="4"/>
        <v>31594491</v>
      </c>
      <c r="U40" s="11">
        <f t="shared" si="4"/>
        <v>31502584</v>
      </c>
      <c r="V40" s="11">
        <f t="shared" si="4"/>
        <v>81671634</v>
      </c>
      <c r="W40" s="11">
        <f t="shared" si="4"/>
        <v>207324788</v>
      </c>
      <c r="X40" s="11">
        <f t="shared" si="4"/>
        <v>222357142</v>
      </c>
      <c r="Y40" s="11">
        <f t="shared" si="4"/>
        <v>-15032354</v>
      </c>
      <c r="Z40" s="2">
        <f t="shared" si="5"/>
        <v>-6.7604547642548845</v>
      </c>
      <c r="AA40" s="15">
        <f>AA10+AA25</f>
        <v>222357142</v>
      </c>
    </row>
    <row r="41" spans="1:27" ht="13.5">
      <c r="A41" s="48" t="s">
        <v>37</v>
      </c>
      <c r="B41" s="47"/>
      <c r="C41" s="49">
        <f aca="true" t="shared" si="6" ref="C41:Y41">SUM(C36:C40)</f>
        <v>1368059310</v>
      </c>
      <c r="D41" s="50">
        <f t="shared" si="6"/>
        <v>0</v>
      </c>
      <c r="E41" s="51">
        <f t="shared" si="6"/>
        <v>1148243542</v>
      </c>
      <c r="F41" s="51">
        <f t="shared" si="6"/>
        <v>1212193472</v>
      </c>
      <c r="G41" s="51">
        <f t="shared" si="6"/>
        <v>32554389</v>
      </c>
      <c r="H41" s="51">
        <f t="shared" si="6"/>
        <v>47121347</v>
      </c>
      <c r="I41" s="51">
        <f t="shared" si="6"/>
        <v>68415746</v>
      </c>
      <c r="J41" s="51">
        <f t="shared" si="6"/>
        <v>148091482</v>
      </c>
      <c r="K41" s="51">
        <f t="shared" si="6"/>
        <v>94438457</v>
      </c>
      <c r="L41" s="51">
        <f t="shared" si="6"/>
        <v>87545972</v>
      </c>
      <c r="M41" s="51">
        <f t="shared" si="6"/>
        <v>100204306</v>
      </c>
      <c r="N41" s="51">
        <f t="shared" si="6"/>
        <v>282188735</v>
      </c>
      <c r="O41" s="51">
        <f t="shared" si="6"/>
        <v>47592607</v>
      </c>
      <c r="P41" s="51">
        <f t="shared" si="6"/>
        <v>61684483</v>
      </c>
      <c r="Q41" s="51">
        <f t="shared" si="6"/>
        <v>133826421</v>
      </c>
      <c r="R41" s="51">
        <f t="shared" si="6"/>
        <v>243103511</v>
      </c>
      <c r="S41" s="51">
        <f t="shared" si="6"/>
        <v>58057020</v>
      </c>
      <c r="T41" s="51">
        <f t="shared" si="6"/>
        <v>145609164</v>
      </c>
      <c r="U41" s="51">
        <f t="shared" si="6"/>
        <v>172133935</v>
      </c>
      <c r="V41" s="51">
        <f t="shared" si="6"/>
        <v>375800119</v>
      </c>
      <c r="W41" s="51">
        <f t="shared" si="6"/>
        <v>1049183847</v>
      </c>
      <c r="X41" s="51">
        <f t="shared" si="6"/>
        <v>1212193472</v>
      </c>
      <c r="Y41" s="51">
        <f t="shared" si="6"/>
        <v>-163009625</v>
      </c>
      <c r="Z41" s="52">
        <f t="shared" si="5"/>
        <v>-13.447492398309171</v>
      </c>
      <c r="AA41" s="53">
        <f>SUM(AA36:AA40)</f>
        <v>1212193472</v>
      </c>
    </row>
    <row r="42" spans="1:27" ht="13.5">
      <c r="A42" s="54" t="s">
        <v>38</v>
      </c>
      <c r="B42" s="35"/>
      <c r="C42" s="65">
        <f aca="true" t="shared" si="7" ref="C42:Y48">C12+C27</f>
        <v>69455882</v>
      </c>
      <c r="D42" s="66">
        <f t="shared" si="7"/>
        <v>0</v>
      </c>
      <c r="E42" s="67">
        <f t="shared" si="7"/>
        <v>63009647</v>
      </c>
      <c r="F42" s="67">
        <f t="shared" si="7"/>
        <v>128493813</v>
      </c>
      <c r="G42" s="67">
        <f t="shared" si="7"/>
        <v>1357389</v>
      </c>
      <c r="H42" s="67">
        <f t="shared" si="7"/>
        <v>2320057</v>
      </c>
      <c r="I42" s="67">
        <f t="shared" si="7"/>
        <v>3518123</v>
      </c>
      <c r="J42" s="67">
        <f t="shared" si="7"/>
        <v>7195569</v>
      </c>
      <c r="K42" s="67">
        <f t="shared" si="7"/>
        <v>7387493</v>
      </c>
      <c r="L42" s="67">
        <f t="shared" si="7"/>
        <v>3594976</v>
      </c>
      <c r="M42" s="67">
        <f t="shared" si="7"/>
        <v>8173330</v>
      </c>
      <c r="N42" s="67">
        <f t="shared" si="7"/>
        <v>19155799</v>
      </c>
      <c r="O42" s="67">
        <f t="shared" si="7"/>
        <v>8286737</v>
      </c>
      <c r="P42" s="67">
        <f t="shared" si="7"/>
        <v>5830905</v>
      </c>
      <c r="Q42" s="67">
        <f t="shared" si="7"/>
        <v>12247402</v>
      </c>
      <c r="R42" s="67">
        <f t="shared" si="7"/>
        <v>26365044</v>
      </c>
      <c r="S42" s="67">
        <f t="shared" si="7"/>
        <v>15121502</v>
      </c>
      <c r="T42" s="67">
        <f t="shared" si="7"/>
        <v>27471813</v>
      </c>
      <c r="U42" s="67">
        <f t="shared" si="7"/>
        <v>29406796</v>
      </c>
      <c r="V42" s="67">
        <f t="shared" si="7"/>
        <v>72000111</v>
      </c>
      <c r="W42" s="67">
        <f t="shared" si="7"/>
        <v>124716523</v>
      </c>
      <c r="X42" s="67">
        <f t="shared" si="7"/>
        <v>128493813</v>
      </c>
      <c r="Y42" s="67">
        <f t="shared" si="7"/>
        <v>-3777290</v>
      </c>
      <c r="Z42" s="69">
        <f t="shared" si="5"/>
        <v>-2.9396668304955664</v>
      </c>
      <c r="AA42" s="68">
        <f aca="true" t="shared" si="8" ref="AA42:AA48">AA12+AA27</f>
        <v>128493813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7500000</v>
      </c>
      <c r="F43" s="72">
        <f t="shared" si="7"/>
        <v>29511000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1367790</v>
      </c>
      <c r="M43" s="72">
        <f t="shared" si="7"/>
        <v>1557762</v>
      </c>
      <c r="N43" s="72">
        <f t="shared" si="7"/>
        <v>2925552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2924297</v>
      </c>
      <c r="V43" s="72">
        <f t="shared" si="7"/>
        <v>2924297</v>
      </c>
      <c r="W43" s="72">
        <f t="shared" si="7"/>
        <v>5849849</v>
      </c>
      <c r="X43" s="72">
        <f t="shared" si="7"/>
        <v>29511000</v>
      </c>
      <c r="Y43" s="72">
        <f t="shared" si="7"/>
        <v>-23661151</v>
      </c>
      <c r="Z43" s="73">
        <f t="shared" si="5"/>
        <v>-80.1773948697096</v>
      </c>
      <c r="AA43" s="74">
        <f t="shared" si="8"/>
        <v>29511000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105484498</v>
      </c>
      <c r="D45" s="66">
        <f t="shared" si="7"/>
        <v>0</v>
      </c>
      <c r="E45" s="67">
        <f t="shared" si="7"/>
        <v>135054950</v>
      </c>
      <c r="F45" s="67">
        <f t="shared" si="7"/>
        <v>154977430</v>
      </c>
      <c r="G45" s="67">
        <f t="shared" si="7"/>
        <v>12998</v>
      </c>
      <c r="H45" s="67">
        <f t="shared" si="7"/>
        <v>4743206</v>
      </c>
      <c r="I45" s="67">
        <f t="shared" si="7"/>
        <v>3646379</v>
      </c>
      <c r="J45" s="67">
        <f t="shared" si="7"/>
        <v>8402583</v>
      </c>
      <c r="K45" s="67">
        <f t="shared" si="7"/>
        <v>5361686</v>
      </c>
      <c r="L45" s="67">
        <f t="shared" si="7"/>
        <v>2228072</v>
      </c>
      <c r="M45" s="67">
        <f t="shared" si="7"/>
        <v>17154737</v>
      </c>
      <c r="N45" s="67">
        <f t="shared" si="7"/>
        <v>24744495</v>
      </c>
      <c r="O45" s="67">
        <f t="shared" si="7"/>
        <v>5034967</v>
      </c>
      <c r="P45" s="67">
        <f t="shared" si="7"/>
        <v>3859583</v>
      </c>
      <c r="Q45" s="67">
        <f t="shared" si="7"/>
        <v>7951907</v>
      </c>
      <c r="R45" s="67">
        <f t="shared" si="7"/>
        <v>16846457</v>
      </c>
      <c r="S45" s="67">
        <f t="shared" si="7"/>
        <v>6435352</v>
      </c>
      <c r="T45" s="67">
        <f t="shared" si="7"/>
        <v>5480891</v>
      </c>
      <c r="U45" s="67">
        <f t="shared" si="7"/>
        <v>33700870</v>
      </c>
      <c r="V45" s="67">
        <f t="shared" si="7"/>
        <v>45617113</v>
      </c>
      <c r="W45" s="67">
        <f t="shared" si="7"/>
        <v>95610648</v>
      </c>
      <c r="X45" s="67">
        <f t="shared" si="7"/>
        <v>154977430</v>
      </c>
      <c r="Y45" s="67">
        <f t="shared" si="7"/>
        <v>-59366782</v>
      </c>
      <c r="Z45" s="69">
        <f t="shared" si="5"/>
        <v>-38.30672763124282</v>
      </c>
      <c r="AA45" s="68">
        <f t="shared" si="8"/>
        <v>154977430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32579680</v>
      </c>
      <c r="D48" s="66">
        <f t="shared" si="7"/>
        <v>0</v>
      </c>
      <c r="E48" s="67">
        <f t="shared" si="7"/>
        <v>38422300</v>
      </c>
      <c r="F48" s="67">
        <f t="shared" si="7"/>
        <v>34942300</v>
      </c>
      <c r="G48" s="67">
        <f t="shared" si="7"/>
        <v>0</v>
      </c>
      <c r="H48" s="67">
        <f t="shared" si="7"/>
        <v>339416</v>
      </c>
      <c r="I48" s="67">
        <f t="shared" si="7"/>
        <v>236685</v>
      </c>
      <c r="J48" s="67">
        <f t="shared" si="7"/>
        <v>576101</v>
      </c>
      <c r="K48" s="67">
        <f t="shared" si="7"/>
        <v>5438424</v>
      </c>
      <c r="L48" s="67">
        <f t="shared" si="7"/>
        <v>0</v>
      </c>
      <c r="M48" s="67">
        <f t="shared" si="7"/>
        <v>728715</v>
      </c>
      <c r="N48" s="67">
        <f t="shared" si="7"/>
        <v>6167139</v>
      </c>
      <c r="O48" s="67">
        <f t="shared" si="7"/>
        <v>512193</v>
      </c>
      <c r="P48" s="67">
        <f t="shared" si="7"/>
        <v>1448150</v>
      </c>
      <c r="Q48" s="67">
        <f t="shared" si="7"/>
        <v>2663205</v>
      </c>
      <c r="R48" s="67">
        <f t="shared" si="7"/>
        <v>4623548</v>
      </c>
      <c r="S48" s="67">
        <f t="shared" si="7"/>
        <v>8771930</v>
      </c>
      <c r="T48" s="67">
        <f t="shared" si="7"/>
        <v>6965671</v>
      </c>
      <c r="U48" s="67">
        <f t="shared" si="7"/>
        <v>2891304</v>
      </c>
      <c r="V48" s="67">
        <f t="shared" si="7"/>
        <v>18628905</v>
      </c>
      <c r="W48" s="67">
        <f t="shared" si="7"/>
        <v>29995693</v>
      </c>
      <c r="X48" s="67">
        <f t="shared" si="7"/>
        <v>34942300</v>
      </c>
      <c r="Y48" s="67">
        <f t="shared" si="7"/>
        <v>-4946607</v>
      </c>
      <c r="Z48" s="69">
        <f t="shared" si="5"/>
        <v>-14.156500859989182</v>
      </c>
      <c r="AA48" s="68">
        <f t="shared" si="8"/>
        <v>34942300</v>
      </c>
    </row>
    <row r="49" spans="1:27" ht="13.5">
      <c r="A49" s="75" t="s">
        <v>49</v>
      </c>
      <c r="B49" s="76"/>
      <c r="C49" s="77">
        <f aca="true" t="shared" si="9" ref="C49:Y49">SUM(C41:C48)</f>
        <v>1575579370</v>
      </c>
      <c r="D49" s="78">
        <f t="shared" si="9"/>
        <v>0</v>
      </c>
      <c r="E49" s="79">
        <f t="shared" si="9"/>
        <v>1392230439</v>
      </c>
      <c r="F49" s="79">
        <f t="shared" si="9"/>
        <v>1560118015</v>
      </c>
      <c r="G49" s="79">
        <f t="shared" si="9"/>
        <v>33924776</v>
      </c>
      <c r="H49" s="79">
        <f t="shared" si="9"/>
        <v>54524026</v>
      </c>
      <c r="I49" s="79">
        <f t="shared" si="9"/>
        <v>75816933</v>
      </c>
      <c r="J49" s="79">
        <f t="shared" si="9"/>
        <v>164265735</v>
      </c>
      <c r="K49" s="79">
        <f t="shared" si="9"/>
        <v>112626060</v>
      </c>
      <c r="L49" s="79">
        <f t="shared" si="9"/>
        <v>94736810</v>
      </c>
      <c r="M49" s="79">
        <f t="shared" si="9"/>
        <v>127818850</v>
      </c>
      <c r="N49" s="79">
        <f t="shared" si="9"/>
        <v>335181720</v>
      </c>
      <c r="O49" s="79">
        <f t="shared" si="9"/>
        <v>61426504</v>
      </c>
      <c r="P49" s="79">
        <f t="shared" si="9"/>
        <v>72823121</v>
      </c>
      <c r="Q49" s="79">
        <f t="shared" si="9"/>
        <v>156688935</v>
      </c>
      <c r="R49" s="79">
        <f t="shared" si="9"/>
        <v>290938560</v>
      </c>
      <c r="S49" s="79">
        <f t="shared" si="9"/>
        <v>88385804</v>
      </c>
      <c r="T49" s="79">
        <f t="shared" si="9"/>
        <v>185527539</v>
      </c>
      <c r="U49" s="79">
        <f t="shared" si="9"/>
        <v>241057202</v>
      </c>
      <c r="V49" s="79">
        <f t="shared" si="9"/>
        <v>514970545</v>
      </c>
      <c r="W49" s="79">
        <f t="shared" si="9"/>
        <v>1305356560</v>
      </c>
      <c r="X49" s="79">
        <f t="shared" si="9"/>
        <v>1560118015</v>
      </c>
      <c r="Y49" s="79">
        <f t="shared" si="9"/>
        <v>-254761455</v>
      </c>
      <c r="Z49" s="80">
        <f t="shared" si="5"/>
        <v>-16.329627153238146</v>
      </c>
      <c r="AA49" s="81">
        <f>SUM(AA41:AA48)</f>
        <v>1560118015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489773413</v>
      </c>
      <c r="D51" s="66">
        <f t="shared" si="10"/>
        <v>0</v>
      </c>
      <c r="E51" s="67">
        <f t="shared" si="10"/>
        <v>607473610</v>
      </c>
      <c r="F51" s="67">
        <f t="shared" si="10"/>
        <v>622991100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622991100</v>
      </c>
      <c r="Y51" s="67">
        <f t="shared" si="10"/>
        <v>-622991100</v>
      </c>
      <c r="Z51" s="69">
        <f>+IF(X51&lt;&gt;0,+(Y51/X51)*100,0)</f>
        <v>-100</v>
      </c>
      <c r="AA51" s="68">
        <f>SUM(AA57:AA61)</f>
        <v>622991100</v>
      </c>
    </row>
    <row r="52" spans="1:27" ht="13.5">
      <c r="A52" s="84" t="s">
        <v>32</v>
      </c>
      <c r="B52" s="47"/>
      <c r="C52" s="9">
        <v>118053599</v>
      </c>
      <c r="D52" s="10"/>
      <c r="E52" s="11">
        <v>108124760</v>
      </c>
      <c r="F52" s="11">
        <v>125418510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125418510</v>
      </c>
      <c r="Y52" s="11">
        <v>-125418510</v>
      </c>
      <c r="Z52" s="2">
        <v>-100</v>
      </c>
      <c r="AA52" s="15">
        <v>125418510</v>
      </c>
    </row>
    <row r="53" spans="1:27" ht="13.5">
      <c r="A53" s="84" t="s">
        <v>33</v>
      </c>
      <c r="B53" s="47"/>
      <c r="C53" s="9">
        <v>42649422</v>
      </c>
      <c r="D53" s="10"/>
      <c r="E53" s="11">
        <v>53544030</v>
      </c>
      <c r="F53" s="11">
        <v>53156920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53156920</v>
      </c>
      <c r="Y53" s="11">
        <v>-53156920</v>
      </c>
      <c r="Z53" s="2">
        <v>-100</v>
      </c>
      <c r="AA53" s="15">
        <v>53156920</v>
      </c>
    </row>
    <row r="54" spans="1:27" ht="13.5">
      <c r="A54" s="84" t="s">
        <v>34</v>
      </c>
      <c r="B54" s="47"/>
      <c r="C54" s="9">
        <v>106523480</v>
      </c>
      <c r="D54" s="10"/>
      <c r="E54" s="11">
        <v>155285970</v>
      </c>
      <c r="F54" s="11">
        <v>149806410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149806410</v>
      </c>
      <c r="Y54" s="11">
        <v>-149806410</v>
      </c>
      <c r="Z54" s="2">
        <v>-100</v>
      </c>
      <c r="AA54" s="15">
        <v>149806410</v>
      </c>
    </row>
    <row r="55" spans="1:27" ht="13.5">
      <c r="A55" s="84" t="s">
        <v>35</v>
      </c>
      <c r="B55" s="47"/>
      <c r="C55" s="9">
        <v>120391787</v>
      </c>
      <c r="D55" s="10"/>
      <c r="E55" s="11">
        <v>156283180</v>
      </c>
      <c r="F55" s="11">
        <v>149008250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149008250</v>
      </c>
      <c r="Y55" s="11">
        <v>-149008250</v>
      </c>
      <c r="Z55" s="2">
        <v>-100</v>
      </c>
      <c r="AA55" s="15">
        <v>149008250</v>
      </c>
    </row>
    <row r="56" spans="1:27" ht="13.5">
      <c r="A56" s="84" t="s">
        <v>36</v>
      </c>
      <c r="B56" s="47"/>
      <c r="C56" s="9">
        <v>5868640</v>
      </c>
      <c r="D56" s="10"/>
      <c r="E56" s="11">
        <v>9418550</v>
      </c>
      <c r="F56" s="11">
        <v>10951690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10951690</v>
      </c>
      <c r="Y56" s="11">
        <v>-10951690</v>
      </c>
      <c r="Z56" s="2">
        <v>-100</v>
      </c>
      <c r="AA56" s="15">
        <v>10951690</v>
      </c>
    </row>
    <row r="57" spans="1:27" ht="13.5">
      <c r="A57" s="85" t="s">
        <v>37</v>
      </c>
      <c r="B57" s="47"/>
      <c r="C57" s="49">
        <f aca="true" t="shared" si="11" ref="C57:Y57">SUM(C52:C56)</f>
        <v>393486928</v>
      </c>
      <c r="D57" s="50">
        <f t="shared" si="11"/>
        <v>0</v>
      </c>
      <c r="E57" s="51">
        <f t="shared" si="11"/>
        <v>482656490</v>
      </c>
      <c r="F57" s="51">
        <f t="shared" si="11"/>
        <v>488341780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488341780</v>
      </c>
      <c r="Y57" s="51">
        <f t="shared" si="11"/>
        <v>-488341780</v>
      </c>
      <c r="Z57" s="52">
        <f>+IF(X57&lt;&gt;0,+(Y57/X57)*100,0)</f>
        <v>-100</v>
      </c>
      <c r="AA57" s="53">
        <f>SUM(AA52:AA56)</f>
        <v>488341780</v>
      </c>
    </row>
    <row r="58" spans="1:27" ht="13.5">
      <c r="A58" s="86" t="s">
        <v>38</v>
      </c>
      <c r="B58" s="35"/>
      <c r="C58" s="9">
        <v>38209461</v>
      </c>
      <c r="D58" s="10"/>
      <c r="E58" s="11">
        <v>54263200</v>
      </c>
      <c r="F58" s="11">
        <v>64604810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64604810</v>
      </c>
      <c r="Y58" s="11">
        <v>-64604810</v>
      </c>
      <c r="Z58" s="2">
        <v>-100</v>
      </c>
      <c r="AA58" s="15">
        <v>64604810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58077024</v>
      </c>
      <c r="D61" s="10"/>
      <c r="E61" s="11">
        <v>70553920</v>
      </c>
      <c r="F61" s="11">
        <v>70044510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70044510</v>
      </c>
      <c r="Y61" s="11">
        <v>-70044510</v>
      </c>
      <c r="Z61" s="2">
        <v>-100</v>
      </c>
      <c r="AA61" s="15">
        <v>70044510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489773413</v>
      </c>
      <c r="D66" s="13">
        <v>622991100</v>
      </c>
      <c r="E66" s="14">
        <v>607473610</v>
      </c>
      <c r="F66" s="14">
        <v>622991100</v>
      </c>
      <c r="G66" s="14">
        <v>8980058</v>
      </c>
      <c r="H66" s="14">
        <v>24369580</v>
      </c>
      <c r="I66" s="14">
        <v>46868564</v>
      </c>
      <c r="J66" s="14">
        <v>80218202</v>
      </c>
      <c r="K66" s="14">
        <v>44216463</v>
      </c>
      <c r="L66" s="14">
        <v>33167059</v>
      </c>
      <c r="M66" s="14">
        <v>43735443</v>
      </c>
      <c r="N66" s="14">
        <v>121118965</v>
      </c>
      <c r="O66" s="14">
        <v>34746248</v>
      </c>
      <c r="P66" s="14">
        <v>40288297</v>
      </c>
      <c r="Q66" s="14">
        <v>64439188</v>
      </c>
      <c r="R66" s="14">
        <v>139473733</v>
      </c>
      <c r="S66" s="14">
        <v>58441141</v>
      </c>
      <c r="T66" s="14">
        <v>51411155</v>
      </c>
      <c r="U66" s="14">
        <v>66751488</v>
      </c>
      <c r="V66" s="14">
        <v>176603784</v>
      </c>
      <c r="W66" s="14">
        <v>517414684</v>
      </c>
      <c r="X66" s="14">
        <v>622991100</v>
      </c>
      <c r="Y66" s="14">
        <v>-105576416</v>
      </c>
      <c r="Z66" s="2">
        <v>-16.95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489773413</v>
      </c>
      <c r="D69" s="78">
        <f t="shared" si="12"/>
        <v>622991100</v>
      </c>
      <c r="E69" s="79">
        <f t="shared" si="12"/>
        <v>607473610</v>
      </c>
      <c r="F69" s="79">
        <f t="shared" si="12"/>
        <v>622991100</v>
      </c>
      <c r="G69" s="79">
        <f t="shared" si="12"/>
        <v>8980058</v>
      </c>
      <c r="H69" s="79">
        <f t="shared" si="12"/>
        <v>24369580</v>
      </c>
      <c r="I69" s="79">
        <f t="shared" si="12"/>
        <v>46868564</v>
      </c>
      <c r="J69" s="79">
        <f t="shared" si="12"/>
        <v>80218202</v>
      </c>
      <c r="K69" s="79">
        <f t="shared" si="12"/>
        <v>44216463</v>
      </c>
      <c r="L69" s="79">
        <f t="shared" si="12"/>
        <v>33167059</v>
      </c>
      <c r="M69" s="79">
        <f t="shared" si="12"/>
        <v>43735443</v>
      </c>
      <c r="N69" s="79">
        <f t="shared" si="12"/>
        <v>121118965</v>
      </c>
      <c r="O69" s="79">
        <f t="shared" si="12"/>
        <v>34746248</v>
      </c>
      <c r="P69" s="79">
        <f t="shared" si="12"/>
        <v>40288297</v>
      </c>
      <c r="Q69" s="79">
        <f t="shared" si="12"/>
        <v>64439188</v>
      </c>
      <c r="R69" s="79">
        <f t="shared" si="12"/>
        <v>139473733</v>
      </c>
      <c r="S69" s="79">
        <f t="shared" si="12"/>
        <v>58441141</v>
      </c>
      <c r="T69" s="79">
        <f t="shared" si="12"/>
        <v>51411155</v>
      </c>
      <c r="U69" s="79">
        <f t="shared" si="12"/>
        <v>66751488</v>
      </c>
      <c r="V69" s="79">
        <f t="shared" si="12"/>
        <v>176603784</v>
      </c>
      <c r="W69" s="79">
        <f t="shared" si="12"/>
        <v>517414684</v>
      </c>
      <c r="X69" s="79">
        <f t="shared" si="12"/>
        <v>622991100</v>
      </c>
      <c r="Y69" s="79">
        <f t="shared" si="12"/>
        <v>-105576416</v>
      </c>
      <c r="Z69" s="80">
        <f>+IF(X69&lt;&gt;0,+(Y69/X69)*100,0)</f>
        <v>-16.94669731236931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730378220</v>
      </c>
      <c r="D5" s="42">
        <f t="shared" si="0"/>
        <v>0</v>
      </c>
      <c r="E5" s="43">
        <f t="shared" si="0"/>
        <v>1023746802</v>
      </c>
      <c r="F5" s="43">
        <f t="shared" si="0"/>
        <v>1025725929</v>
      </c>
      <c r="G5" s="43">
        <f t="shared" si="0"/>
        <v>5714033</v>
      </c>
      <c r="H5" s="43">
        <f t="shared" si="0"/>
        <v>30288693</v>
      </c>
      <c r="I5" s="43">
        <f t="shared" si="0"/>
        <v>19067812</v>
      </c>
      <c r="J5" s="43">
        <f t="shared" si="0"/>
        <v>55070538</v>
      </c>
      <c r="K5" s="43">
        <f t="shared" si="0"/>
        <v>60114326</v>
      </c>
      <c r="L5" s="43">
        <f t="shared" si="0"/>
        <v>42314831</v>
      </c>
      <c r="M5" s="43">
        <f t="shared" si="0"/>
        <v>73473594</v>
      </c>
      <c r="N5" s="43">
        <f t="shared" si="0"/>
        <v>175902751</v>
      </c>
      <c r="O5" s="43">
        <f t="shared" si="0"/>
        <v>29038283</v>
      </c>
      <c r="P5" s="43">
        <f t="shared" si="0"/>
        <v>47201543</v>
      </c>
      <c r="Q5" s="43">
        <f t="shared" si="0"/>
        <v>89809280</v>
      </c>
      <c r="R5" s="43">
        <f t="shared" si="0"/>
        <v>166049106</v>
      </c>
      <c r="S5" s="43">
        <f t="shared" si="0"/>
        <v>73472967</v>
      </c>
      <c r="T5" s="43">
        <f t="shared" si="0"/>
        <v>87352295</v>
      </c>
      <c r="U5" s="43">
        <f t="shared" si="0"/>
        <v>195462219</v>
      </c>
      <c r="V5" s="43">
        <f t="shared" si="0"/>
        <v>356287481</v>
      </c>
      <c r="W5" s="43">
        <f t="shared" si="0"/>
        <v>753309876</v>
      </c>
      <c r="X5" s="43">
        <f t="shared" si="0"/>
        <v>1025725929</v>
      </c>
      <c r="Y5" s="43">
        <f t="shared" si="0"/>
        <v>-272416053</v>
      </c>
      <c r="Z5" s="44">
        <f>+IF(X5&lt;&gt;0,+(Y5/X5)*100,0)</f>
        <v>-26.558366645326366</v>
      </c>
      <c r="AA5" s="45">
        <f>SUM(AA11:AA18)</f>
        <v>1025725929</v>
      </c>
    </row>
    <row r="6" spans="1:27" ht="13.5">
      <c r="A6" s="46" t="s">
        <v>32</v>
      </c>
      <c r="B6" s="47"/>
      <c r="C6" s="9">
        <v>59288948</v>
      </c>
      <c r="D6" s="10"/>
      <c r="E6" s="11">
        <v>140461872</v>
      </c>
      <c r="F6" s="11">
        <v>116397498</v>
      </c>
      <c r="G6" s="11"/>
      <c r="H6" s="11">
        <v>11000</v>
      </c>
      <c r="I6" s="11">
        <v>2199015</v>
      </c>
      <c r="J6" s="11">
        <v>2210015</v>
      </c>
      <c r="K6" s="11">
        <v>596709</v>
      </c>
      <c r="L6" s="11">
        <v>3724732</v>
      </c>
      <c r="M6" s="11">
        <v>2827050</v>
      </c>
      <c r="N6" s="11">
        <v>7148491</v>
      </c>
      <c r="O6" s="11">
        <v>2131234</v>
      </c>
      <c r="P6" s="11">
        <v>3682715</v>
      </c>
      <c r="Q6" s="11">
        <v>9281842</v>
      </c>
      <c r="R6" s="11">
        <v>15095791</v>
      </c>
      <c r="S6" s="11">
        <v>9373273</v>
      </c>
      <c r="T6" s="11">
        <v>12788028</v>
      </c>
      <c r="U6" s="11">
        <v>20225594</v>
      </c>
      <c r="V6" s="11">
        <v>42386895</v>
      </c>
      <c r="W6" s="11">
        <v>66841192</v>
      </c>
      <c r="X6" s="11">
        <v>116397498</v>
      </c>
      <c r="Y6" s="11">
        <v>-49556306</v>
      </c>
      <c r="Z6" s="2">
        <v>-42.58</v>
      </c>
      <c r="AA6" s="15">
        <v>116397498</v>
      </c>
    </row>
    <row r="7" spans="1:27" ht="13.5">
      <c r="A7" s="46" t="s">
        <v>33</v>
      </c>
      <c r="B7" s="47"/>
      <c r="C7" s="9">
        <v>124365665</v>
      </c>
      <c r="D7" s="10"/>
      <c r="E7" s="11">
        <v>137047356</v>
      </c>
      <c r="F7" s="11">
        <v>201638299</v>
      </c>
      <c r="G7" s="11">
        <v>458956</v>
      </c>
      <c r="H7" s="11">
        <v>1077200</v>
      </c>
      <c r="I7" s="11">
        <v>5545639</v>
      </c>
      <c r="J7" s="11">
        <v>7081795</v>
      </c>
      <c r="K7" s="11">
        <v>5623485</v>
      </c>
      <c r="L7" s="11">
        <v>13981681</v>
      </c>
      <c r="M7" s="11">
        <v>23037624</v>
      </c>
      <c r="N7" s="11">
        <v>42642790</v>
      </c>
      <c r="O7" s="11">
        <v>4927974</v>
      </c>
      <c r="P7" s="11">
        <v>9946571</v>
      </c>
      <c r="Q7" s="11">
        <v>17303134</v>
      </c>
      <c r="R7" s="11">
        <v>32177679</v>
      </c>
      <c r="S7" s="11">
        <v>22468325</v>
      </c>
      <c r="T7" s="11">
        <v>25215325</v>
      </c>
      <c r="U7" s="11">
        <v>51149121</v>
      </c>
      <c r="V7" s="11">
        <v>98832771</v>
      </c>
      <c r="W7" s="11">
        <v>180735035</v>
      </c>
      <c r="X7" s="11">
        <v>201638299</v>
      </c>
      <c r="Y7" s="11">
        <v>-20903264</v>
      </c>
      <c r="Z7" s="2">
        <v>-10.37</v>
      </c>
      <c r="AA7" s="15">
        <v>201638299</v>
      </c>
    </row>
    <row r="8" spans="1:27" ht="13.5">
      <c r="A8" s="46" t="s">
        <v>34</v>
      </c>
      <c r="B8" s="47"/>
      <c r="C8" s="9">
        <v>138143839</v>
      </c>
      <c r="D8" s="10"/>
      <c r="E8" s="11">
        <v>137745715</v>
      </c>
      <c r="F8" s="11">
        <v>187031641</v>
      </c>
      <c r="G8" s="11"/>
      <c r="H8" s="11">
        <v>4086438</v>
      </c>
      <c r="I8" s="11">
        <v>5830008</v>
      </c>
      <c r="J8" s="11">
        <v>9916446</v>
      </c>
      <c r="K8" s="11">
        <v>11151425</v>
      </c>
      <c r="L8" s="11">
        <v>9326238</v>
      </c>
      <c r="M8" s="11">
        <v>16538636</v>
      </c>
      <c r="N8" s="11">
        <v>37016299</v>
      </c>
      <c r="O8" s="11">
        <v>3046030</v>
      </c>
      <c r="P8" s="11">
        <v>12150844</v>
      </c>
      <c r="Q8" s="11">
        <v>17546231</v>
      </c>
      <c r="R8" s="11">
        <v>32743105</v>
      </c>
      <c r="S8" s="11">
        <v>13130359</v>
      </c>
      <c r="T8" s="11">
        <v>11092999</v>
      </c>
      <c r="U8" s="11">
        <v>31850180</v>
      </c>
      <c r="V8" s="11">
        <v>56073538</v>
      </c>
      <c r="W8" s="11">
        <v>135749388</v>
      </c>
      <c r="X8" s="11">
        <v>187031641</v>
      </c>
      <c r="Y8" s="11">
        <v>-51282253</v>
      </c>
      <c r="Z8" s="2">
        <v>-27.42</v>
      </c>
      <c r="AA8" s="15">
        <v>187031641</v>
      </c>
    </row>
    <row r="9" spans="1:27" ht="13.5">
      <c r="A9" s="46" t="s">
        <v>35</v>
      </c>
      <c r="B9" s="47"/>
      <c r="C9" s="9">
        <v>230951943</v>
      </c>
      <c r="D9" s="10"/>
      <c r="E9" s="11">
        <v>161707071</v>
      </c>
      <c r="F9" s="11">
        <v>205441199</v>
      </c>
      <c r="G9" s="11">
        <v>4301724</v>
      </c>
      <c r="H9" s="11">
        <v>12692899</v>
      </c>
      <c r="I9" s="11">
        <v>6938063</v>
      </c>
      <c r="J9" s="11">
        <v>23932686</v>
      </c>
      <c r="K9" s="11">
        <v>22975042</v>
      </c>
      <c r="L9" s="11">
        <v>4975531</v>
      </c>
      <c r="M9" s="11">
        <v>17164405</v>
      </c>
      <c r="N9" s="11">
        <v>45114978</v>
      </c>
      <c r="O9" s="11">
        <v>2204302</v>
      </c>
      <c r="P9" s="11">
        <v>8023541</v>
      </c>
      <c r="Q9" s="11">
        <v>19348508</v>
      </c>
      <c r="R9" s="11">
        <v>29576351</v>
      </c>
      <c r="S9" s="11">
        <v>16596151</v>
      </c>
      <c r="T9" s="11">
        <v>16461886</v>
      </c>
      <c r="U9" s="11">
        <v>42594889</v>
      </c>
      <c r="V9" s="11">
        <v>75652926</v>
      </c>
      <c r="W9" s="11">
        <v>174276941</v>
      </c>
      <c r="X9" s="11">
        <v>205441199</v>
      </c>
      <c r="Y9" s="11">
        <v>-31164258</v>
      </c>
      <c r="Z9" s="2">
        <v>-15.17</v>
      </c>
      <c r="AA9" s="15">
        <v>205441199</v>
      </c>
    </row>
    <row r="10" spans="1:27" ht="13.5">
      <c r="A10" s="46" t="s">
        <v>36</v>
      </c>
      <c r="B10" s="47"/>
      <c r="C10" s="9">
        <v>6245179</v>
      </c>
      <c r="D10" s="10"/>
      <c r="E10" s="11">
        <v>21099063</v>
      </c>
      <c r="F10" s="11">
        <v>12185736</v>
      </c>
      <c r="G10" s="11"/>
      <c r="H10" s="11"/>
      <c r="I10" s="11"/>
      <c r="J10" s="11"/>
      <c r="K10" s="11">
        <v>597935</v>
      </c>
      <c r="L10" s="11"/>
      <c r="M10" s="11">
        <v>121435</v>
      </c>
      <c r="N10" s="11">
        <v>719370</v>
      </c>
      <c r="O10" s="11">
        <v>253494</v>
      </c>
      <c r="P10" s="11"/>
      <c r="Q10" s="11"/>
      <c r="R10" s="11">
        <v>253494</v>
      </c>
      <c r="S10" s="11"/>
      <c r="T10" s="11"/>
      <c r="U10" s="11"/>
      <c r="V10" s="11"/>
      <c r="W10" s="11">
        <v>972864</v>
      </c>
      <c r="X10" s="11">
        <v>12185736</v>
      </c>
      <c r="Y10" s="11">
        <v>-11212872</v>
      </c>
      <c r="Z10" s="2">
        <v>-92.02</v>
      </c>
      <c r="AA10" s="15">
        <v>12185736</v>
      </c>
    </row>
    <row r="11" spans="1:27" ht="13.5">
      <c r="A11" s="48" t="s">
        <v>37</v>
      </c>
      <c r="B11" s="47"/>
      <c r="C11" s="49">
        <f aca="true" t="shared" si="1" ref="C11:Y11">SUM(C6:C10)</f>
        <v>558995574</v>
      </c>
      <c r="D11" s="50">
        <f t="shared" si="1"/>
        <v>0</v>
      </c>
      <c r="E11" s="51">
        <f t="shared" si="1"/>
        <v>598061077</v>
      </c>
      <c r="F11" s="51">
        <f t="shared" si="1"/>
        <v>722694373</v>
      </c>
      <c r="G11" s="51">
        <f t="shared" si="1"/>
        <v>4760680</v>
      </c>
      <c r="H11" s="51">
        <f t="shared" si="1"/>
        <v>17867537</v>
      </c>
      <c r="I11" s="51">
        <f t="shared" si="1"/>
        <v>20512725</v>
      </c>
      <c r="J11" s="51">
        <f t="shared" si="1"/>
        <v>43140942</v>
      </c>
      <c r="K11" s="51">
        <f t="shared" si="1"/>
        <v>40944596</v>
      </c>
      <c r="L11" s="51">
        <f t="shared" si="1"/>
        <v>32008182</v>
      </c>
      <c r="M11" s="51">
        <f t="shared" si="1"/>
        <v>59689150</v>
      </c>
      <c r="N11" s="51">
        <f t="shared" si="1"/>
        <v>132641928</v>
      </c>
      <c r="O11" s="51">
        <f t="shared" si="1"/>
        <v>12563034</v>
      </c>
      <c r="P11" s="51">
        <f t="shared" si="1"/>
        <v>33803671</v>
      </c>
      <c r="Q11" s="51">
        <f t="shared" si="1"/>
        <v>63479715</v>
      </c>
      <c r="R11" s="51">
        <f t="shared" si="1"/>
        <v>109846420</v>
      </c>
      <c r="S11" s="51">
        <f t="shared" si="1"/>
        <v>61568108</v>
      </c>
      <c r="T11" s="51">
        <f t="shared" si="1"/>
        <v>65558238</v>
      </c>
      <c r="U11" s="51">
        <f t="shared" si="1"/>
        <v>145819784</v>
      </c>
      <c r="V11" s="51">
        <f t="shared" si="1"/>
        <v>272946130</v>
      </c>
      <c r="W11" s="51">
        <f t="shared" si="1"/>
        <v>558575420</v>
      </c>
      <c r="X11" s="51">
        <f t="shared" si="1"/>
        <v>722694373</v>
      </c>
      <c r="Y11" s="51">
        <f t="shared" si="1"/>
        <v>-164118953</v>
      </c>
      <c r="Z11" s="52">
        <f>+IF(X11&lt;&gt;0,+(Y11/X11)*100,0)</f>
        <v>-22.709316570256455</v>
      </c>
      <c r="AA11" s="53">
        <f>SUM(AA6:AA10)</f>
        <v>722694373</v>
      </c>
    </row>
    <row r="12" spans="1:27" ht="13.5">
      <c r="A12" s="54" t="s">
        <v>38</v>
      </c>
      <c r="B12" s="35"/>
      <c r="C12" s="9">
        <v>55037669</v>
      </c>
      <c r="D12" s="10"/>
      <c r="E12" s="11">
        <v>73694871</v>
      </c>
      <c r="F12" s="11">
        <v>79581531</v>
      </c>
      <c r="G12" s="11">
        <v>908153</v>
      </c>
      <c r="H12" s="11">
        <v>402786</v>
      </c>
      <c r="I12" s="11">
        <v>1372571</v>
      </c>
      <c r="J12" s="11">
        <v>2683510</v>
      </c>
      <c r="K12" s="11">
        <v>7092536</v>
      </c>
      <c r="L12" s="11">
        <v>3228199</v>
      </c>
      <c r="M12" s="11">
        <v>3143475</v>
      </c>
      <c r="N12" s="11">
        <v>13464210</v>
      </c>
      <c r="O12" s="11">
        <v>3494405</v>
      </c>
      <c r="P12" s="11">
        <v>2915376</v>
      </c>
      <c r="Q12" s="11">
        <v>7373901</v>
      </c>
      <c r="R12" s="11">
        <v>13783682</v>
      </c>
      <c r="S12" s="11">
        <v>1801276</v>
      </c>
      <c r="T12" s="11">
        <v>6228007</v>
      </c>
      <c r="U12" s="11">
        <v>5670496</v>
      </c>
      <c r="V12" s="11">
        <v>13699779</v>
      </c>
      <c r="W12" s="11">
        <v>43631181</v>
      </c>
      <c r="X12" s="11">
        <v>79581531</v>
      </c>
      <c r="Y12" s="11">
        <v>-35950350</v>
      </c>
      <c r="Z12" s="2">
        <v>-45.17</v>
      </c>
      <c r="AA12" s="15">
        <v>79581531</v>
      </c>
    </row>
    <row r="13" spans="1:27" ht="13.5">
      <c r="A13" s="54" t="s">
        <v>39</v>
      </c>
      <c r="B13" s="35"/>
      <c r="C13" s="12">
        <v>2328649</v>
      </c>
      <c r="D13" s="13"/>
      <c r="E13" s="14"/>
      <c r="F13" s="14">
        <v>221703</v>
      </c>
      <c r="G13" s="14"/>
      <c r="H13" s="14"/>
      <c r="I13" s="14"/>
      <c r="J13" s="14"/>
      <c r="K13" s="14"/>
      <c r="L13" s="14"/>
      <c r="M13" s="14">
        <v>88378</v>
      </c>
      <c r="N13" s="14">
        <v>88378</v>
      </c>
      <c r="O13" s="14"/>
      <c r="P13" s="14"/>
      <c r="Q13" s="14"/>
      <c r="R13" s="14"/>
      <c r="S13" s="14"/>
      <c r="T13" s="14"/>
      <c r="U13" s="14"/>
      <c r="V13" s="14"/>
      <c r="W13" s="14">
        <v>88378</v>
      </c>
      <c r="X13" s="14">
        <v>221703</v>
      </c>
      <c r="Y13" s="14">
        <v>-133325</v>
      </c>
      <c r="Z13" s="2">
        <v>-60.14</v>
      </c>
      <c r="AA13" s="22">
        <v>221703</v>
      </c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114016328</v>
      </c>
      <c r="D15" s="10"/>
      <c r="E15" s="11">
        <v>351990854</v>
      </c>
      <c r="F15" s="11">
        <v>223228322</v>
      </c>
      <c r="G15" s="11">
        <v>45200</v>
      </c>
      <c r="H15" s="11">
        <v>12018370</v>
      </c>
      <c r="I15" s="11">
        <v>-2817484</v>
      </c>
      <c r="J15" s="11">
        <v>9246086</v>
      </c>
      <c r="K15" s="11">
        <v>12077194</v>
      </c>
      <c r="L15" s="11">
        <v>7078450</v>
      </c>
      <c r="M15" s="11">
        <v>10552591</v>
      </c>
      <c r="N15" s="11">
        <v>29708235</v>
      </c>
      <c r="O15" s="11">
        <v>12980844</v>
      </c>
      <c r="P15" s="11">
        <v>10482496</v>
      </c>
      <c r="Q15" s="11">
        <v>18955664</v>
      </c>
      <c r="R15" s="11">
        <v>42419004</v>
      </c>
      <c r="S15" s="11">
        <v>10103583</v>
      </c>
      <c r="T15" s="11">
        <v>15566050</v>
      </c>
      <c r="U15" s="11">
        <v>43971939</v>
      </c>
      <c r="V15" s="11">
        <v>69641572</v>
      </c>
      <c r="W15" s="11">
        <v>151014897</v>
      </c>
      <c r="X15" s="11">
        <v>223228322</v>
      </c>
      <c r="Y15" s="11">
        <v>-72213425</v>
      </c>
      <c r="Z15" s="2">
        <v>-32.35</v>
      </c>
      <c r="AA15" s="15">
        <v>223228322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362618637</v>
      </c>
      <c r="D20" s="59">
        <f t="shared" si="2"/>
        <v>0</v>
      </c>
      <c r="E20" s="60">
        <f t="shared" si="2"/>
        <v>445715846</v>
      </c>
      <c r="F20" s="60">
        <f t="shared" si="2"/>
        <v>532245011</v>
      </c>
      <c r="G20" s="60">
        <f t="shared" si="2"/>
        <v>974624</v>
      </c>
      <c r="H20" s="60">
        <f t="shared" si="2"/>
        <v>20938280</v>
      </c>
      <c r="I20" s="60">
        <f t="shared" si="2"/>
        <v>22008453</v>
      </c>
      <c r="J20" s="60">
        <f t="shared" si="2"/>
        <v>43921357</v>
      </c>
      <c r="K20" s="60">
        <f t="shared" si="2"/>
        <v>35935921</v>
      </c>
      <c r="L20" s="60">
        <f t="shared" si="2"/>
        <v>27113076</v>
      </c>
      <c r="M20" s="60">
        <f t="shared" si="2"/>
        <v>59831971</v>
      </c>
      <c r="N20" s="60">
        <f t="shared" si="2"/>
        <v>122880968</v>
      </c>
      <c r="O20" s="60">
        <f t="shared" si="2"/>
        <v>17785465</v>
      </c>
      <c r="P20" s="60">
        <f t="shared" si="2"/>
        <v>42689926</v>
      </c>
      <c r="Q20" s="60">
        <f t="shared" si="2"/>
        <v>38731923</v>
      </c>
      <c r="R20" s="60">
        <f t="shared" si="2"/>
        <v>99207314</v>
      </c>
      <c r="S20" s="60">
        <f t="shared" si="2"/>
        <v>75597031</v>
      </c>
      <c r="T20" s="60">
        <f t="shared" si="2"/>
        <v>49328674</v>
      </c>
      <c r="U20" s="60">
        <f t="shared" si="2"/>
        <v>112784802</v>
      </c>
      <c r="V20" s="60">
        <f t="shared" si="2"/>
        <v>237710507</v>
      </c>
      <c r="W20" s="60">
        <f t="shared" si="2"/>
        <v>503720146</v>
      </c>
      <c r="X20" s="60">
        <f t="shared" si="2"/>
        <v>532245011</v>
      </c>
      <c r="Y20" s="60">
        <f t="shared" si="2"/>
        <v>-28524865</v>
      </c>
      <c r="Z20" s="61">
        <f>+IF(X20&lt;&gt;0,+(Y20/X20)*100,0)</f>
        <v>-5.35934849749113</v>
      </c>
      <c r="AA20" s="62">
        <f>SUM(AA26:AA33)</f>
        <v>532245011</v>
      </c>
    </row>
    <row r="21" spans="1:27" ht="13.5">
      <c r="A21" s="46" t="s">
        <v>32</v>
      </c>
      <c r="B21" s="47"/>
      <c r="C21" s="9">
        <v>105742068</v>
      </c>
      <c r="D21" s="10"/>
      <c r="E21" s="11">
        <v>66994768</v>
      </c>
      <c r="F21" s="11">
        <v>86722596</v>
      </c>
      <c r="G21" s="11">
        <v>168631</v>
      </c>
      <c r="H21" s="11">
        <v>6246667</v>
      </c>
      <c r="I21" s="11">
        <v>7860686</v>
      </c>
      <c r="J21" s="11">
        <v>14275984</v>
      </c>
      <c r="K21" s="11">
        <v>2116819</v>
      </c>
      <c r="L21" s="11">
        <v>4205909</v>
      </c>
      <c r="M21" s="11">
        <v>12620317</v>
      </c>
      <c r="N21" s="11">
        <v>18943045</v>
      </c>
      <c r="O21" s="11">
        <v>592287</v>
      </c>
      <c r="P21" s="11">
        <v>2633786</v>
      </c>
      <c r="Q21" s="11">
        <v>6569395</v>
      </c>
      <c r="R21" s="11">
        <v>9795468</v>
      </c>
      <c r="S21" s="11">
        <v>6015823</v>
      </c>
      <c r="T21" s="11">
        <v>12861757</v>
      </c>
      <c r="U21" s="11">
        <v>38116713</v>
      </c>
      <c r="V21" s="11">
        <v>56994293</v>
      </c>
      <c r="W21" s="11">
        <v>100008790</v>
      </c>
      <c r="X21" s="11">
        <v>86722596</v>
      </c>
      <c r="Y21" s="11">
        <v>13286194</v>
      </c>
      <c r="Z21" s="2">
        <v>15.32</v>
      </c>
      <c r="AA21" s="15">
        <v>86722596</v>
      </c>
    </row>
    <row r="22" spans="1:27" ht="13.5">
      <c r="A22" s="46" t="s">
        <v>33</v>
      </c>
      <c r="B22" s="47"/>
      <c r="C22" s="9">
        <v>26332093</v>
      </c>
      <c r="D22" s="10"/>
      <c r="E22" s="11">
        <v>112409724</v>
      </c>
      <c r="F22" s="11">
        <v>65148837</v>
      </c>
      <c r="G22" s="11">
        <v>55993</v>
      </c>
      <c r="H22" s="11">
        <v>952877</v>
      </c>
      <c r="I22" s="11">
        <v>617991</v>
      </c>
      <c r="J22" s="11">
        <v>1626861</v>
      </c>
      <c r="K22" s="11">
        <v>9268966</v>
      </c>
      <c r="L22" s="11">
        <v>2471210</v>
      </c>
      <c r="M22" s="11">
        <v>2886944</v>
      </c>
      <c r="N22" s="11">
        <v>14627120</v>
      </c>
      <c r="O22" s="11">
        <v>3346473</v>
      </c>
      <c r="P22" s="11">
        <v>23893369</v>
      </c>
      <c r="Q22" s="11">
        <v>3349996</v>
      </c>
      <c r="R22" s="11">
        <v>30589838</v>
      </c>
      <c r="S22" s="11">
        <v>1632250</v>
      </c>
      <c r="T22" s="11">
        <v>2348058</v>
      </c>
      <c r="U22" s="11">
        <v>26530239</v>
      </c>
      <c r="V22" s="11">
        <v>30510547</v>
      </c>
      <c r="W22" s="11">
        <v>77354366</v>
      </c>
      <c r="X22" s="11">
        <v>65148837</v>
      </c>
      <c r="Y22" s="11">
        <v>12205529</v>
      </c>
      <c r="Z22" s="2">
        <v>18.73</v>
      </c>
      <c r="AA22" s="15">
        <v>65148837</v>
      </c>
    </row>
    <row r="23" spans="1:27" ht="13.5">
      <c r="A23" s="46" t="s">
        <v>34</v>
      </c>
      <c r="B23" s="47"/>
      <c r="C23" s="9">
        <v>110531643</v>
      </c>
      <c r="D23" s="10"/>
      <c r="E23" s="11">
        <v>150974354</v>
      </c>
      <c r="F23" s="11">
        <v>193277765</v>
      </c>
      <c r="G23" s="11"/>
      <c r="H23" s="11">
        <v>7814436</v>
      </c>
      <c r="I23" s="11">
        <v>9122582</v>
      </c>
      <c r="J23" s="11">
        <v>16937018</v>
      </c>
      <c r="K23" s="11">
        <v>11916756</v>
      </c>
      <c r="L23" s="11">
        <v>11776109</v>
      </c>
      <c r="M23" s="11">
        <v>13020728</v>
      </c>
      <c r="N23" s="11">
        <v>36713593</v>
      </c>
      <c r="O23" s="11">
        <v>9006142</v>
      </c>
      <c r="P23" s="11">
        <v>9693342</v>
      </c>
      <c r="Q23" s="11">
        <v>14991923</v>
      </c>
      <c r="R23" s="11">
        <v>33691407</v>
      </c>
      <c r="S23" s="11">
        <v>38135885</v>
      </c>
      <c r="T23" s="11">
        <v>11776423</v>
      </c>
      <c r="U23" s="11">
        <v>24827025</v>
      </c>
      <c r="V23" s="11">
        <v>74739333</v>
      </c>
      <c r="W23" s="11">
        <v>162081351</v>
      </c>
      <c r="X23" s="11">
        <v>193277765</v>
      </c>
      <c r="Y23" s="11">
        <v>-31196414</v>
      </c>
      <c r="Z23" s="2">
        <v>-16.14</v>
      </c>
      <c r="AA23" s="15">
        <v>193277765</v>
      </c>
    </row>
    <row r="24" spans="1:27" ht="13.5">
      <c r="A24" s="46" t="s">
        <v>35</v>
      </c>
      <c r="B24" s="47"/>
      <c r="C24" s="9">
        <v>10939464</v>
      </c>
      <c r="D24" s="10"/>
      <c r="E24" s="11">
        <v>67295000</v>
      </c>
      <c r="F24" s="11">
        <v>109122984</v>
      </c>
      <c r="G24" s="11"/>
      <c r="H24" s="11">
        <v>2274314</v>
      </c>
      <c r="I24" s="11">
        <v>2490621</v>
      </c>
      <c r="J24" s="11">
        <v>4764935</v>
      </c>
      <c r="K24" s="11">
        <v>4119826</v>
      </c>
      <c r="L24" s="11">
        <v>4878139</v>
      </c>
      <c r="M24" s="11">
        <v>21073692</v>
      </c>
      <c r="N24" s="11">
        <v>30071657</v>
      </c>
      <c r="O24" s="11">
        <v>3287873</v>
      </c>
      <c r="P24" s="11">
        <v>5890012</v>
      </c>
      <c r="Q24" s="11">
        <v>9444474</v>
      </c>
      <c r="R24" s="11">
        <v>18622359</v>
      </c>
      <c r="S24" s="11">
        <v>23196948</v>
      </c>
      <c r="T24" s="11">
        <v>12696922</v>
      </c>
      <c r="U24" s="11">
        <v>16450487</v>
      </c>
      <c r="V24" s="11">
        <v>52344357</v>
      </c>
      <c r="W24" s="11">
        <v>105803308</v>
      </c>
      <c r="X24" s="11">
        <v>109122984</v>
      </c>
      <c r="Y24" s="11">
        <v>-3319676</v>
      </c>
      <c r="Z24" s="2">
        <v>-3.04</v>
      </c>
      <c r="AA24" s="15">
        <v>109122984</v>
      </c>
    </row>
    <row r="25" spans="1:27" ht="13.5">
      <c r="A25" s="46" t="s">
        <v>36</v>
      </c>
      <c r="B25" s="47"/>
      <c r="C25" s="9">
        <v>23705881</v>
      </c>
      <c r="D25" s="10"/>
      <c r="E25" s="11">
        <v>20450000</v>
      </c>
      <c r="F25" s="11">
        <v>21287626</v>
      </c>
      <c r="G25" s="11">
        <v>750000</v>
      </c>
      <c r="H25" s="11">
        <v>1016436</v>
      </c>
      <c r="I25" s="11">
        <v>1773752</v>
      </c>
      <c r="J25" s="11">
        <v>3540188</v>
      </c>
      <c r="K25" s="11">
        <v>1806373</v>
      </c>
      <c r="L25" s="11">
        <v>936862</v>
      </c>
      <c r="M25" s="11">
        <v>1622448</v>
      </c>
      <c r="N25" s="11">
        <v>4365683</v>
      </c>
      <c r="O25" s="11">
        <v>13300</v>
      </c>
      <c r="P25" s="11">
        <v>446434</v>
      </c>
      <c r="Q25" s="11">
        <v>2543894</v>
      </c>
      <c r="R25" s="11">
        <v>3003628</v>
      </c>
      <c r="S25" s="11">
        <v>1065965</v>
      </c>
      <c r="T25" s="11">
        <v>1901884</v>
      </c>
      <c r="U25" s="11">
        <v>2108043</v>
      </c>
      <c r="V25" s="11">
        <v>5075892</v>
      </c>
      <c r="W25" s="11">
        <v>15985391</v>
      </c>
      <c r="X25" s="11">
        <v>21287626</v>
      </c>
      <c r="Y25" s="11">
        <v>-5302235</v>
      </c>
      <c r="Z25" s="2">
        <v>-24.91</v>
      </c>
      <c r="AA25" s="15">
        <v>21287626</v>
      </c>
    </row>
    <row r="26" spans="1:27" ht="13.5">
      <c r="A26" s="48" t="s">
        <v>37</v>
      </c>
      <c r="B26" s="63"/>
      <c r="C26" s="49">
        <f aca="true" t="shared" si="3" ref="C26:Y26">SUM(C21:C25)</f>
        <v>277251149</v>
      </c>
      <c r="D26" s="50">
        <f t="shared" si="3"/>
        <v>0</v>
      </c>
      <c r="E26" s="51">
        <f t="shared" si="3"/>
        <v>418123846</v>
      </c>
      <c r="F26" s="51">
        <f t="shared" si="3"/>
        <v>475559808</v>
      </c>
      <c r="G26" s="51">
        <f t="shared" si="3"/>
        <v>974624</v>
      </c>
      <c r="H26" s="51">
        <f t="shared" si="3"/>
        <v>18304730</v>
      </c>
      <c r="I26" s="51">
        <f t="shared" si="3"/>
        <v>21865632</v>
      </c>
      <c r="J26" s="51">
        <f t="shared" si="3"/>
        <v>41144986</v>
      </c>
      <c r="K26" s="51">
        <f t="shared" si="3"/>
        <v>29228740</v>
      </c>
      <c r="L26" s="51">
        <f t="shared" si="3"/>
        <v>24268229</v>
      </c>
      <c r="M26" s="51">
        <f t="shared" si="3"/>
        <v>51224129</v>
      </c>
      <c r="N26" s="51">
        <f t="shared" si="3"/>
        <v>104721098</v>
      </c>
      <c r="O26" s="51">
        <f t="shared" si="3"/>
        <v>16246075</v>
      </c>
      <c r="P26" s="51">
        <f t="shared" si="3"/>
        <v>42556943</v>
      </c>
      <c r="Q26" s="51">
        <f t="shared" si="3"/>
        <v>36899682</v>
      </c>
      <c r="R26" s="51">
        <f t="shared" si="3"/>
        <v>95702700</v>
      </c>
      <c r="S26" s="51">
        <f t="shared" si="3"/>
        <v>70046871</v>
      </c>
      <c r="T26" s="51">
        <f t="shared" si="3"/>
        <v>41585044</v>
      </c>
      <c r="U26" s="51">
        <f t="shared" si="3"/>
        <v>108032507</v>
      </c>
      <c r="V26" s="51">
        <f t="shared" si="3"/>
        <v>219664422</v>
      </c>
      <c r="W26" s="51">
        <f t="shared" si="3"/>
        <v>461233206</v>
      </c>
      <c r="X26" s="51">
        <f t="shared" si="3"/>
        <v>475559808</v>
      </c>
      <c r="Y26" s="51">
        <f t="shared" si="3"/>
        <v>-14326602</v>
      </c>
      <c r="Z26" s="52">
        <f>+IF(X26&lt;&gt;0,+(Y26/X26)*100,0)</f>
        <v>-3.0125762856729894</v>
      </c>
      <c r="AA26" s="53">
        <f>SUM(AA21:AA25)</f>
        <v>475559808</v>
      </c>
    </row>
    <row r="27" spans="1:27" ht="13.5">
      <c r="A27" s="54" t="s">
        <v>38</v>
      </c>
      <c r="B27" s="64"/>
      <c r="C27" s="9">
        <v>1683414</v>
      </c>
      <c r="D27" s="10"/>
      <c r="E27" s="11">
        <v>8900000</v>
      </c>
      <c r="F27" s="11">
        <v>9400000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206985</v>
      </c>
      <c r="V27" s="11">
        <v>206985</v>
      </c>
      <c r="W27" s="11">
        <v>206985</v>
      </c>
      <c r="X27" s="11">
        <v>9400000</v>
      </c>
      <c r="Y27" s="11">
        <v>-9193015</v>
      </c>
      <c r="Z27" s="2">
        <v>-97.8</v>
      </c>
      <c r="AA27" s="15">
        <v>9400000</v>
      </c>
    </row>
    <row r="28" spans="1:27" ht="13.5">
      <c r="A28" s="54" t="s">
        <v>39</v>
      </c>
      <c r="B28" s="64"/>
      <c r="C28" s="12"/>
      <c r="D28" s="13"/>
      <c r="E28" s="14">
        <v>320000</v>
      </c>
      <c r="F28" s="14">
        <v>320000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320000</v>
      </c>
      <c r="Y28" s="14">
        <v>-320000</v>
      </c>
      <c r="Z28" s="2">
        <v>-100</v>
      </c>
      <c r="AA28" s="22">
        <v>320000</v>
      </c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83684074</v>
      </c>
      <c r="D30" s="10"/>
      <c r="E30" s="11">
        <v>18372000</v>
      </c>
      <c r="F30" s="11">
        <v>46965203</v>
      </c>
      <c r="G30" s="11"/>
      <c r="H30" s="11">
        <v>2633550</v>
      </c>
      <c r="I30" s="11">
        <v>142821</v>
      </c>
      <c r="J30" s="11">
        <v>2776371</v>
      </c>
      <c r="K30" s="11">
        <v>6707181</v>
      </c>
      <c r="L30" s="11">
        <v>2844847</v>
      </c>
      <c r="M30" s="11">
        <v>8607842</v>
      </c>
      <c r="N30" s="11">
        <v>18159870</v>
      </c>
      <c r="O30" s="11">
        <v>1539390</v>
      </c>
      <c r="P30" s="11">
        <v>132983</v>
      </c>
      <c r="Q30" s="11">
        <v>1832241</v>
      </c>
      <c r="R30" s="11">
        <v>3504614</v>
      </c>
      <c r="S30" s="11">
        <v>5550160</v>
      </c>
      <c r="T30" s="11">
        <v>7743630</v>
      </c>
      <c r="U30" s="11">
        <v>4545310</v>
      </c>
      <c r="V30" s="11">
        <v>17839100</v>
      </c>
      <c r="W30" s="11">
        <v>42279955</v>
      </c>
      <c r="X30" s="11">
        <v>46965203</v>
      </c>
      <c r="Y30" s="11">
        <v>-4685248</v>
      </c>
      <c r="Z30" s="2">
        <v>-9.98</v>
      </c>
      <c r="AA30" s="15">
        <v>46965203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165031016</v>
      </c>
      <c r="D36" s="10">
        <f t="shared" si="4"/>
        <v>0</v>
      </c>
      <c r="E36" s="11">
        <f t="shared" si="4"/>
        <v>207456640</v>
      </c>
      <c r="F36" s="11">
        <f t="shared" si="4"/>
        <v>203120094</v>
      </c>
      <c r="G36" s="11">
        <f t="shared" si="4"/>
        <v>168631</v>
      </c>
      <c r="H36" s="11">
        <f t="shared" si="4"/>
        <v>6257667</v>
      </c>
      <c r="I36" s="11">
        <f t="shared" si="4"/>
        <v>10059701</v>
      </c>
      <c r="J36" s="11">
        <f t="shared" si="4"/>
        <v>16485999</v>
      </c>
      <c r="K36" s="11">
        <f t="shared" si="4"/>
        <v>2713528</v>
      </c>
      <c r="L36" s="11">
        <f t="shared" si="4"/>
        <v>7930641</v>
      </c>
      <c r="M36" s="11">
        <f t="shared" si="4"/>
        <v>15447367</v>
      </c>
      <c r="N36" s="11">
        <f t="shared" si="4"/>
        <v>26091536</v>
      </c>
      <c r="O36" s="11">
        <f t="shared" si="4"/>
        <v>2723521</v>
      </c>
      <c r="P36" s="11">
        <f t="shared" si="4"/>
        <v>6316501</v>
      </c>
      <c r="Q36" s="11">
        <f t="shared" si="4"/>
        <v>15851237</v>
      </c>
      <c r="R36" s="11">
        <f t="shared" si="4"/>
        <v>24891259</v>
      </c>
      <c r="S36" s="11">
        <f t="shared" si="4"/>
        <v>15389096</v>
      </c>
      <c r="T36" s="11">
        <f t="shared" si="4"/>
        <v>25649785</v>
      </c>
      <c r="U36" s="11">
        <f t="shared" si="4"/>
        <v>58342307</v>
      </c>
      <c r="V36" s="11">
        <f t="shared" si="4"/>
        <v>99381188</v>
      </c>
      <c r="W36" s="11">
        <f t="shared" si="4"/>
        <v>166849982</v>
      </c>
      <c r="X36" s="11">
        <f t="shared" si="4"/>
        <v>203120094</v>
      </c>
      <c r="Y36" s="11">
        <f t="shared" si="4"/>
        <v>-36270112</v>
      </c>
      <c r="Z36" s="2">
        <f aca="true" t="shared" si="5" ref="Z36:Z49">+IF(X36&lt;&gt;0,+(Y36/X36)*100,0)</f>
        <v>-17.856486419310144</v>
      </c>
      <c r="AA36" s="15">
        <f>AA6+AA21</f>
        <v>203120094</v>
      </c>
    </row>
    <row r="37" spans="1:27" ht="13.5">
      <c r="A37" s="46" t="s">
        <v>33</v>
      </c>
      <c r="B37" s="47"/>
      <c r="C37" s="9">
        <f t="shared" si="4"/>
        <v>150697758</v>
      </c>
      <c r="D37" s="10">
        <f t="shared" si="4"/>
        <v>0</v>
      </c>
      <c r="E37" s="11">
        <f t="shared" si="4"/>
        <v>249457080</v>
      </c>
      <c r="F37" s="11">
        <f t="shared" si="4"/>
        <v>266787136</v>
      </c>
      <c r="G37" s="11">
        <f t="shared" si="4"/>
        <v>514949</v>
      </c>
      <c r="H37" s="11">
        <f t="shared" si="4"/>
        <v>2030077</v>
      </c>
      <c r="I37" s="11">
        <f t="shared" si="4"/>
        <v>6163630</v>
      </c>
      <c r="J37" s="11">
        <f t="shared" si="4"/>
        <v>8708656</v>
      </c>
      <c r="K37" s="11">
        <f t="shared" si="4"/>
        <v>14892451</v>
      </c>
      <c r="L37" s="11">
        <f t="shared" si="4"/>
        <v>16452891</v>
      </c>
      <c r="M37" s="11">
        <f t="shared" si="4"/>
        <v>25924568</v>
      </c>
      <c r="N37" s="11">
        <f t="shared" si="4"/>
        <v>57269910</v>
      </c>
      <c r="O37" s="11">
        <f t="shared" si="4"/>
        <v>8274447</v>
      </c>
      <c r="P37" s="11">
        <f t="shared" si="4"/>
        <v>33839940</v>
      </c>
      <c r="Q37" s="11">
        <f t="shared" si="4"/>
        <v>20653130</v>
      </c>
      <c r="R37" s="11">
        <f t="shared" si="4"/>
        <v>62767517</v>
      </c>
      <c r="S37" s="11">
        <f t="shared" si="4"/>
        <v>24100575</v>
      </c>
      <c r="T37" s="11">
        <f t="shared" si="4"/>
        <v>27563383</v>
      </c>
      <c r="U37" s="11">
        <f t="shared" si="4"/>
        <v>77679360</v>
      </c>
      <c r="V37" s="11">
        <f t="shared" si="4"/>
        <v>129343318</v>
      </c>
      <c r="W37" s="11">
        <f t="shared" si="4"/>
        <v>258089401</v>
      </c>
      <c r="X37" s="11">
        <f t="shared" si="4"/>
        <v>266787136</v>
      </c>
      <c r="Y37" s="11">
        <f t="shared" si="4"/>
        <v>-8697735</v>
      </c>
      <c r="Z37" s="2">
        <f t="shared" si="5"/>
        <v>-3.260177807073876</v>
      </c>
      <c r="AA37" s="15">
        <f>AA7+AA22</f>
        <v>266787136</v>
      </c>
    </row>
    <row r="38" spans="1:27" ht="13.5">
      <c r="A38" s="46" t="s">
        <v>34</v>
      </c>
      <c r="B38" s="47"/>
      <c r="C38" s="9">
        <f t="shared" si="4"/>
        <v>248675482</v>
      </c>
      <c r="D38" s="10">
        <f t="shared" si="4"/>
        <v>0</v>
      </c>
      <c r="E38" s="11">
        <f t="shared" si="4"/>
        <v>288720069</v>
      </c>
      <c r="F38" s="11">
        <f t="shared" si="4"/>
        <v>380309406</v>
      </c>
      <c r="G38" s="11">
        <f t="shared" si="4"/>
        <v>0</v>
      </c>
      <c r="H38" s="11">
        <f t="shared" si="4"/>
        <v>11900874</v>
      </c>
      <c r="I38" s="11">
        <f t="shared" si="4"/>
        <v>14952590</v>
      </c>
      <c r="J38" s="11">
        <f t="shared" si="4"/>
        <v>26853464</v>
      </c>
      <c r="K38" s="11">
        <f t="shared" si="4"/>
        <v>23068181</v>
      </c>
      <c r="L38" s="11">
        <f t="shared" si="4"/>
        <v>21102347</v>
      </c>
      <c r="M38" s="11">
        <f t="shared" si="4"/>
        <v>29559364</v>
      </c>
      <c r="N38" s="11">
        <f t="shared" si="4"/>
        <v>73729892</v>
      </c>
      <c r="O38" s="11">
        <f t="shared" si="4"/>
        <v>12052172</v>
      </c>
      <c r="P38" s="11">
        <f t="shared" si="4"/>
        <v>21844186</v>
      </c>
      <c r="Q38" s="11">
        <f t="shared" si="4"/>
        <v>32538154</v>
      </c>
      <c r="R38" s="11">
        <f t="shared" si="4"/>
        <v>66434512</v>
      </c>
      <c r="S38" s="11">
        <f t="shared" si="4"/>
        <v>51266244</v>
      </c>
      <c r="T38" s="11">
        <f t="shared" si="4"/>
        <v>22869422</v>
      </c>
      <c r="U38" s="11">
        <f t="shared" si="4"/>
        <v>56677205</v>
      </c>
      <c r="V38" s="11">
        <f t="shared" si="4"/>
        <v>130812871</v>
      </c>
      <c r="W38" s="11">
        <f t="shared" si="4"/>
        <v>297830739</v>
      </c>
      <c r="X38" s="11">
        <f t="shared" si="4"/>
        <v>380309406</v>
      </c>
      <c r="Y38" s="11">
        <f t="shared" si="4"/>
        <v>-82478667</v>
      </c>
      <c r="Z38" s="2">
        <f t="shared" si="5"/>
        <v>-21.68725403546816</v>
      </c>
      <c r="AA38" s="15">
        <f>AA8+AA23</f>
        <v>380309406</v>
      </c>
    </row>
    <row r="39" spans="1:27" ht="13.5">
      <c r="A39" s="46" t="s">
        <v>35</v>
      </c>
      <c r="B39" s="47"/>
      <c r="C39" s="9">
        <f t="shared" si="4"/>
        <v>241891407</v>
      </c>
      <c r="D39" s="10">
        <f t="shared" si="4"/>
        <v>0</v>
      </c>
      <c r="E39" s="11">
        <f t="shared" si="4"/>
        <v>229002071</v>
      </c>
      <c r="F39" s="11">
        <f t="shared" si="4"/>
        <v>314564183</v>
      </c>
      <c r="G39" s="11">
        <f t="shared" si="4"/>
        <v>4301724</v>
      </c>
      <c r="H39" s="11">
        <f t="shared" si="4"/>
        <v>14967213</v>
      </c>
      <c r="I39" s="11">
        <f t="shared" si="4"/>
        <v>9428684</v>
      </c>
      <c r="J39" s="11">
        <f t="shared" si="4"/>
        <v>28697621</v>
      </c>
      <c r="K39" s="11">
        <f t="shared" si="4"/>
        <v>27094868</v>
      </c>
      <c r="L39" s="11">
        <f t="shared" si="4"/>
        <v>9853670</v>
      </c>
      <c r="M39" s="11">
        <f t="shared" si="4"/>
        <v>38238097</v>
      </c>
      <c r="N39" s="11">
        <f t="shared" si="4"/>
        <v>75186635</v>
      </c>
      <c r="O39" s="11">
        <f t="shared" si="4"/>
        <v>5492175</v>
      </c>
      <c r="P39" s="11">
        <f t="shared" si="4"/>
        <v>13913553</v>
      </c>
      <c r="Q39" s="11">
        <f t="shared" si="4"/>
        <v>28792982</v>
      </c>
      <c r="R39" s="11">
        <f t="shared" si="4"/>
        <v>48198710</v>
      </c>
      <c r="S39" s="11">
        <f t="shared" si="4"/>
        <v>39793099</v>
      </c>
      <c r="T39" s="11">
        <f t="shared" si="4"/>
        <v>29158808</v>
      </c>
      <c r="U39" s="11">
        <f t="shared" si="4"/>
        <v>59045376</v>
      </c>
      <c r="V39" s="11">
        <f t="shared" si="4"/>
        <v>127997283</v>
      </c>
      <c r="W39" s="11">
        <f t="shared" si="4"/>
        <v>280080249</v>
      </c>
      <c r="X39" s="11">
        <f t="shared" si="4"/>
        <v>314564183</v>
      </c>
      <c r="Y39" s="11">
        <f t="shared" si="4"/>
        <v>-34483934</v>
      </c>
      <c r="Z39" s="2">
        <f t="shared" si="5"/>
        <v>-10.962447685914706</v>
      </c>
      <c r="AA39" s="15">
        <f>AA9+AA24</f>
        <v>314564183</v>
      </c>
    </row>
    <row r="40" spans="1:27" ht="13.5">
      <c r="A40" s="46" t="s">
        <v>36</v>
      </c>
      <c r="B40" s="47"/>
      <c r="C40" s="9">
        <f t="shared" si="4"/>
        <v>29951060</v>
      </c>
      <c r="D40" s="10">
        <f t="shared" si="4"/>
        <v>0</v>
      </c>
      <c r="E40" s="11">
        <f t="shared" si="4"/>
        <v>41549063</v>
      </c>
      <c r="F40" s="11">
        <f t="shared" si="4"/>
        <v>33473362</v>
      </c>
      <c r="G40" s="11">
        <f t="shared" si="4"/>
        <v>750000</v>
      </c>
      <c r="H40" s="11">
        <f t="shared" si="4"/>
        <v>1016436</v>
      </c>
      <c r="I40" s="11">
        <f t="shared" si="4"/>
        <v>1773752</v>
      </c>
      <c r="J40" s="11">
        <f t="shared" si="4"/>
        <v>3540188</v>
      </c>
      <c r="K40" s="11">
        <f t="shared" si="4"/>
        <v>2404308</v>
      </c>
      <c r="L40" s="11">
        <f t="shared" si="4"/>
        <v>936862</v>
      </c>
      <c r="M40" s="11">
        <f t="shared" si="4"/>
        <v>1743883</v>
      </c>
      <c r="N40" s="11">
        <f t="shared" si="4"/>
        <v>5085053</v>
      </c>
      <c r="O40" s="11">
        <f t="shared" si="4"/>
        <v>266794</v>
      </c>
      <c r="P40" s="11">
        <f t="shared" si="4"/>
        <v>446434</v>
      </c>
      <c r="Q40" s="11">
        <f t="shared" si="4"/>
        <v>2543894</v>
      </c>
      <c r="R40" s="11">
        <f t="shared" si="4"/>
        <v>3257122</v>
      </c>
      <c r="S40" s="11">
        <f t="shared" si="4"/>
        <v>1065965</v>
      </c>
      <c r="T40" s="11">
        <f t="shared" si="4"/>
        <v>1901884</v>
      </c>
      <c r="U40" s="11">
        <f t="shared" si="4"/>
        <v>2108043</v>
      </c>
      <c r="V40" s="11">
        <f t="shared" si="4"/>
        <v>5075892</v>
      </c>
      <c r="W40" s="11">
        <f t="shared" si="4"/>
        <v>16958255</v>
      </c>
      <c r="X40" s="11">
        <f t="shared" si="4"/>
        <v>33473362</v>
      </c>
      <c r="Y40" s="11">
        <f t="shared" si="4"/>
        <v>-16515107</v>
      </c>
      <c r="Z40" s="2">
        <f t="shared" si="5"/>
        <v>-49.33805872263443</v>
      </c>
      <c r="AA40" s="15">
        <f>AA10+AA25</f>
        <v>33473362</v>
      </c>
    </row>
    <row r="41" spans="1:27" ht="13.5">
      <c r="A41" s="48" t="s">
        <v>37</v>
      </c>
      <c r="B41" s="47"/>
      <c r="C41" s="49">
        <f aca="true" t="shared" si="6" ref="C41:Y41">SUM(C36:C40)</f>
        <v>836246723</v>
      </c>
      <c r="D41" s="50">
        <f t="shared" si="6"/>
        <v>0</v>
      </c>
      <c r="E41" s="51">
        <f t="shared" si="6"/>
        <v>1016184923</v>
      </c>
      <c r="F41" s="51">
        <f t="shared" si="6"/>
        <v>1198254181</v>
      </c>
      <c r="G41" s="51">
        <f t="shared" si="6"/>
        <v>5735304</v>
      </c>
      <c r="H41" s="51">
        <f t="shared" si="6"/>
        <v>36172267</v>
      </c>
      <c r="I41" s="51">
        <f t="shared" si="6"/>
        <v>42378357</v>
      </c>
      <c r="J41" s="51">
        <f t="shared" si="6"/>
        <v>84285928</v>
      </c>
      <c r="K41" s="51">
        <f t="shared" si="6"/>
        <v>70173336</v>
      </c>
      <c r="L41" s="51">
        <f t="shared" si="6"/>
        <v>56276411</v>
      </c>
      <c r="M41" s="51">
        <f t="shared" si="6"/>
        <v>110913279</v>
      </c>
      <c r="N41" s="51">
        <f t="shared" si="6"/>
        <v>237363026</v>
      </c>
      <c r="O41" s="51">
        <f t="shared" si="6"/>
        <v>28809109</v>
      </c>
      <c r="P41" s="51">
        <f t="shared" si="6"/>
        <v>76360614</v>
      </c>
      <c r="Q41" s="51">
        <f t="shared" si="6"/>
        <v>100379397</v>
      </c>
      <c r="R41" s="51">
        <f t="shared" si="6"/>
        <v>205549120</v>
      </c>
      <c r="S41" s="51">
        <f t="shared" si="6"/>
        <v>131614979</v>
      </c>
      <c r="T41" s="51">
        <f t="shared" si="6"/>
        <v>107143282</v>
      </c>
      <c r="U41" s="51">
        <f t="shared" si="6"/>
        <v>253852291</v>
      </c>
      <c r="V41" s="51">
        <f t="shared" si="6"/>
        <v>492610552</v>
      </c>
      <c r="W41" s="51">
        <f t="shared" si="6"/>
        <v>1019808626</v>
      </c>
      <c r="X41" s="51">
        <f t="shared" si="6"/>
        <v>1198254181</v>
      </c>
      <c r="Y41" s="51">
        <f t="shared" si="6"/>
        <v>-178445555</v>
      </c>
      <c r="Z41" s="52">
        <f t="shared" si="5"/>
        <v>-14.892128717721537</v>
      </c>
      <c r="AA41" s="53">
        <f>SUM(AA36:AA40)</f>
        <v>1198254181</v>
      </c>
    </row>
    <row r="42" spans="1:27" ht="13.5">
      <c r="A42" s="54" t="s">
        <v>38</v>
      </c>
      <c r="B42" s="35"/>
      <c r="C42" s="65">
        <f aca="true" t="shared" si="7" ref="C42:Y48">C12+C27</f>
        <v>56721083</v>
      </c>
      <c r="D42" s="66">
        <f t="shared" si="7"/>
        <v>0</v>
      </c>
      <c r="E42" s="67">
        <f t="shared" si="7"/>
        <v>82594871</v>
      </c>
      <c r="F42" s="67">
        <f t="shared" si="7"/>
        <v>88981531</v>
      </c>
      <c r="G42" s="67">
        <f t="shared" si="7"/>
        <v>908153</v>
      </c>
      <c r="H42" s="67">
        <f t="shared" si="7"/>
        <v>402786</v>
      </c>
      <c r="I42" s="67">
        <f t="shared" si="7"/>
        <v>1372571</v>
      </c>
      <c r="J42" s="67">
        <f t="shared" si="7"/>
        <v>2683510</v>
      </c>
      <c r="K42" s="67">
        <f t="shared" si="7"/>
        <v>7092536</v>
      </c>
      <c r="L42" s="67">
        <f t="shared" si="7"/>
        <v>3228199</v>
      </c>
      <c r="M42" s="67">
        <f t="shared" si="7"/>
        <v>3143475</v>
      </c>
      <c r="N42" s="67">
        <f t="shared" si="7"/>
        <v>13464210</v>
      </c>
      <c r="O42" s="67">
        <f t="shared" si="7"/>
        <v>3494405</v>
      </c>
      <c r="P42" s="67">
        <f t="shared" si="7"/>
        <v>2915376</v>
      </c>
      <c r="Q42" s="67">
        <f t="shared" si="7"/>
        <v>7373901</v>
      </c>
      <c r="R42" s="67">
        <f t="shared" si="7"/>
        <v>13783682</v>
      </c>
      <c r="S42" s="67">
        <f t="shared" si="7"/>
        <v>1801276</v>
      </c>
      <c r="T42" s="67">
        <f t="shared" si="7"/>
        <v>6228007</v>
      </c>
      <c r="U42" s="67">
        <f t="shared" si="7"/>
        <v>5877481</v>
      </c>
      <c r="V42" s="67">
        <f t="shared" si="7"/>
        <v>13906764</v>
      </c>
      <c r="W42" s="67">
        <f t="shared" si="7"/>
        <v>43838166</v>
      </c>
      <c r="X42" s="67">
        <f t="shared" si="7"/>
        <v>88981531</v>
      </c>
      <c r="Y42" s="67">
        <f t="shared" si="7"/>
        <v>-45143365</v>
      </c>
      <c r="Z42" s="69">
        <f t="shared" si="5"/>
        <v>-50.73341006011686</v>
      </c>
      <c r="AA42" s="68">
        <f aca="true" t="shared" si="8" ref="AA42:AA48">AA12+AA27</f>
        <v>88981531</v>
      </c>
    </row>
    <row r="43" spans="1:27" ht="13.5">
      <c r="A43" s="54" t="s">
        <v>39</v>
      </c>
      <c r="B43" s="35"/>
      <c r="C43" s="70">
        <f t="shared" si="7"/>
        <v>2328649</v>
      </c>
      <c r="D43" s="71">
        <f t="shared" si="7"/>
        <v>0</v>
      </c>
      <c r="E43" s="72">
        <f t="shared" si="7"/>
        <v>320000</v>
      </c>
      <c r="F43" s="72">
        <f t="shared" si="7"/>
        <v>541703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88378</v>
      </c>
      <c r="N43" s="72">
        <f t="shared" si="7"/>
        <v>88378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88378</v>
      </c>
      <c r="X43" s="72">
        <f t="shared" si="7"/>
        <v>541703</v>
      </c>
      <c r="Y43" s="72">
        <f t="shared" si="7"/>
        <v>-453325</v>
      </c>
      <c r="Z43" s="73">
        <f t="shared" si="5"/>
        <v>-83.68515588800504</v>
      </c>
      <c r="AA43" s="74">
        <f t="shared" si="8"/>
        <v>541703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197700402</v>
      </c>
      <c r="D45" s="66">
        <f t="shared" si="7"/>
        <v>0</v>
      </c>
      <c r="E45" s="67">
        <f t="shared" si="7"/>
        <v>370362854</v>
      </c>
      <c r="F45" s="67">
        <f t="shared" si="7"/>
        <v>270193525</v>
      </c>
      <c r="G45" s="67">
        <f t="shared" si="7"/>
        <v>45200</v>
      </c>
      <c r="H45" s="67">
        <f t="shared" si="7"/>
        <v>14651920</v>
      </c>
      <c r="I45" s="67">
        <f t="shared" si="7"/>
        <v>-2674663</v>
      </c>
      <c r="J45" s="67">
        <f t="shared" si="7"/>
        <v>12022457</v>
      </c>
      <c r="K45" s="67">
        <f t="shared" si="7"/>
        <v>18784375</v>
      </c>
      <c r="L45" s="67">
        <f t="shared" si="7"/>
        <v>9923297</v>
      </c>
      <c r="M45" s="67">
        <f t="shared" si="7"/>
        <v>19160433</v>
      </c>
      <c r="N45" s="67">
        <f t="shared" si="7"/>
        <v>47868105</v>
      </c>
      <c r="O45" s="67">
        <f t="shared" si="7"/>
        <v>14520234</v>
      </c>
      <c r="P45" s="67">
        <f t="shared" si="7"/>
        <v>10615479</v>
      </c>
      <c r="Q45" s="67">
        <f t="shared" si="7"/>
        <v>20787905</v>
      </c>
      <c r="R45" s="67">
        <f t="shared" si="7"/>
        <v>45923618</v>
      </c>
      <c r="S45" s="67">
        <f t="shared" si="7"/>
        <v>15653743</v>
      </c>
      <c r="T45" s="67">
        <f t="shared" si="7"/>
        <v>23309680</v>
      </c>
      <c r="U45" s="67">
        <f t="shared" si="7"/>
        <v>48517249</v>
      </c>
      <c r="V45" s="67">
        <f t="shared" si="7"/>
        <v>87480672</v>
      </c>
      <c r="W45" s="67">
        <f t="shared" si="7"/>
        <v>193294852</v>
      </c>
      <c r="X45" s="67">
        <f t="shared" si="7"/>
        <v>270193525</v>
      </c>
      <c r="Y45" s="67">
        <f t="shared" si="7"/>
        <v>-76898673</v>
      </c>
      <c r="Z45" s="69">
        <f t="shared" si="5"/>
        <v>-28.460590608157617</v>
      </c>
      <c r="AA45" s="68">
        <f t="shared" si="8"/>
        <v>270193525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1092996857</v>
      </c>
      <c r="D49" s="78">
        <f t="shared" si="9"/>
        <v>0</v>
      </c>
      <c r="E49" s="79">
        <f t="shared" si="9"/>
        <v>1469462648</v>
      </c>
      <c r="F49" s="79">
        <f t="shared" si="9"/>
        <v>1557970940</v>
      </c>
      <c r="G49" s="79">
        <f t="shared" si="9"/>
        <v>6688657</v>
      </c>
      <c r="H49" s="79">
        <f t="shared" si="9"/>
        <v>51226973</v>
      </c>
      <c r="I49" s="79">
        <f t="shared" si="9"/>
        <v>41076265</v>
      </c>
      <c r="J49" s="79">
        <f t="shared" si="9"/>
        <v>98991895</v>
      </c>
      <c r="K49" s="79">
        <f t="shared" si="9"/>
        <v>96050247</v>
      </c>
      <c r="L49" s="79">
        <f t="shared" si="9"/>
        <v>69427907</v>
      </c>
      <c r="M49" s="79">
        <f t="shared" si="9"/>
        <v>133305565</v>
      </c>
      <c r="N49" s="79">
        <f t="shared" si="9"/>
        <v>298783719</v>
      </c>
      <c r="O49" s="79">
        <f t="shared" si="9"/>
        <v>46823748</v>
      </c>
      <c r="P49" s="79">
        <f t="shared" si="9"/>
        <v>89891469</v>
      </c>
      <c r="Q49" s="79">
        <f t="shared" si="9"/>
        <v>128541203</v>
      </c>
      <c r="R49" s="79">
        <f t="shared" si="9"/>
        <v>265256420</v>
      </c>
      <c r="S49" s="79">
        <f t="shared" si="9"/>
        <v>149069998</v>
      </c>
      <c r="T49" s="79">
        <f t="shared" si="9"/>
        <v>136680969</v>
      </c>
      <c r="U49" s="79">
        <f t="shared" si="9"/>
        <v>308247021</v>
      </c>
      <c r="V49" s="79">
        <f t="shared" si="9"/>
        <v>593997988</v>
      </c>
      <c r="W49" s="79">
        <f t="shared" si="9"/>
        <v>1257030022</v>
      </c>
      <c r="X49" s="79">
        <f t="shared" si="9"/>
        <v>1557970940</v>
      </c>
      <c r="Y49" s="79">
        <f t="shared" si="9"/>
        <v>-300940918</v>
      </c>
      <c r="Z49" s="80">
        <f t="shared" si="5"/>
        <v>-19.316208683584303</v>
      </c>
      <c r="AA49" s="81">
        <f>SUM(AA41:AA48)</f>
        <v>1557970940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264983307</v>
      </c>
      <c r="D51" s="66">
        <f t="shared" si="10"/>
        <v>0</v>
      </c>
      <c r="E51" s="67">
        <f t="shared" si="10"/>
        <v>419268369</v>
      </c>
      <c r="F51" s="67">
        <f t="shared" si="10"/>
        <v>396885935</v>
      </c>
      <c r="G51" s="67">
        <f t="shared" si="10"/>
        <v>3093706</v>
      </c>
      <c r="H51" s="67">
        <f t="shared" si="10"/>
        <v>9514249</v>
      </c>
      <c r="I51" s="67">
        <f t="shared" si="10"/>
        <v>20532934</v>
      </c>
      <c r="J51" s="67">
        <f t="shared" si="10"/>
        <v>33140889</v>
      </c>
      <c r="K51" s="67">
        <f t="shared" si="10"/>
        <v>25586741</v>
      </c>
      <c r="L51" s="67">
        <f t="shared" si="10"/>
        <v>28595066</v>
      </c>
      <c r="M51" s="67">
        <f t="shared" si="10"/>
        <v>51462666</v>
      </c>
      <c r="N51" s="67">
        <f t="shared" si="10"/>
        <v>105644473</v>
      </c>
      <c r="O51" s="67">
        <f t="shared" si="10"/>
        <v>14930914</v>
      </c>
      <c r="P51" s="67">
        <f t="shared" si="10"/>
        <v>10063459</v>
      </c>
      <c r="Q51" s="67">
        <f t="shared" si="10"/>
        <v>30793659</v>
      </c>
      <c r="R51" s="67">
        <f t="shared" si="10"/>
        <v>55788032</v>
      </c>
      <c r="S51" s="67">
        <f t="shared" si="10"/>
        <v>24980805</v>
      </c>
      <c r="T51" s="67">
        <f t="shared" si="10"/>
        <v>33990707</v>
      </c>
      <c r="U51" s="67">
        <f t="shared" si="10"/>
        <v>49215050</v>
      </c>
      <c r="V51" s="67">
        <f t="shared" si="10"/>
        <v>108186562</v>
      </c>
      <c r="W51" s="67">
        <f t="shared" si="10"/>
        <v>302759956</v>
      </c>
      <c r="X51" s="67">
        <f t="shared" si="10"/>
        <v>396885935</v>
      </c>
      <c r="Y51" s="67">
        <f t="shared" si="10"/>
        <v>-94125979</v>
      </c>
      <c r="Z51" s="69">
        <f>+IF(X51&lt;&gt;0,+(Y51/X51)*100,0)</f>
        <v>-23.716128665532075</v>
      </c>
      <c r="AA51" s="68">
        <f>SUM(AA57:AA61)</f>
        <v>396885935</v>
      </c>
    </row>
    <row r="52" spans="1:27" ht="13.5">
      <c r="A52" s="84" t="s">
        <v>32</v>
      </c>
      <c r="B52" s="47"/>
      <c r="C52" s="9">
        <v>60326609</v>
      </c>
      <c r="D52" s="10"/>
      <c r="E52" s="11">
        <v>68571613</v>
      </c>
      <c r="F52" s="11">
        <v>68152247</v>
      </c>
      <c r="G52" s="11">
        <v>647687</v>
      </c>
      <c r="H52" s="11">
        <v>1377156</v>
      </c>
      <c r="I52" s="11">
        <v>1092792</v>
      </c>
      <c r="J52" s="11">
        <v>3117635</v>
      </c>
      <c r="K52" s="11">
        <v>3532335</v>
      </c>
      <c r="L52" s="11">
        <v>5715760</v>
      </c>
      <c r="M52" s="11">
        <v>6871470</v>
      </c>
      <c r="N52" s="11">
        <v>16119565</v>
      </c>
      <c r="O52" s="11">
        <v>2402487</v>
      </c>
      <c r="P52" s="11">
        <v>7961048</v>
      </c>
      <c r="Q52" s="11">
        <v>2958579</v>
      </c>
      <c r="R52" s="11">
        <v>13322114</v>
      </c>
      <c r="S52" s="11">
        <v>5631633</v>
      </c>
      <c r="T52" s="11">
        <v>10063645</v>
      </c>
      <c r="U52" s="11">
        <v>15963740</v>
      </c>
      <c r="V52" s="11">
        <v>31659018</v>
      </c>
      <c r="W52" s="11">
        <v>64218332</v>
      </c>
      <c r="X52" s="11">
        <v>68152247</v>
      </c>
      <c r="Y52" s="11">
        <v>-3933915</v>
      </c>
      <c r="Z52" s="2">
        <v>-5.77</v>
      </c>
      <c r="AA52" s="15">
        <v>68152247</v>
      </c>
    </row>
    <row r="53" spans="1:27" ht="13.5">
      <c r="A53" s="84" t="s">
        <v>33</v>
      </c>
      <c r="B53" s="47"/>
      <c r="C53" s="9">
        <v>70828387</v>
      </c>
      <c r="D53" s="10"/>
      <c r="E53" s="11">
        <v>144122254</v>
      </c>
      <c r="F53" s="11">
        <v>128723754</v>
      </c>
      <c r="G53" s="11">
        <v>1751220</v>
      </c>
      <c r="H53" s="11">
        <v>5628815</v>
      </c>
      <c r="I53" s="11">
        <v>6532616</v>
      </c>
      <c r="J53" s="11">
        <v>13912651</v>
      </c>
      <c r="K53" s="11">
        <v>7373295</v>
      </c>
      <c r="L53" s="11">
        <v>14086675</v>
      </c>
      <c r="M53" s="11">
        <v>35372543</v>
      </c>
      <c r="N53" s="11">
        <v>56832513</v>
      </c>
      <c r="O53" s="11">
        <v>4105978</v>
      </c>
      <c r="P53" s="11">
        <v>-10506828</v>
      </c>
      <c r="Q53" s="11">
        <v>10042174</v>
      </c>
      <c r="R53" s="11">
        <v>3641324</v>
      </c>
      <c r="S53" s="11">
        <v>9969111</v>
      </c>
      <c r="T53" s="11">
        <v>9699684</v>
      </c>
      <c r="U53" s="11">
        <v>10580418</v>
      </c>
      <c r="V53" s="11">
        <v>30249213</v>
      </c>
      <c r="W53" s="11">
        <v>104635701</v>
      </c>
      <c r="X53" s="11">
        <v>128723754</v>
      </c>
      <c r="Y53" s="11">
        <v>-24088053</v>
      </c>
      <c r="Z53" s="2">
        <v>-18.71</v>
      </c>
      <c r="AA53" s="15">
        <v>128723754</v>
      </c>
    </row>
    <row r="54" spans="1:27" ht="13.5">
      <c r="A54" s="84" t="s">
        <v>34</v>
      </c>
      <c r="B54" s="47"/>
      <c r="C54" s="9">
        <v>56350947</v>
      </c>
      <c r="D54" s="10"/>
      <c r="E54" s="11">
        <v>49463766</v>
      </c>
      <c r="F54" s="11">
        <v>54234696</v>
      </c>
      <c r="G54" s="11">
        <v>426641</v>
      </c>
      <c r="H54" s="11">
        <v>467115</v>
      </c>
      <c r="I54" s="11">
        <v>6426064</v>
      </c>
      <c r="J54" s="11">
        <v>7319820</v>
      </c>
      <c r="K54" s="11">
        <v>8915862</v>
      </c>
      <c r="L54" s="11">
        <v>1352663</v>
      </c>
      <c r="M54" s="11">
        <v>2433550</v>
      </c>
      <c r="N54" s="11">
        <v>12702075</v>
      </c>
      <c r="O54" s="11">
        <v>4280526</v>
      </c>
      <c r="P54" s="11">
        <v>2989322</v>
      </c>
      <c r="Q54" s="11">
        <v>5041965</v>
      </c>
      <c r="R54" s="11">
        <v>12311813</v>
      </c>
      <c r="S54" s="11">
        <v>4132582</v>
      </c>
      <c r="T54" s="11">
        <v>3529589</v>
      </c>
      <c r="U54" s="11">
        <v>5436253</v>
      </c>
      <c r="V54" s="11">
        <v>13098424</v>
      </c>
      <c r="W54" s="11">
        <v>45432132</v>
      </c>
      <c r="X54" s="11">
        <v>54234696</v>
      </c>
      <c r="Y54" s="11">
        <v>-8802564</v>
      </c>
      <c r="Z54" s="2">
        <v>-16.23</v>
      </c>
      <c r="AA54" s="15">
        <v>54234696</v>
      </c>
    </row>
    <row r="55" spans="1:27" ht="13.5">
      <c r="A55" s="84" t="s">
        <v>35</v>
      </c>
      <c r="B55" s="47"/>
      <c r="C55" s="9">
        <v>14116855</v>
      </c>
      <c r="D55" s="10"/>
      <c r="E55" s="11">
        <v>15567864</v>
      </c>
      <c r="F55" s="11">
        <v>15967864</v>
      </c>
      <c r="G55" s="11"/>
      <c r="H55" s="11">
        <v>23108</v>
      </c>
      <c r="I55" s="11">
        <v>753201</v>
      </c>
      <c r="J55" s="11">
        <v>776309</v>
      </c>
      <c r="K55" s="11">
        <v>1096390</v>
      </c>
      <c r="L55" s="11">
        <v>621151</v>
      </c>
      <c r="M55" s="11">
        <v>2055323</v>
      </c>
      <c r="N55" s="11">
        <v>3772864</v>
      </c>
      <c r="O55" s="11">
        <v>720635</v>
      </c>
      <c r="P55" s="11">
        <v>2774864</v>
      </c>
      <c r="Q55" s="11">
        <v>690272</v>
      </c>
      <c r="R55" s="11">
        <v>4185771</v>
      </c>
      <c r="S55" s="11">
        <v>929952</v>
      </c>
      <c r="T55" s="11">
        <v>1105622</v>
      </c>
      <c r="U55" s="11">
        <v>3053555</v>
      </c>
      <c r="V55" s="11">
        <v>5089129</v>
      </c>
      <c r="W55" s="11">
        <v>13824073</v>
      </c>
      <c r="X55" s="11">
        <v>15967864</v>
      </c>
      <c r="Y55" s="11">
        <v>-2143791</v>
      </c>
      <c r="Z55" s="2">
        <v>-13.43</v>
      </c>
      <c r="AA55" s="15">
        <v>15967864</v>
      </c>
    </row>
    <row r="56" spans="1:27" ht="13.5">
      <c r="A56" s="84" t="s">
        <v>36</v>
      </c>
      <c r="B56" s="47"/>
      <c r="C56" s="9">
        <v>1982544</v>
      </c>
      <c r="D56" s="10"/>
      <c r="E56" s="11">
        <v>11555531</v>
      </c>
      <c r="F56" s="11">
        <v>7605531</v>
      </c>
      <c r="G56" s="11">
        <v>15347</v>
      </c>
      <c r="H56" s="11">
        <v>34196</v>
      </c>
      <c r="I56" s="11">
        <v>44510</v>
      </c>
      <c r="J56" s="11">
        <v>94053</v>
      </c>
      <c r="K56" s="11">
        <v>506906</v>
      </c>
      <c r="L56" s="11">
        <v>29054</v>
      </c>
      <c r="M56" s="11">
        <v>14918</v>
      </c>
      <c r="N56" s="11">
        <v>550878</v>
      </c>
      <c r="O56" s="11">
        <v>149303</v>
      </c>
      <c r="P56" s="11">
        <v>74640</v>
      </c>
      <c r="Q56" s="11">
        <v>19744</v>
      </c>
      <c r="R56" s="11">
        <v>243687</v>
      </c>
      <c r="S56" s="11">
        <v>60271</v>
      </c>
      <c r="T56" s="11">
        <v>40466</v>
      </c>
      <c r="U56" s="11">
        <v>878458</v>
      </c>
      <c r="V56" s="11">
        <v>979195</v>
      </c>
      <c r="W56" s="11">
        <v>1867813</v>
      </c>
      <c r="X56" s="11">
        <v>7605531</v>
      </c>
      <c r="Y56" s="11">
        <v>-5737718</v>
      </c>
      <c r="Z56" s="2">
        <v>-75.44</v>
      </c>
      <c r="AA56" s="15">
        <v>7605531</v>
      </c>
    </row>
    <row r="57" spans="1:27" ht="13.5">
      <c r="A57" s="85" t="s">
        <v>37</v>
      </c>
      <c r="B57" s="47"/>
      <c r="C57" s="49">
        <f aca="true" t="shared" si="11" ref="C57:Y57">SUM(C52:C56)</f>
        <v>203605342</v>
      </c>
      <c r="D57" s="50">
        <f t="shared" si="11"/>
        <v>0</v>
      </c>
      <c r="E57" s="51">
        <f t="shared" si="11"/>
        <v>289281028</v>
      </c>
      <c r="F57" s="51">
        <f t="shared" si="11"/>
        <v>274684092</v>
      </c>
      <c r="G57" s="51">
        <f t="shared" si="11"/>
        <v>2840895</v>
      </c>
      <c r="H57" s="51">
        <f t="shared" si="11"/>
        <v>7530390</v>
      </c>
      <c r="I57" s="51">
        <f t="shared" si="11"/>
        <v>14849183</v>
      </c>
      <c r="J57" s="51">
        <f t="shared" si="11"/>
        <v>25220468</v>
      </c>
      <c r="K57" s="51">
        <f t="shared" si="11"/>
        <v>21424788</v>
      </c>
      <c r="L57" s="51">
        <f t="shared" si="11"/>
        <v>21805303</v>
      </c>
      <c r="M57" s="51">
        <f t="shared" si="11"/>
        <v>46747804</v>
      </c>
      <c r="N57" s="51">
        <f t="shared" si="11"/>
        <v>89977895</v>
      </c>
      <c r="O57" s="51">
        <f t="shared" si="11"/>
        <v>11658929</v>
      </c>
      <c r="P57" s="51">
        <f t="shared" si="11"/>
        <v>3293046</v>
      </c>
      <c r="Q57" s="51">
        <f t="shared" si="11"/>
        <v>18752734</v>
      </c>
      <c r="R57" s="51">
        <f t="shared" si="11"/>
        <v>33704709</v>
      </c>
      <c r="S57" s="51">
        <f t="shared" si="11"/>
        <v>20723549</v>
      </c>
      <c r="T57" s="51">
        <f t="shared" si="11"/>
        <v>24439006</v>
      </c>
      <c r="U57" s="51">
        <f t="shared" si="11"/>
        <v>35912424</v>
      </c>
      <c r="V57" s="51">
        <f t="shared" si="11"/>
        <v>81074979</v>
      </c>
      <c r="W57" s="51">
        <f t="shared" si="11"/>
        <v>229978051</v>
      </c>
      <c r="X57" s="51">
        <f t="shared" si="11"/>
        <v>274684092</v>
      </c>
      <c r="Y57" s="51">
        <f t="shared" si="11"/>
        <v>-44706041</v>
      </c>
      <c r="Z57" s="52">
        <f>+IF(X57&lt;&gt;0,+(Y57/X57)*100,0)</f>
        <v>-16.275438695590715</v>
      </c>
      <c r="AA57" s="53">
        <f>SUM(AA52:AA56)</f>
        <v>274684092</v>
      </c>
    </row>
    <row r="58" spans="1:27" ht="13.5">
      <c r="A58" s="86" t="s">
        <v>38</v>
      </c>
      <c r="B58" s="35"/>
      <c r="C58" s="9">
        <v>6702221</v>
      </c>
      <c r="D58" s="10"/>
      <c r="E58" s="11">
        <v>11864118</v>
      </c>
      <c r="F58" s="11">
        <v>12288445</v>
      </c>
      <c r="G58" s="11">
        <v>5759</v>
      </c>
      <c r="H58" s="11">
        <v>17451</v>
      </c>
      <c r="I58" s="11">
        <v>988582</v>
      </c>
      <c r="J58" s="11">
        <v>1011792</v>
      </c>
      <c r="K58" s="11">
        <v>60079</v>
      </c>
      <c r="L58" s="11">
        <v>422948</v>
      </c>
      <c r="M58" s="11">
        <v>100756</v>
      </c>
      <c r="N58" s="11">
        <v>583783</v>
      </c>
      <c r="O58" s="11">
        <v>82312</v>
      </c>
      <c r="P58" s="11">
        <v>338257</v>
      </c>
      <c r="Q58" s="11">
        <v>1955293</v>
      </c>
      <c r="R58" s="11">
        <v>2375862</v>
      </c>
      <c r="S58" s="11">
        <v>180338</v>
      </c>
      <c r="T58" s="11">
        <v>363529</v>
      </c>
      <c r="U58" s="11">
        <v>1909459</v>
      </c>
      <c r="V58" s="11">
        <v>2453326</v>
      </c>
      <c r="W58" s="11">
        <v>6424763</v>
      </c>
      <c r="X58" s="11">
        <v>12288445</v>
      </c>
      <c r="Y58" s="11">
        <v>-5863682</v>
      </c>
      <c r="Z58" s="2">
        <v>-47.72</v>
      </c>
      <c r="AA58" s="15">
        <v>12288445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54675744</v>
      </c>
      <c r="D61" s="10"/>
      <c r="E61" s="11">
        <v>118123223</v>
      </c>
      <c r="F61" s="11">
        <v>109913398</v>
      </c>
      <c r="G61" s="11">
        <v>247052</v>
      </c>
      <c r="H61" s="11">
        <v>1966408</v>
      </c>
      <c r="I61" s="11">
        <v>4695169</v>
      </c>
      <c r="J61" s="11">
        <v>6908629</v>
      </c>
      <c r="K61" s="11">
        <v>4101874</v>
      </c>
      <c r="L61" s="11">
        <v>6366815</v>
      </c>
      <c r="M61" s="11">
        <v>4614106</v>
      </c>
      <c r="N61" s="11">
        <v>15082795</v>
      </c>
      <c r="O61" s="11">
        <v>3189673</v>
      </c>
      <c r="P61" s="11">
        <v>6432156</v>
      </c>
      <c r="Q61" s="11">
        <v>10085632</v>
      </c>
      <c r="R61" s="11">
        <v>19707461</v>
      </c>
      <c r="S61" s="11">
        <v>4076918</v>
      </c>
      <c r="T61" s="11">
        <v>9188172</v>
      </c>
      <c r="U61" s="11">
        <v>11393167</v>
      </c>
      <c r="V61" s="11">
        <v>24658257</v>
      </c>
      <c r="W61" s="11">
        <v>66357142</v>
      </c>
      <c r="X61" s="11">
        <v>109913398</v>
      </c>
      <c r="Y61" s="11">
        <v>-43556256</v>
      </c>
      <c r="Z61" s="2">
        <v>-39.63</v>
      </c>
      <c r="AA61" s="15">
        <v>109913398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264983547</v>
      </c>
      <c r="D66" s="13"/>
      <c r="E66" s="14">
        <v>419268374</v>
      </c>
      <c r="F66" s="14">
        <v>396885397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396885397</v>
      </c>
      <c r="Y66" s="14">
        <v>-396885397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3093707</v>
      </c>
      <c r="H68" s="11">
        <v>9514249</v>
      </c>
      <c r="I68" s="11">
        <v>20532935</v>
      </c>
      <c r="J68" s="11">
        <v>33140891</v>
      </c>
      <c r="K68" s="11">
        <v>25586743</v>
      </c>
      <c r="L68" s="11">
        <v>28595066</v>
      </c>
      <c r="M68" s="11">
        <v>51462667</v>
      </c>
      <c r="N68" s="11">
        <v>105644476</v>
      </c>
      <c r="O68" s="11">
        <v>14930916</v>
      </c>
      <c r="P68" s="11">
        <v>10063460</v>
      </c>
      <c r="Q68" s="11">
        <v>30793658</v>
      </c>
      <c r="R68" s="11">
        <v>55788034</v>
      </c>
      <c r="S68" s="11">
        <v>24980805</v>
      </c>
      <c r="T68" s="11">
        <v>33990705</v>
      </c>
      <c r="U68" s="11">
        <v>49215050</v>
      </c>
      <c r="V68" s="11">
        <v>108186560</v>
      </c>
      <c r="W68" s="11">
        <v>302759961</v>
      </c>
      <c r="X68" s="11"/>
      <c r="Y68" s="11">
        <v>302759961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264983547</v>
      </c>
      <c r="D69" s="78">
        <f t="shared" si="12"/>
        <v>0</v>
      </c>
      <c r="E69" s="79">
        <f t="shared" si="12"/>
        <v>419268374</v>
      </c>
      <c r="F69" s="79">
        <f t="shared" si="12"/>
        <v>396885397</v>
      </c>
      <c r="G69" s="79">
        <f t="shared" si="12"/>
        <v>3093707</v>
      </c>
      <c r="H69" s="79">
        <f t="shared" si="12"/>
        <v>9514249</v>
      </c>
      <c r="I69" s="79">
        <f t="shared" si="12"/>
        <v>20532935</v>
      </c>
      <c r="J69" s="79">
        <f t="shared" si="12"/>
        <v>33140891</v>
      </c>
      <c r="K69" s="79">
        <f t="shared" si="12"/>
        <v>25586743</v>
      </c>
      <c r="L69" s="79">
        <f t="shared" si="12"/>
        <v>28595066</v>
      </c>
      <c r="M69" s="79">
        <f t="shared" si="12"/>
        <v>51462667</v>
      </c>
      <c r="N69" s="79">
        <f t="shared" si="12"/>
        <v>105644476</v>
      </c>
      <c r="O69" s="79">
        <f t="shared" si="12"/>
        <v>14930916</v>
      </c>
      <c r="P69" s="79">
        <f t="shared" si="12"/>
        <v>10063460</v>
      </c>
      <c r="Q69" s="79">
        <f t="shared" si="12"/>
        <v>30793658</v>
      </c>
      <c r="R69" s="79">
        <f t="shared" si="12"/>
        <v>55788034</v>
      </c>
      <c r="S69" s="79">
        <f t="shared" si="12"/>
        <v>24980805</v>
      </c>
      <c r="T69" s="79">
        <f t="shared" si="12"/>
        <v>33990705</v>
      </c>
      <c r="U69" s="79">
        <f t="shared" si="12"/>
        <v>49215050</v>
      </c>
      <c r="V69" s="79">
        <f t="shared" si="12"/>
        <v>108186560</v>
      </c>
      <c r="W69" s="79">
        <f t="shared" si="12"/>
        <v>302759961</v>
      </c>
      <c r="X69" s="79">
        <f t="shared" si="12"/>
        <v>396885397</v>
      </c>
      <c r="Y69" s="79">
        <f t="shared" si="12"/>
        <v>-94125436</v>
      </c>
      <c r="Z69" s="80">
        <f>+IF(X69&lt;&gt;0,+(Y69/X69)*100,0)</f>
        <v>-23.71602399873634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1428312860</v>
      </c>
      <c r="D5" s="42">
        <f t="shared" si="0"/>
        <v>0</v>
      </c>
      <c r="E5" s="43">
        <f t="shared" si="0"/>
        <v>2143568699</v>
      </c>
      <c r="F5" s="43">
        <f t="shared" si="0"/>
        <v>2287709758</v>
      </c>
      <c r="G5" s="43">
        <f t="shared" si="0"/>
        <v>21198951</v>
      </c>
      <c r="H5" s="43">
        <f t="shared" si="0"/>
        <v>63252628</v>
      </c>
      <c r="I5" s="43">
        <f t="shared" si="0"/>
        <v>198396073</v>
      </c>
      <c r="J5" s="43">
        <f t="shared" si="0"/>
        <v>282847652</v>
      </c>
      <c r="K5" s="43">
        <f t="shared" si="0"/>
        <v>132344969</v>
      </c>
      <c r="L5" s="43">
        <f t="shared" si="0"/>
        <v>122966495</v>
      </c>
      <c r="M5" s="43">
        <f t="shared" si="0"/>
        <v>250083805</v>
      </c>
      <c r="N5" s="43">
        <f t="shared" si="0"/>
        <v>505395269</v>
      </c>
      <c r="O5" s="43">
        <f t="shared" si="0"/>
        <v>75949947</v>
      </c>
      <c r="P5" s="43">
        <f t="shared" si="0"/>
        <v>175624199</v>
      </c>
      <c r="Q5" s="43">
        <f t="shared" si="0"/>
        <v>335752791</v>
      </c>
      <c r="R5" s="43">
        <f t="shared" si="0"/>
        <v>587326937</v>
      </c>
      <c r="S5" s="43">
        <f t="shared" si="0"/>
        <v>238765416</v>
      </c>
      <c r="T5" s="43">
        <f t="shared" si="0"/>
        <v>274765379</v>
      </c>
      <c r="U5" s="43">
        <f t="shared" si="0"/>
        <v>831976595</v>
      </c>
      <c r="V5" s="43">
        <f t="shared" si="0"/>
        <v>1345507390</v>
      </c>
      <c r="W5" s="43">
        <f t="shared" si="0"/>
        <v>2721077248</v>
      </c>
      <c r="X5" s="43">
        <f t="shared" si="0"/>
        <v>2287709758</v>
      </c>
      <c r="Y5" s="43">
        <f t="shared" si="0"/>
        <v>433367490</v>
      </c>
      <c r="Z5" s="44">
        <f>+IF(X5&lt;&gt;0,+(Y5/X5)*100,0)</f>
        <v>18.94328983318521</v>
      </c>
      <c r="AA5" s="45">
        <f>SUM(AA11:AA18)</f>
        <v>2287709758</v>
      </c>
    </row>
    <row r="6" spans="1:27" ht="13.5">
      <c r="A6" s="46" t="s">
        <v>32</v>
      </c>
      <c r="B6" s="47"/>
      <c r="C6" s="9">
        <v>551047273</v>
      </c>
      <c r="D6" s="10"/>
      <c r="E6" s="11">
        <v>748851244</v>
      </c>
      <c r="F6" s="11">
        <v>887874992</v>
      </c>
      <c r="G6" s="11">
        <v>1094439</v>
      </c>
      <c r="H6" s="11">
        <v>15013978</v>
      </c>
      <c r="I6" s="11">
        <v>41454584</v>
      </c>
      <c r="J6" s="11">
        <v>57563001</v>
      </c>
      <c r="K6" s="11">
        <v>31780521</v>
      </c>
      <c r="L6" s="11">
        <v>20505507</v>
      </c>
      <c r="M6" s="11">
        <v>72315319</v>
      </c>
      <c r="N6" s="11">
        <v>124601347</v>
      </c>
      <c r="O6" s="11">
        <v>1701522</v>
      </c>
      <c r="P6" s="11">
        <v>66885582</v>
      </c>
      <c r="Q6" s="11">
        <v>60134243</v>
      </c>
      <c r="R6" s="11">
        <v>128721347</v>
      </c>
      <c r="S6" s="11">
        <v>80825022</v>
      </c>
      <c r="T6" s="11">
        <v>69039072</v>
      </c>
      <c r="U6" s="11">
        <v>219342677</v>
      </c>
      <c r="V6" s="11">
        <v>369206771</v>
      </c>
      <c r="W6" s="11">
        <v>680092466</v>
      </c>
      <c r="X6" s="11">
        <v>887874992</v>
      </c>
      <c r="Y6" s="11">
        <v>-207782526</v>
      </c>
      <c r="Z6" s="2">
        <v>-23.4</v>
      </c>
      <c r="AA6" s="15">
        <v>887874992</v>
      </c>
    </row>
    <row r="7" spans="1:27" ht="13.5">
      <c r="A7" s="46" t="s">
        <v>33</v>
      </c>
      <c r="B7" s="47"/>
      <c r="C7" s="9">
        <v>239440706</v>
      </c>
      <c r="D7" s="10"/>
      <c r="E7" s="11">
        <v>454850000</v>
      </c>
      <c r="F7" s="11">
        <v>396350000</v>
      </c>
      <c r="G7" s="11">
        <v>7224996</v>
      </c>
      <c r="H7" s="11">
        <v>19039239</v>
      </c>
      <c r="I7" s="11">
        <v>10811141</v>
      </c>
      <c r="J7" s="11">
        <v>37075376</v>
      </c>
      <c r="K7" s="11">
        <v>18528280</v>
      </c>
      <c r="L7" s="11">
        <v>25966544</v>
      </c>
      <c r="M7" s="11">
        <v>42398525</v>
      </c>
      <c r="N7" s="11">
        <v>86893349</v>
      </c>
      <c r="O7" s="11">
        <v>15881621</v>
      </c>
      <c r="P7" s="11">
        <v>24190221</v>
      </c>
      <c r="Q7" s="11">
        <v>68569875</v>
      </c>
      <c r="R7" s="11">
        <v>108641717</v>
      </c>
      <c r="S7" s="11">
        <v>40014059</v>
      </c>
      <c r="T7" s="11">
        <v>63931534</v>
      </c>
      <c r="U7" s="11">
        <v>114450627</v>
      </c>
      <c r="V7" s="11">
        <v>218396220</v>
      </c>
      <c r="W7" s="11">
        <v>451006662</v>
      </c>
      <c r="X7" s="11">
        <v>396350000</v>
      </c>
      <c r="Y7" s="11">
        <v>54656662</v>
      </c>
      <c r="Z7" s="2">
        <v>13.79</v>
      </c>
      <c r="AA7" s="15">
        <v>396350000</v>
      </c>
    </row>
    <row r="8" spans="1:27" ht="13.5">
      <c r="A8" s="46" t="s">
        <v>34</v>
      </c>
      <c r="B8" s="47"/>
      <c r="C8" s="9">
        <v>219755743</v>
      </c>
      <c r="D8" s="10"/>
      <c r="E8" s="11">
        <v>302600000</v>
      </c>
      <c r="F8" s="11">
        <v>319972000</v>
      </c>
      <c r="G8" s="11">
        <v>7509403</v>
      </c>
      <c r="H8" s="11">
        <v>10541146</v>
      </c>
      <c r="I8" s="11">
        <v>18528032</v>
      </c>
      <c r="J8" s="11">
        <v>36578581</v>
      </c>
      <c r="K8" s="11"/>
      <c r="L8" s="11">
        <v>11958460</v>
      </c>
      <c r="M8" s="11">
        <v>29316428</v>
      </c>
      <c r="N8" s="11">
        <v>41274888</v>
      </c>
      <c r="O8" s="11">
        <v>13434198</v>
      </c>
      <c r="P8" s="11"/>
      <c r="Q8" s="11">
        <v>21702461</v>
      </c>
      <c r="R8" s="11">
        <v>35136659</v>
      </c>
      <c r="S8" s="11">
        <v>29652314</v>
      </c>
      <c r="T8" s="11">
        <v>38643510</v>
      </c>
      <c r="U8" s="11">
        <v>85915042</v>
      </c>
      <c r="V8" s="11">
        <v>154210866</v>
      </c>
      <c r="W8" s="11">
        <v>267200994</v>
      </c>
      <c r="X8" s="11">
        <v>319972000</v>
      </c>
      <c r="Y8" s="11">
        <v>-52771006</v>
      </c>
      <c r="Z8" s="2">
        <v>-16.49</v>
      </c>
      <c r="AA8" s="15">
        <v>319972000</v>
      </c>
    </row>
    <row r="9" spans="1:27" ht="13.5">
      <c r="A9" s="46" t="s">
        <v>35</v>
      </c>
      <c r="B9" s="47"/>
      <c r="C9" s="9">
        <v>70591356</v>
      </c>
      <c r="D9" s="10"/>
      <c r="E9" s="11">
        <v>79017455</v>
      </c>
      <c r="F9" s="11">
        <v>73617455</v>
      </c>
      <c r="G9" s="11">
        <v>3631121</v>
      </c>
      <c r="H9" s="11">
        <v>1294447</v>
      </c>
      <c r="I9" s="11">
        <v>3933154</v>
      </c>
      <c r="J9" s="11">
        <v>8858722</v>
      </c>
      <c r="K9" s="11">
        <v>27819076</v>
      </c>
      <c r="L9" s="11">
        <v>2532228</v>
      </c>
      <c r="M9" s="11">
        <v>11431172</v>
      </c>
      <c r="N9" s="11">
        <v>41782476</v>
      </c>
      <c r="O9" s="11">
        <v>215753</v>
      </c>
      <c r="P9" s="11">
        <v>19200040</v>
      </c>
      <c r="Q9" s="11">
        <v>3125280</v>
      </c>
      <c r="R9" s="11">
        <v>22541073</v>
      </c>
      <c r="S9" s="11">
        <v>9916430</v>
      </c>
      <c r="T9" s="11">
        <v>8790593</v>
      </c>
      <c r="U9" s="11">
        <v>21185581</v>
      </c>
      <c r="V9" s="11">
        <v>39892604</v>
      </c>
      <c r="W9" s="11">
        <v>113074875</v>
      </c>
      <c r="X9" s="11">
        <v>73617455</v>
      </c>
      <c r="Y9" s="11">
        <v>39457420</v>
      </c>
      <c r="Z9" s="2">
        <v>53.6</v>
      </c>
      <c r="AA9" s="15">
        <v>73617455</v>
      </c>
    </row>
    <row r="10" spans="1:27" ht="13.5">
      <c r="A10" s="46" t="s">
        <v>36</v>
      </c>
      <c r="B10" s="47"/>
      <c r="C10" s="9">
        <v>178383968</v>
      </c>
      <c r="D10" s="10"/>
      <c r="E10" s="11">
        <v>106200000</v>
      </c>
      <c r="F10" s="11">
        <v>87900000</v>
      </c>
      <c r="G10" s="11">
        <v>402300</v>
      </c>
      <c r="H10" s="11">
        <v>2015190</v>
      </c>
      <c r="I10" s="11">
        <v>74193709</v>
      </c>
      <c r="J10" s="11">
        <v>76611199</v>
      </c>
      <c r="K10" s="11">
        <v>8400567</v>
      </c>
      <c r="L10" s="11">
        <v>8661395</v>
      </c>
      <c r="M10" s="11">
        <v>28630508</v>
      </c>
      <c r="N10" s="11">
        <v>45692470</v>
      </c>
      <c r="O10" s="11">
        <v>11408973</v>
      </c>
      <c r="P10" s="11">
        <v>15517101</v>
      </c>
      <c r="Q10" s="11">
        <v>38639335</v>
      </c>
      <c r="R10" s="11">
        <v>65565409</v>
      </c>
      <c r="S10" s="11">
        <v>14867404</v>
      </c>
      <c r="T10" s="11">
        <v>21275329</v>
      </c>
      <c r="U10" s="11">
        <v>172399548</v>
      </c>
      <c r="V10" s="11">
        <v>208542281</v>
      </c>
      <c r="W10" s="11">
        <v>396411359</v>
      </c>
      <c r="X10" s="11">
        <v>87900000</v>
      </c>
      <c r="Y10" s="11">
        <v>308511359</v>
      </c>
      <c r="Z10" s="2">
        <v>350.98</v>
      </c>
      <c r="AA10" s="15">
        <v>87900000</v>
      </c>
    </row>
    <row r="11" spans="1:27" ht="13.5">
      <c r="A11" s="48" t="s">
        <v>37</v>
      </c>
      <c r="B11" s="47"/>
      <c r="C11" s="49">
        <f aca="true" t="shared" si="1" ref="C11:Y11">SUM(C6:C10)</f>
        <v>1259219046</v>
      </c>
      <c r="D11" s="50">
        <f t="shared" si="1"/>
        <v>0</v>
      </c>
      <c r="E11" s="51">
        <f t="shared" si="1"/>
        <v>1691518699</v>
      </c>
      <c r="F11" s="51">
        <f t="shared" si="1"/>
        <v>1765714447</v>
      </c>
      <c r="G11" s="51">
        <f t="shared" si="1"/>
        <v>19862259</v>
      </c>
      <c r="H11" s="51">
        <f t="shared" si="1"/>
        <v>47904000</v>
      </c>
      <c r="I11" s="51">
        <f t="shared" si="1"/>
        <v>148920620</v>
      </c>
      <c r="J11" s="51">
        <f t="shared" si="1"/>
        <v>216686879</v>
      </c>
      <c r="K11" s="51">
        <f t="shared" si="1"/>
        <v>86528444</v>
      </c>
      <c r="L11" s="51">
        <f t="shared" si="1"/>
        <v>69624134</v>
      </c>
      <c r="M11" s="51">
        <f t="shared" si="1"/>
        <v>184091952</v>
      </c>
      <c r="N11" s="51">
        <f t="shared" si="1"/>
        <v>340244530</v>
      </c>
      <c r="O11" s="51">
        <f t="shared" si="1"/>
        <v>42642067</v>
      </c>
      <c r="P11" s="51">
        <f t="shared" si="1"/>
        <v>125792944</v>
      </c>
      <c r="Q11" s="51">
        <f t="shared" si="1"/>
        <v>192171194</v>
      </c>
      <c r="R11" s="51">
        <f t="shared" si="1"/>
        <v>360606205</v>
      </c>
      <c r="S11" s="51">
        <f t="shared" si="1"/>
        <v>175275229</v>
      </c>
      <c r="T11" s="51">
        <f t="shared" si="1"/>
        <v>201680038</v>
      </c>
      <c r="U11" s="51">
        <f t="shared" si="1"/>
        <v>613293475</v>
      </c>
      <c r="V11" s="51">
        <f t="shared" si="1"/>
        <v>990248742</v>
      </c>
      <c r="W11" s="51">
        <f t="shared" si="1"/>
        <v>1907786356</v>
      </c>
      <c r="X11" s="51">
        <f t="shared" si="1"/>
        <v>1765714447</v>
      </c>
      <c r="Y11" s="51">
        <f t="shared" si="1"/>
        <v>142071909</v>
      </c>
      <c r="Z11" s="52">
        <f>+IF(X11&lt;&gt;0,+(Y11/X11)*100,0)</f>
        <v>8.046142978633055</v>
      </c>
      <c r="AA11" s="53">
        <f>SUM(AA6:AA10)</f>
        <v>1765714447</v>
      </c>
    </row>
    <row r="12" spans="1:27" ht="13.5">
      <c r="A12" s="54" t="s">
        <v>38</v>
      </c>
      <c r="B12" s="35"/>
      <c r="C12" s="9">
        <v>97455031</v>
      </c>
      <c r="D12" s="10"/>
      <c r="E12" s="11">
        <v>103050000</v>
      </c>
      <c r="F12" s="11">
        <v>93186900</v>
      </c>
      <c r="G12" s="11">
        <v>1300053</v>
      </c>
      <c r="H12" s="11">
        <v>4367227</v>
      </c>
      <c r="I12" s="11">
        <v>14803821</v>
      </c>
      <c r="J12" s="11">
        <v>20471101</v>
      </c>
      <c r="K12" s="11">
        <v>12830710</v>
      </c>
      <c r="L12" s="11">
        <v>11462398</v>
      </c>
      <c r="M12" s="11">
        <v>16748210</v>
      </c>
      <c r="N12" s="11">
        <v>41041318</v>
      </c>
      <c r="O12" s="11">
        <v>6690029</v>
      </c>
      <c r="P12" s="11">
        <v>14132843</v>
      </c>
      <c r="Q12" s="11">
        <v>15848067</v>
      </c>
      <c r="R12" s="11">
        <v>36670939</v>
      </c>
      <c r="S12" s="11">
        <v>18313116</v>
      </c>
      <c r="T12" s="11">
        <v>14331416</v>
      </c>
      <c r="U12" s="11">
        <v>77128742</v>
      </c>
      <c r="V12" s="11">
        <v>109773274</v>
      </c>
      <c r="W12" s="11">
        <v>207956632</v>
      </c>
      <c r="X12" s="11">
        <v>93186900</v>
      </c>
      <c r="Y12" s="11">
        <v>114769732</v>
      </c>
      <c r="Z12" s="2">
        <v>123.16</v>
      </c>
      <c r="AA12" s="15">
        <v>93186900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15173655</v>
      </c>
      <c r="D14" s="10"/>
      <c r="E14" s="11">
        <v>196800000</v>
      </c>
      <c r="F14" s="11">
        <v>287556345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287556345</v>
      </c>
      <c r="Y14" s="11">
        <v>-287556345</v>
      </c>
      <c r="Z14" s="2">
        <v>-100</v>
      </c>
      <c r="AA14" s="15">
        <v>287556345</v>
      </c>
    </row>
    <row r="15" spans="1:27" ht="13.5">
      <c r="A15" s="54" t="s">
        <v>41</v>
      </c>
      <c r="B15" s="35" t="s">
        <v>42</v>
      </c>
      <c r="C15" s="9">
        <v>56465128</v>
      </c>
      <c r="D15" s="10"/>
      <c r="E15" s="11">
        <v>152200000</v>
      </c>
      <c r="F15" s="11">
        <v>141252066</v>
      </c>
      <c r="G15" s="11">
        <v>36639</v>
      </c>
      <c r="H15" s="11">
        <v>10981401</v>
      </c>
      <c r="I15" s="11">
        <v>34671632</v>
      </c>
      <c r="J15" s="11">
        <v>45689672</v>
      </c>
      <c r="K15" s="11">
        <v>32985815</v>
      </c>
      <c r="L15" s="11">
        <v>41879963</v>
      </c>
      <c r="M15" s="11">
        <v>49243643</v>
      </c>
      <c r="N15" s="11">
        <v>124109421</v>
      </c>
      <c r="O15" s="11">
        <v>26617851</v>
      </c>
      <c r="P15" s="11">
        <v>35698412</v>
      </c>
      <c r="Q15" s="11">
        <v>127733530</v>
      </c>
      <c r="R15" s="11">
        <v>190049793</v>
      </c>
      <c r="S15" s="11">
        <v>45177071</v>
      </c>
      <c r="T15" s="11">
        <v>58753925</v>
      </c>
      <c r="U15" s="11">
        <v>141554378</v>
      </c>
      <c r="V15" s="11">
        <v>245485374</v>
      </c>
      <c r="W15" s="11">
        <v>605334260</v>
      </c>
      <c r="X15" s="11">
        <v>141252066</v>
      </c>
      <c r="Y15" s="11">
        <v>464082194</v>
      </c>
      <c r="Z15" s="2">
        <v>328.55</v>
      </c>
      <c r="AA15" s="15">
        <v>141252066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1183988217</v>
      </c>
      <c r="D20" s="59">
        <f t="shared" si="2"/>
        <v>0</v>
      </c>
      <c r="E20" s="60">
        <f t="shared" si="2"/>
        <v>1646797155</v>
      </c>
      <c r="F20" s="60">
        <f t="shared" si="2"/>
        <v>1523239864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1523239864</v>
      </c>
      <c r="Y20" s="60">
        <f t="shared" si="2"/>
        <v>-1523239864</v>
      </c>
      <c r="Z20" s="61">
        <f>+IF(X20&lt;&gt;0,+(Y20/X20)*100,0)</f>
        <v>-100</v>
      </c>
      <c r="AA20" s="62">
        <f>SUM(AA26:AA33)</f>
        <v>1523239864</v>
      </c>
    </row>
    <row r="21" spans="1:27" ht="13.5">
      <c r="A21" s="46" t="s">
        <v>32</v>
      </c>
      <c r="B21" s="47"/>
      <c r="C21" s="9">
        <v>221912860</v>
      </c>
      <c r="D21" s="10"/>
      <c r="E21" s="11">
        <v>286450000</v>
      </c>
      <c r="F21" s="11">
        <v>200650000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200650000</v>
      </c>
      <c r="Y21" s="11">
        <v>-200650000</v>
      </c>
      <c r="Z21" s="2">
        <v>-100</v>
      </c>
      <c r="AA21" s="15">
        <v>200650000</v>
      </c>
    </row>
    <row r="22" spans="1:27" ht="13.5">
      <c r="A22" s="46" t="s">
        <v>33</v>
      </c>
      <c r="B22" s="47"/>
      <c r="C22" s="9">
        <v>117247966</v>
      </c>
      <c r="D22" s="10"/>
      <c r="E22" s="11">
        <v>102150000</v>
      </c>
      <c r="F22" s="11">
        <v>112150000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112150000</v>
      </c>
      <c r="Y22" s="11">
        <v>-112150000</v>
      </c>
      <c r="Z22" s="2">
        <v>-100</v>
      </c>
      <c r="AA22" s="15">
        <v>112150000</v>
      </c>
    </row>
    <row r="23" spans="1:27" ht="13.5">
      <c r="A23" s="46" t="s">
        <v>34</v>
      </c>
      <c r="B23" s="47"/>
      <c r="C23" s="9">
        <v>36687984</v>
      </c>
      <c r="D23" s="10"/>
      <c r="E23" s="11">
        <v>22100000</v>
      </c>
      <c r="F23" s="11">
        <v>19175692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19175692</v>
      </c>
      <c r="Y23" s="11">
        <v>-19175692</v>
      </c>
      <c r="Z23" s="2">
        <v>-100</v>
      </c>
      <c r="AA23" s="15">
        <v>19175692</v>
      </c>
    </row>
    <row r="24" spans="1:27" ht="13.5">
      <c r="A24" s="46" t="s">
        <v>35</v>
      </c>
      <c r="B24" s="47"/>
      <c r="C24" s="9">
        <v>45808646</v>
      </c>
      <c r="D24" s="10"/>
      <c r="E24" s="11">
        <v>48200000</v>
      </c>
      <c r="F24" s="11">
        <v>40061310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40061310</v>
      </c>
      <c r="Y24" s="11">
        <v>-40061310</v>
      </c>
      <c r="Z24" s="2">
        <v>-100</v>
      </c>
      <c r="AA24" s="15">
        <v>40061310</v>
      </c>
    </row>
    <row r="25" spans="1:27" ht="13.5">
      <c r="A25" s="46" t="s">
        <v>36</v>
      </c>
      <c r="B25" s="47"/>
      <c r="C25" s="9">
        <v>83790161</v>
      </c>
      <c r="D25" s="10"/>
      <c r="E25" s="11">
        <v>297530000</v>
      </c>
      <c r="F25" s="11">
        <v>272427910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272427910</v>
      </c>
      <c r="Y25" s="11">
        <v>-272427910</v>
      </c>
      <c r="Z25" s="2">
        <v>-100</v>
      </c>
      <c r="AA25" s="15">
        <v>272427910</v>
      </c>
    </row>
    <row r="26" spans="1:27" ht="13.5">
      <c r="A26" s="48" t="s">
        <v>37</v>
      </c>
      <c r="B26" s="63"/>
      <c r="C26" s="49">
        <f aca="true" t="shared" si="3" ref="C26:Y26">SUM(C21:C25)</f>
        <v>505447617</v>
      </c>
      <c r="D26" s="50">
        <f t="shared" si="3"/>
        <v>0</v>
      </c>
      <c r="E26" s="51">
        <f t="shared" si="3"/>
        <v>756430000</v>
      </c>
      <c r="F26" s="51">
        <f t="shared" si="3"/>
        <v>644464912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644464912</v>
      </c>
      <c r="Y26" s="51">
        <f t="shared" si="3"/>
        <v>-644464912</v>
      </c>
      <c r="Z26" s="52">
        <f>+IF(X26&lt;&gt;0,+(Y26/X26)*100,0)</f>
        <v>-100</v>
      </c>
      <c r="AA26" s="53">
        <f>SUM(AA21:AA25)</f>
        <v>644464912</v>
      </c>
    </row>
    <row r="27" spans="1:27" ht="13.5">
      <c r="A27" s="54" t="s">
        <v>38</v>
      </c>
      <c r="B27" s="64"/>
      <c r="C27" s="9">
        <v>183802808</v>
      </c>
      <c r="D27" s="10"/>
      <c r="E27" s="11">
        <v>168000000</v>
      </c>
      <c r="F27" s="11">
        <v>193500498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193500498</v>
      </c>
      <c r="Y27" s="11">
        <v>-193500498</v>
      </c>
      <c r="Z27" s="2">
        <v>-100</v>
      </c>
      <c r="AA27" s="15">
        <v>193500498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37456036</v>
      </c>
      <c r="D29" s="10"/>
      <c r="E29" s="11">
        <v>82000000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457281756</v>
      </c>
      <c r="D30" s="10"/>
      <c r="E30" s="11">
        <v>640367155</v>
      </c>
      <c r="F30" s="11">
        <v>685274454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685274454</v>
      </c>
      <c r="Y30" s="11">
        <v>-685274454</v>
      </c>
      <c r="Z30" s="2">
        <v>-100</v>
      </c>
      <c r="AA30" s="15">
        <v>685274454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772960133</v>
      </c>
      <c r="D36" s="10">
        <f t="shared" si="4"/>
        <v>0</v>
      </c>
      <c r="E36" s="11">
        <f t="shared" si="4"/>
        <v>1035301244</v>
      </c>
      <c r="F36" s="11">
        <f t="shared" si="4"/>
        <v>1088524992</v>
      </c>
      <c r="G36" s="11">
        <f t="shared" si="4"/>
        <v>1094439</v>
      </c>
      <c r="H36" s="11">
        <f t="shared" si="4"/>
        <v>15013978</v>
      </c>
      <c r="I36" s="11">
        <f t="shared" si="4"/>
        <v>41454584</v>
      </c>
      <c r="J36" s="11">
        <f t="shared" si="4"/>
        <v>57563001</v>
      </c>
      <c r="K36" s="11">
        <f t="shared" si="4"/>
        <v>31780521</v>
      </c>
      <c r="L36" s="11">
        <f t="shared" si="4"/>
        <v>20505507</v>
      </c>
      <c r="M36" s="11">
        <f t="shared" si="4"/>
        <v>72315319</v>
      </c>
      <c r="N36" s="11">
        <f t="shared" si="4"/>
        <v>124601347</v>
      </c>
      <c r="O36" s="11">
        <f t="shared" si="4"/>
        <v>1701522</v>
      </c>
      <c r="P36" s="11">
        <f t="shared" si="4"/>
        <v>66885582</v>
      </c>
      <c r="Q36" s="11">
        <f t="shared" si="4"/>
        <v>60134243</v>
      </c>
      <c r="R36" s="11">
        <f t="shared" si="4"/>
        <v>128721347</v>
      </c>
      <c r="S36" s="11">
        <f t="shared" si="4"/>
        <v>80825022</v>
      </c>
      <c r="T36" s="11">
        <f t="shared" si="4"/>
        <v>69039072</v>
      </c>
      <c r="U36" s="11">
        <f t="shared" si="4"/>
        <v>219342677</v>
      </c>
      <c r="V36" s="11">
        <f t="shared" si="4"/>
        <v>369206771</v>
      </c>
      <c r="W36" s="11">
        <f t="shared" si="4"/>
        <v>680092466</v>
      </c>
      <c r="X36" s="11">
        <f t="shared" si="4"/>
        <v>1088524992</v>
      </c>
      <c r="Y36" s="11">
        <f t="shared" si="4"/>
        <v>-408432526</v>
      </c>
      <c r="Z36" s="2">
        <f aca="true" t="shared" si="5" ref="Z36:Z49">+IF(X36&lt;&gt;0,+(Y36/X36)*100,0)</f>
        <v>-37.52164892875514</v>
      </c>
      <c r="AA36" s="15">
        <f>AA6+AA21</f>
        <v>1088524992</v>
      </c>
    </row>
    <row r="37" spans="1:27" ht="13.5">
      <c r="A37" s="46" t="s">
        <v>33</v>
      </c>
      <c r="B37" s="47"/>
      <c r="C37" s="9">
        <f t="shared" si="4"/>
        <v>356688672</v>
      </c>
      <c r="D37" s="10">
        <f t="shared" si="4"/>
        <v>0</v>
      </c>
      <c r="E37" s="11">
        <f t="shared" si="4"/>
        <v>557000000</v>
      </c>
      <c r="F37" s="11">
        <f t="shared" si="4"/>
        <v>508500000</v>
      </c>
      <c r="G37" s="11">
        <f t="shared" si="4"/>
        <v>7224996</v>
      </c>
      <c r="H37" s="11">
        <f t="shared" si="4"/>
        <v>19039239</v>
      </c>
      <c r="I37" s="11">
        <f t="shared" si="4"/>
        <v>10811141</v>
      </c>
      <c r="J37" s="11">
        <f t="shared" si="4"/>
        <v>37075376</v>
      </c>
      <c r="K37" s="11">
        <f t="shared" si="4"/>
        <v>18528280</v>
      </c>
      <c r="L37" s="11">
        <f t="shared" si="4"/>
        <v>25966544</v>
      </c>
      <c r="M37" s="11">
        <f t="shared" si="4"/>
        <v>42398525</v>
      </c>
      <c r="N37" s="11">
        <f t="shared" si="4"/>
        <v>86893349</v>
      </c>
      <c r="O37" s="11">
        <f t="shared" si="4"/>
        <v>15881621</v>
      </c>
      <c r="P37" s="11">
        <f t="shared" si="4"/>
        <v>24190221</v>
      </c>
      <c r="Q37" s="11">
        <f t="shared" si="4"/>
        <v>68569875</v>
      </c>
      <c r="R37" s="11">
        <f t="shared" si="4"/>
        <v>108641717</v>
      </c>
      <c r="S37" s="11">
        <f t="shared" si="4"/>
        <v>40014059</v>
      </c>
      <c r="T37" s="11">
        <f t="shared" si="4"/>
        <v>63931534</v>
      </c>
      <c r="U37" s="11">
        <f t="shared" si="4"/>
        <v>114450627</v>
      </c>
      <c r="V37" s="11">
        <f t="shared" si="4"/>
        <v>218396220</v>
      </c>
      <c r="W37" s="11">
        <f t="shared" si="4"/>
        <v>451006662</v>
      </c>
      <c r="X37" s="11">
        <f t="shared" si="4"/>
        <v>508500000</v>
      </c>
      <c r="Y37" s="11">
        <f t="shared" si="4"/>
        <v>-57493338</v>
      </c>
      <c r="Z37" s="2">
        <f t="shared" si="5"/>
        <v>-11.306457817109145</v>
      </c>
      <c r="AA37" s="15">
        <f>AA7+AA22</f>
        <v>508500000</v>
      </c>
    </row>
    <row r="38" spans="1:27" ht="13.5">
      <c r="A38" s="46" t="s">
        <v>34</v>
      </c>
      <c r="B38" s="47"/>
      <c r="C38" s="9">
        <f t="shared" si="4"/>
        <v>256443727</v>
      </c>
      <c r="D38" s="10">
        <f t="shared" si="4"/>
        <v>0</v>
      </c>
      <c r="E38" s="11">
        <f t="shared" si="4"/>
        <v>324700000</v>
      </c>
      <c r="F38" s="11">
        <f t="shared" si="4"/>
        <v>339147692</v>
      </c>
      <c r="G38" s="11">
        <f t="shared" si="4"/>
        <v>7509403</v>
      </c>
      <c r="H38" s="11">
        <f t="shared" si="4"/>
        <v>10541146</v>
      </c>
      <c r="I38" s="11">
        <f t="shared" si="4"/>
        <v>18528032</v>
      </c>
      <c r="J38" s="11">
        <f t="shared" si="4"/>
        <v>36578581</v>
      </c>
      <c r="K38" s="11">
        <f t="shared" si="4"/>
        <v>0</v>
      </c>
      <c r="L38" s="11">
        <f t="shared" si="4"/>
        <v>11958460</v>
      </c>
      <c r="M38" s="11">
        <f t="shared" si="4"/>
        <v>29316428</v>
      </c>
      <c r="N38" s="11">
        <f t="shared" si="4"/>
        <v>41274888</v>
      </c>
      <c r="O38" s="11">
        <f t="shared" si="4"/>
        <v>13434198</v>
      </c>
      <c r="P38" s="11">
        <f t="shared" si="4"/>
        <v>0</v>
      </c>
      <c r="Q38" s="11">
        <f t="shared" si="4"/>
        <v>21702461</v>
      </c>
      <c r="R38" s="11">
        <f t="shared" si="4"/>
        <v>35136659</v>
      </c>
      <c r="S38" s="11">
        <f t="shared" si="4"/>
        <v>29652314</v>
      </c>
      <c r="T38" s="11">
        <f t="shared" si="4"/>
        <v>38643510</v>
      </c>
      <c r="U38" s="11">
        <f t="shared" si="4"/>
        <v>85915042</v>
      </c>
      <c r="V38" s="11">
        <f t="shared" si="4"/>
        <v>154210866</v>
      </c>
      <c r="W38" s="11">
        <f t="shared" si="4"/>
        <v>267200994</v>
      </c>
      <c r="X38" s="11">
        <f t="shared" si="4"/>
        <v>339147692</v>
      </c>
      <c r="Y38" s="11">
        <f t="shared" si="4"/>
        <v>-71946698</v>
      </c>
      <c r="Z38" s="2">
        <f t="shared" si="5"/>
        <v>-21.21397246601342</v>
      </c>
      <c r="AA38" s="15">
        <f>AA8+AA23</f>
        <v>339147692</v>
      </c>
    </row>
    <row r="39" spans="1:27" ht="13.5">
      <c r="A39" s="46" t="s">
        <v>35</v>
      </c>
      <c r="B39" s="47"/>
      <c r="C39" s="9">
        <f t="shared" si="4"/>
        <v>116400002</v>
      </c>
      <c r="D39" s="10">
        <f t="shared" si="4"/>
        <v>0</v>
      </c>
      <c r="E39" s="11">
        <f t="shared" si="4"/>
        <v>127217455</v>
      </c>
      <c r="F39" s="11">
        <f t="shared" si="4"/>
        <v>113678765</v>
      </c>
      <c r="G39" s="11">
        <f t="shared" si="4"/>
        <v>3631121</v>
      </c>
      <c r="H39" s="11">
        <f t="shared" si="4"/>
        <v>1294447</v>
      </c>
      <c r="I39" s="11">
        <f t="shared" si="4"/>
        <v>3933154</v>
      </c>
      <c r="J39" s="11">
        <f t="shared" si="4"/>
        <v>8858722</v>
      </c>
      <c r="K39" s="11">
        <f t="shared" si="4"/>
        <v>27819076</v>
      </c>
      <c r="L39" s="11">
        <f t="shared" si="4"/>
        <v>2532228</v>
      </c>
      <c r="M39" s="11">
        <f t="shared" si="4"/>
        <v>11431172</v>
      </c>
      <c r="N39" s="11">
        <f t="shared" si="4"/>
        <v>41782476</v>
      </c>
      <c r="O39" s="11">
        <f t="shared" si="4"/>
        <v>215753</v>
      </c>
      <c r="P39" s="11">
        <f t="shared" si="4"/>
        <v>19200040</v>
      </c>
      <c r="Q39" s="11">
        <f t="shared" si="4"/>
        <v>3125280</v>
      </c>
      <c r="R39" s="11">
        <f t="shared" si="4"/>
        <v>22541073</v>
      </c>
      <c r="S39" s="11">
        <f t="shared" si="4"/>
        <v>9916430</v>
      </c>
      <c r="T39" s="11">
        <f t="shared" si="4"/>
        <v>8790593</v>
      </c>
      <c r="U39" s="11">
        <f t="shared" si="4"/>
        <v>21185581</v>
      </c>
      <c r="V39" s="11">
        <f t="shared" si="4"/>
        <v>39892604</v>
      </c>
      <c r="W39" s="11">
        <f t="shared" si="4"/>
        <v>113074875</v>
      </c>
      <c r="X39" s="11">
        <f t="shared" si="4"/>
        <v>113678765</v>
      </c>
      <c r="Y39" s="11">
        <f t="shared" si="4"/>
        <v>-603890</v>
      </c>
      <c r="Z39" s="2">
        <f t="shared" si="5"/>
        <v>-0.5312249829596583</v>
      </c>
      <c r="AA39" s="15">
        <f>AA9+AA24</f>
        <v>113678765</v>
      </c>
    </row>
    <row r="40" spans="1:27" ht="13.5">
      <c r="A40" s="46" t="s">
        <v>36</v>
      </c>
      <c r="B40" s="47"/>
      <c r="C40" s="9">
        <f t="shared" si="4"/>
        <v>262174129</v>
      </c>
      <c r="D40" s="10">
        <f t="shared" si="4"/>
        <v>0</v>
      </c>
      <c r="E40" s="11">
        <f t="shared" si="4"/>
        <v>403730000</v>
      </c>
      <c r="F40" s="11">
        <f t="shared" si="4"/>
        <v>360327910</v>
      </c>
      <c r="G40" s="11">
        <f t="shared" si="4"/>
        <v>402300</v>
      </c>
      <c r="H40" s="11">
        <f t="shared" si="4"/>
        <v>2015190</v>
      </c>
      <c r="I40" s="11">
        <f t="shared" si="4"/>
        <v>74193709</v>
      </c>
      <c r="J40" s="11">
        <f t="shared" si="4"/>
        <v>76611199</v>
      </c>
      <c r="K40" s="11">
        <f t="shared" si="4"/>
        <v>8400567</v>
      </c>
      <c r="L40" s="11">
        <f t="shared" si="4"/>
        <v>8661395</v>
      </c>
      <c r="M40" s="11">
        <f t="shared" si="4"/>
        <v>28630508</v>
      </c>
      <c r="N40" s="11">
        <f t="shared" si="4"/>
        <v>45692470</v>
      </c>
      <c r="O40" s="11">
        <f t="shared" si="4"/>
        <v>11408973</v>
      </c>
      <c r="P40" s="11">
        <f t="shared" si="4"/>
        <v>15517101</v>
      </c>
      <c r="Q40" s="11">
        <f t="shared" si="4"/>
        <v>38639335</v>
      </c>
      <c r="R40" s="11">
        <f t="shared" si="4"/>
        <v>65565409</v>
      </c>
      <c r="S40" s="11">
        <f t="shared" si="4"/>
        <v>14867404</v>
      </c>
      <c r="T40" s="11">
        <f t="shared" si="4"/>
        <v>21275329</v>
      </c>
      <c r="U40" s="11">
        <f t="shared" si="4"/>
        <v>172399548</v>
      </c>
      <c r="V40" s="11">
        <f t="shared" si="4"/>
        <v>208542281</v>
      </c>
      <c r="W40" s="11">
        <f t="shared" si="4"/>
        <v>396411359</v>
      </c>
      <c r="X40" s="11">
        <f t="shared" si="4"/>
        <v>360327910</v>
      </c>
      <c r="Y40" s="11">
        <f t="shared" si="4"/>
        <v>36083449</v>
      </c>
      <c r="Z40" s="2">
        <f t="shared" si="5"/>
        <v>10.014058860996917</v>
      </c>
      <c r="AA40" s="15">
        <f>AA10+AA25</f>
        <v>360327910</v>
      </c>
    </row>
    <row r="41" spans="1:27" ht="13.5">
      <c r="A41" s="48" t="s">
        <v>37</v>
      </c>
      <c r="B41" s="47"/>
      <c r="C41" s="49">
        <f aca="true" t="shared" si="6" ref="C41:Y41">SUM(C36:C40)</f>
        <v>1764666663</v>
      </c>
      <c r="D41" s="50">
        <f t="shared" si="6"/>
        <v>0</v>
      </c>
      <c r="E41" s="51">
        <f t="shared" si="6"/>
        <v>2447948699</v>
      </c>
      <c r="F41" s="51">
        <f t="shared" si="6"/>
        <v>2410179359</v>
      </c>
      <c r="G41" s="51">
        <f t="shared" si="6"/>
        <v>19862259</v>
      </c>
      <c r="H41" s="51">
        <f t="shared" si="6"/>
        <v>47904000</v>
      </c>
      <c r="I41" s="51">
        <f t="shared" si="6"/>
        <v>148920620</v>
      </c>
      <c r="J41" s="51">
        <f t="shared" si="6"/>
        <v>216686879</v>
      </c>
      <c r="K41" s="51">
        <f t="shared" si="6"/>
        <v>86528444</v>
      </c>
      <c r="L41" s="51">
        <f t="shared" si="6"/>
        <v>69624134</v>
      </c>
      <c r="M41" s="51">
        <f t="shared" si="6"/>
        <v>184091952</v>
      </c>
      <c r="N41" s="51">
        <f t="shared" si="6"/>
        <v>340244530</v>
      </c>
      <c r="O41" s="51">
        <f t="shared" si="6"/>
        <v>42642067</v>
      </c>
      <c r="P41" s="51">
        <f t="shared" si="6"/>
        <v>125792944</v>
      </c>
      <c r="Q41" s="51">
        <f t="shared" si="6"/>
        <v>192171194</v>
      </c>
      <c r="R41" s="51">
        <f t="shared" si="6"/>
        <v>360606205</v>
      </c>
      <c r="S41" s="51">
        <f t="shared" si="6"/>
        <v>175275229</v>
      </c>
      <c r="T41" s="51">
        <f t="shared" si="6"/>
        <v>201680038</v>
      </c>
      <c r="U41" s="51">
        <f t="shared" si="6"/>
        <v>613293475</v>
      </c>
      <c r="V41" s="51">
        <f t="shared" si="6"/>
        <v>990248742</v>
      </c>
      <c r="W41" s="51">
        <f t="shared" si="6"/>
        <v>1907786356</v>
      </c>
      <c r="X41" s="51">
        <f t="shared" si="6"/>
        <v>2410179359</v>
      </c>
      <c r="Y41" s="51">
        <f t="shared" si="6"/>
        <v>-502393003</v>
      </c>
      <c r="Z41" s="52">
        <f t="shared" si="5"/>
        <v>-20.844631380813347</v>
      </c>
      <c r="AA41" s="53">
        <f>SUM(AA36:AA40)</f>
        <v>2410179359</v>
      </c>
    </row>
    <row r="42" spans="1:27" ht="13.5">
      <c r="A42" s="54" t="s">
        <v>38</v>
      </c>
      <c r="B42" s="35"/>
      <c r="C42" s="65">
        <f aca="true" t="shared" si="7" ref="C42:Y48">C12+C27</f>
        <v>281257839</v>
      </c>
      <c r="D42" s="66">
        <f t="shared" si="7"/>
        <v>0</v>
      </c>
      <c r="E42" s="67">
        <f t="shared" si="7"/>
        <v>271050000</v>
      </c>
      <c r="F42" s="67">
        <f t="shared" si="7"/>
        <v>286687398</v>
      </c>
      <c r="G42" s="67">
        <f t="shared" si="7"/>
        <v>1300053</v>
      </c>
      <c r="H42" s="67">
        <f t="shared" si="7"/>
        <v>4367227</v>
      </c>
      <c r="I42" s="67">
        <f t="shared" si="7"/>
        <v>14803821</v>
      </c>
      <c r="J42" s="67">
        <f t="shared" si="7"/>
        <v>20471101</v>
      </c>
      <c r="K42" s="67">
        <f t="shared" si="7"/>
        <v>12830710</v>
      </c>
      <c r="L42" s="67">
        <f t="shared" si="7"/>
        <v>11462398</v>
      </c>
      <c r="M42" s="67">
        <f t="shared" si="7"/>
        <v>16748210</v>
      </c>
      <c r="N42" s="67">
        <f t="shared" si="7"/>
        <v>41041318</v>
      </c>
      <c r="O42" s="67">
        <f t="shared" si="7"/>
        <v>6690029</v>
      </c>
      <c r="P42" s="67">
        <f t="shared" si="7"/>
        <v>14132843</v>
      </c>
      <c r="Q42" s="67">
        <f t="shared" si="7"/>
        <v>15848067</v>
      </c>
      <c r="R42" s="67">
        <f t="shared" si="7"/>
        <v>36670939</v>
      </c>
      <c r="S42" s="67">
        <f t="shared" si="7"/>
        <v>18313116</v>
      </c>
      <c r="T42" s="67">
        <f t="shared" si="7"/>
        <v>14331416</v>
      </c>
      <c r="U42" s="67">
        <f t="shared" si="7"/>
        <v>77128742</v>
      </c>
      <c r="V42" s="67">
        <f t="shared" si="7"/>
        <v>109773274</v>
      </c>
      <c r="W42" s="67">
        <f t="shared" si="7"/>
        <v>207956632</v>
      </c>
      <c r="X42" s="67">
        <f t="shared" si="7"/>
        <v>286687398</v>
      </c>
      <c r="Y42" s="67">
        <f t="shared" si="7"/>
        <v>-78730766</v>
      </c>
      <c r="Z42" s="69">
        <f t="shared" si="5"/>
        <v>-27.462234667182685</v>
      </c>
      <c r="AA42" s="68">
        <f aca="true" t="shared" si="8" ref="AA42:AA48">AA12+AA27</f>
        <v>286687398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52629691</v>
      </c>
      <c r="D44" s="66">
        <f t="shared" si="7"/>
        <v>0</v>
      </c>
      <c r="E44" s="67">
        <f t="shared" si="7"/>
        <v>278800000</v>
      </c>
      <c r="F44" s="67">
        <f t="shared" si="7"/>
        <v>287556345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287556345</v>
      </c>
      <c r="Y44" s="67">
        <f t="shared" si="7"/>
        <v>-287556345</v>
      </c>
      <c r="Z44" s="69">
        <f t="shared" si="5"/>
        <v>-100</v>
      </c>
      <c r="AA44" s="68">
        <f t="shared" si="8"/>
        <v>287556345</v>
      </c>
    </row>
    <row r="45" spans="1:27" ht="13.5">
      <c r="A45" s="54" t="s">
        <v>41</v>
      </c>
      <c r="B45" s="35" t="s">
        <v>42</v>
      </c>
      <c r="C45" s="65">
        <f t="shared" si="7"/>
        <v>513746884</v>
      </c>
      <c r="D45" s="66">
        <f t="shared" si="7"/>
        <v>0</v>
      </c>
      <c r="E45" s="67">
        <f t="shared" si="7"/>
        <v>792567155</v>
      </c>
      <c r="F45" s="67">
        <f t="shared" si="7"/>
        <v>826526520</v>
      </c>
      <c r="G45" s="67">
        <f t="shared" si="7"/>
        <v>36639</v>
      </c>
      <c r="H45" s="67">
        <f t="shared" si="7"/>
        <v>10981401</v>
      </c>
      <c r="I45" s="67">
        <f t="shared" si="7"/>
        <v>34671632</v>
      </c>
      <c r="J45" s="67">
        <f t="shared" si="7"/>
        <v>45689672</v>
      </c>
      <c r="K45" s="67">
        <f t="shared" si="7"/>
        <v>32985815</v>
      </c>
      <c r="L45" s="67">
        <f t="shared" si="7"/>
        <v>41879963</v>
      </c>
      <c r="M45" s="67">
        <f t="shared" si="7"/>
        <v>49243643</v>
      </c>
      <c r="N45" s="67">
        <f t="shared" si="7"/>
        <v>124109421</v>
      </c>
      <c r="O45" s="67">
        <f t="shared" si="7"/>
        <v>26617851</v>
      </c>
      <c r="P45" s="67">
        <f t="shared" si="7"/>
        <v>35698412</v>
      </c>
      <c r="Q45" s="67">
        <f t="shared" si="7"/>
        <v>127733530</v>
      </c>
      <c r="R45" s="67">
        <f t="shared" si="7"/>
        <v>190049793</v>
      </c>
      <c r="S45" s="67">
        <f t="shared" si="7"/>
        <v>45177071</v>
      </c>
      <c r="T45" s="67">
        <f t="shared" si="7"/>
        <v>58753925</v>
      </c>
      <c r="U45" s="67">
        <f t="shared" si="7"/>
        <v>141554378</v>
      </c>
      <c r="V45" s="67">
        <f t="shared" si="7"/>
        <v>245485374</v>
      </c>
      <c r="W45" s="67">
        <f t="shared" si="7"/>
        <v>605334260</v>
      </c>
      <c r="X45" s="67">
        <f t="shared" si="7"/>
        <v>826526520</v>
      </c>
      <c r="Y45" s="67">
        <f t="shared" si="7"/>
        <v>-221192260</v>
      </c>
      <c r="Z45" s="69">
        <f t="shared" si="5"/>
        <v>-26.761665191335904</v>
      </c>
      <c r="AA45" s="68">
        <f t="shared" si="8"/>
        <v>826526520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2612301077</v>
      </c>
      <c r="D49" s="78">
        <f t="shared" si="9"/>
        <v>0</v>
      </c>
      <c r="E49" s="79">
        <f t="shared" si="9"/>
        <v>3790365854</v>
      </c>
      <c r="F49" s="79">
        <f t="shared" si="9"/>
        <v>3810949622</v>
      </c>
      <c r="G49" s="79">
        <f t="shared" si="9"/>
        <v>21198951</v>
      </c>
      <c r="H49" s="79">
        <f t="shared" si="9"/>
        <v>63252628</v>
      </c>
      <c r="I49" s="79">
        <f t="shared" si="9"/>
        <v>198396073</v>
      </c>
      <c r="J49" s="79">
        <f t="shared" si="9"/>
        <v>282847652</v>
      </c>
      <c r="K49" s="79">
        <f t="shared" si="9"/>
        <v>132344969</v>
      </c>
      <c r="L49" s="79">
        <f t="shared" si="9"/>
        <v>122966495</v>
      </c>
      <c r="M49" s="79">
        <f t="shared" si="9"/>
        <v>250083805</v>
      </c>
      <c r="N49" s="79">
        <f t="shared" si="9"/>
        <v>505395269</v>
      </c>
      <c r="O49" s="79">
        <f t="shared" si="9"/>
        <v>75949947</v>
      </c>
      <c r="P49" s="79">
        <f t="shared" si="9"/>
        <v>175624199</v>
      </c>
      <c r="Q49" s="79">
        <f t="shared" si="9"/>
        <v>335752791</v>
      </c>
      <c r="R49" s="79">
        <f t="shared" si="9"/>
        <v>587326937</v>
      </c>
      <c r="S49" s="79">
        <f t="shared" si="9"/>
        <v>238765416</v>
      </c>
      <c r="T49" s="79">
        <f t="shared" si="9"/>
        <v>274765379</v>
      </c>
      <c r="U49" s="79">
        <f t="shared" si="9"/>
        <v>831976595</v>
      </c>
      <c r="V49" s="79">
        <f t="shared" si="9"/>
        <v>1345507390</v>
      </c>
      <c r="W49" s="79">
        <f t="shared" si="9"/>
        <v>2721077248</v>
      </c>
      <c r="X49" s="79">
        <f t="shared" si="9"/>
        <v>3810949622</v>
      </c>
      <c r="Y49" s="79">
        <f t="shared" si="9"/>
        <v>-1089872374</v>
      </c>
      <c r="Z49" s="80">
        <f t="shared" si="5"/>
        <v>-28.598446111917664</v>
      </c>
      <c r="AA49" s="81">
        <f>SUM(AA41:AA48)</f>
        <v>3810949622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1336282935</v>
      </c>
      <c r="D51" s="66">
        <f t="shared" si="10"/>
        <v>0</v>
      </c>
      <c r="E51" s="67">
        <f t="shared" si="10"/>
        <v>2355213526</v>
      </c>
      <c r="F51" s="67">
        <f t="shared" si="10"/>
        <v>2479574159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2479574159</v>
      </c>
      <c r="Y51" s="67">
        <f t="shared" si="10"/>
        <v>-2479574159</v>
      </c>
      <c r="Z51" s="69">
        <f>+IF(X51&lt;&gt;0,+(Y51/X51)*100,0)</f>
        <v>-100</v>
      </c>
      <c r="AA51" s="68">
        <f>SUM(AA57:AA61)</f>
        <v>2479574159</v>
      </c>
    </row>
    <row r="52" spans="1:27" ht="13.5">
      <c r="A52" s="84" t="s">
        <v>32</v>
      </c>
      <c r="B52" s="47"/>
      <c r="C52" s="9">
        <v>248973256</v>
      </c>
      <c r="D52" s="10"/>
      <c r="E52" s="11">
        <v>477973154</v>
      </c>
      <c r="F52" s="11">
        <v>477486154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477486154</v>
      </c>
      <c r="Y52" s="11">
        <v>-477486154</v>
      </c>
      <c r="Z52" s="2">
        <v>-100</v>
      </c>
      <c r="AA52" s="15">
        <v>477486154</v>
      </c>
    </row>
    <row r="53" spans="1:27" ht="13.5">
      <c r="A53" s="84" t="s">
        <v>33</v>
      </c>
      <c r="B53" s="47"/>
      <c r="C53" s="9">
        <v>465127247</v>
      </c>
      <c r="D53" s="10"/>
      <c r="E53" s="11">
        <v>795636118</v>
      </c>
      <c r="F53" s="11">
        <v>796610318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796610318</v>
      </c>
      <c r="Y53" s="11">
        <v>-796610318</v>
      </c>
      <c r="Z53" s="2">
        <v>-100</v>
      </c>
      <c r="AA53" s="15">
        <v>796610318</v>
      </c>
    </row>
    <row r="54" spans="1:27" ht="13.5">
      <c r="A54" s="84" t="s">
        <v>34</v>
      </c>
      <c r="B54" s="47"/>
      <c r="C54" s="9">
        <v>113379926</v>
      </c>
      <c r="D54" s="10"/>
      <c r="E54" s="11">
        <v>343483359</v>
      </c>
      <c r="F54" s="11">
        <v>371713359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371713359</v>
      </c>
      <c r="Y54" s="11">
        <v>-371713359</v>
      </c>
      <c r="Z54" s="2">
        <v>-100</v>
      </c>
      <c r="AA54" s="15">
        <v>371713359</v>
      </c>
    </row>
    <row r="55" spans="1:27" ht="13.5">
      <c r="A55" s="84" t="s">
        <v>35</v>
      </c>
      <c r="B55" s="47"/>
      <c r="C55" s="9">
        <v>89575838</v>
      </c>
      <c r="D55" s="10"/>
      <c r="E55" s="11">
        <v>83103068</v>
      </c>
      <c r="F55" s="11">
        <v>171465320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171465320</v>
      </c>
      <c r="Y55" s="11">
        <v>-171465320</v>
      </c>
      <c r="Z55" s="2">
        <v>-100</v>
      </c>
      <c r="AA55" s="15">
        <v>171465320</v>
      </c>
    </row>
    <row r="56" spans="1:27" ht="13.5">
      <c r="A56" s="84" t="s">
        <v>36</v>
      </c>
      <c r="B56" s="47"/>
      <c r="C56" s="9">
        <v>55798694</v>
      </c>
      <c r="D56" s="10"/>
      <c r="E56" s="11">
        <v>68007033</v>
      </c>
      <c r="F56" s="11">
        <v>68007033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68007033</v>
      </c>
      <c r="Y56" s="11">
        <v>-68007033</v>
      </c>
      <c r="Z56" s="2">
        <v>-100</v>
      </c>
      <c r="AA56" s="15">
        <v>68007033</v>
      </c>
    </row>
    <row r="57" spans="1:27" ht="13.5">
      <c r="A57" s="85" t="s">
        <v>37</v>
      </c>
      <c r="B57" s="47"/>
      <c r="C57" s="49">
        <f aca="true" t="shared" si="11" ref="C57:Y57">SUM(C52:C56)</f>
        <v>972854961</v>
      </c>
      <c r="D57" s="50">
        <f t="shared" si="11"/>
        <v>0</v>
      </c>
      <c r="E57" s="51">
        <f t="shared" si="11"/>
        <v>1768202732</v>
      </c>
      <c r="F57" s="51">
        <f t="shared" si="11"/>
        <v>1885282184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1885282184</v>
      </c>
      <c r="Y57" s="51">
        <f t="shared" si="11"/>
        <v>-1885282184</v>
      </c>
      <c r="Z57" s="52">
        <f>+IF(X57&lt;&gt;0,+(Y57/X57)*100,0)</f>
        <v>-100</v>
      </c>
      <c r="AA57" s="53">
        <f>SUM(AA52:AA56)</f>
        <v>1885282184</v>
      </c>
    </row>
    <row r="58" spans="1:27" ht="13.5">
      <c r="A58" s="86" t="s">
        <v>38</v>
      </c>
      <c r="B58" s="35"/>
      <c r="C58" s="9">
        <v>65264406</v>
      </c>
      <c r="D58" s="10"/>
      <c r="E58" s="11">
        <v>70591994</v>
      </c>
      <c r="F58" s="11">
        <v>98175614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98175614</v>
      </c>
      <c r="Y58" s="11">
        <v>-98175614</v>
      </c>
      <c r="Z58" s="2">
        <v>-100</v>
      </c>
      <c r="AA58" s="15">
        <v>98175614</v>
      </c>
    </row>
    <row r="59" spans="1:27" ht="13.5">
      <c r="A59" s="86" t="s">
        <v>39</v>
      </c>
      <c r="B59" s="35"/>
      <c r="C59" s="12">
        <v>109921323</v>
      </c>
      <c r="D59" s="13"/>
      <c r="E59" s="14">
        <v>229015234</v>
      </c>
      <c r="F59" s="14">
        <v>222895195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222895195</v>
      </c>
      <c r="Y59" s="14">
        <v>-222895195</v>
      </c>
      <c r="Z59" s="2">
        <v>-100</v>
      </c>
      <c r="AA59" s="22">
        <v>222895195</v>
      </c>
    </row>
    <row r="60" spans="1:27" ht="13.5">
      <c r="A60" s="86" t="s">
        <v>40</v>
      </c>
      <c r="B60" s="35"/>
      <c r="C60" s="9">
        <v>26772160</v>
      </c>
      <c r="D60" s="10"/>
      <c r="E60" s="11">
        <v>26637994</v>
      </c>
      <c r="F60" s="11">
        <v>26637994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26637994</v>
      </c>
      <c r="Y60" s="11">
        <v>-26637994</v>
      </c>
      <c r="Z60" s="2">
        <v>-100</v>
      </c>
      <c r="AA60" s="15">
        <v>26637994</v>
      </c>
    </row>
    <row r="61" spans="1:27" ht="13.5">
      <c r="A61" s="86" t="s">
        <v>41</v>
      </c>
      <c r="B61" s="35" t="s">
        <v>51</v>
      </c>
      <c r="C61" s="9">
        <v>161470085</v>
      </c>
      <c r="D61" s="10"/>
      <c r="E61" s="11">
        <v>260765572</v>
      </c>
      <c r="F61" s="11">
        <v>246583172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246583172</v>
      </c>
      <c r="Y61" s="11">
        <v>-246583172</v>
      </c>
      <c r="Z61" s="2">
        <v>-100</v>
      </c>
      <c r="AA61" s="15">
        <v>246583172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665518121</v>
      </c>
      <c r="D65" s="10">
        <v>687088625</v>
      </c>
      <c r="E65" s="11">
        <v>725194591</v>
      </c>
      <c r="F65" s="11">
        <v>725194591</v>
      </c>
      <c r="G65" s="11">
        <v>57122391</v>
      </c>
      <c r="H65" s="11">
        <v>57601462</v>
      </c>
      <c r="I65" s="11">
        <v>56714670</v>
      </c>
      <c r="J65" s="11">
        <v>171438523</v>
      </c>
      <c r="K65" s="11">
        <v>54828171</v>
      </c>
      <c r="L65" s="11">
        <v>53708673</v>
      </c>
      <c r="M65" s="11">
        <v>56220074</v>
      </c>
      <c r="N65" s="11">
        <v>164756918</v>
      </c>
      <c r="O65" s="11">
        <v>69123512</v>
      </c>
      <c r="P65" s="11">
        <v>53943294</v>
      </c>
      <c r="Q65" s="11">
        <v>56000314</v>
      </c>
      <c r="R65" s="11">
        <v>179067120</v>
      </c>
      <c r="S65" s="11">
        <v>56204015</v>
      </c>
      <c r="T65" s="11">
        <v>51382805</v>
      </c>
      <c r="U65" s="11">
        <v>80053513</v>
      </c>
      <c r="V65" s="11">
        <v>187640333</v>
      </c>
      <c r="W65" s="11">
        <v>702902894</v>
      </c>
      <c r="X65" s="11">
        <v>725194591</v>
      </c>
      <c r="Y65" s="11">
        <v>-22291697</v>
      </c>
      <c r="Z65" s="2">
        <v>-3.07</v>
      </c>
      <c r="AA65" s="15"/>
    </row>
    <row r="66" spans="1:27" ht="13.5">
      <c r="A66" s="86" t="s">
        <v>54</v>
      </c>
      <c r="B66" s="93"/>
      <c r="C66" s="12">
        <v>670765000</v>
      </c>
      <c r="D66" s="13">
        <v>1658262000</v>
      </c>
      <c r="E66" s="14">
        <v>1630018935</v>
      </c>
      <c r="F66" s="14">
        <v>1754380000</v>
      </c>
      <c r="G66" s="14">
        <v>47614869</v>
      </c>
      <c r="H66" s="14">
        <v>119016315</v>
      </c>
      <c r="I66" s="14">
        <v>73702835</v>
      </c>
      <c r="J66" s="14">
        <v>240334019</v>
      </c>
      <c r="K66" s="14">
        <v>68526169</v>
      </c>
      <c r="L66" s="14">
        <v>77972406</v>
      </c>
      <c r="M66" s="14">
        <v>78088933</v>
      </c>
      <c r="N66" s="14">
        <v>224587508</v>
      </c>
      <c r="O66" s="14">
        <v>101338406</v>
      </c>
      <c r="P66" s="14">
        <v>65670095</v>
      </c>
      <c r="Q66" s="14">
        <v>93584141</v>
      </c>
      <c r="R66" s="14">
        <v>260592642</v>
      </c>
      <c r="S66" s="14">
        <v>75035595</v>
      </c>
      <c r="T66" s="14">
        <v>63692799</v>
      </c>
      <c r="U66" s="14">
        <v>94951396</v>
      </c>
      <c r="V66" s="14">
        <v>233679790</v>
      </c>
      <c r="W66" s="14">
        <v>959193959</v>
      </c>
      <c r="X66" s="14">
        <v>1754380000</v>
      </c>
      <c r="Y66" s="14">
        <v>-795186041</v>
      </c>
      <c r="Z66" s="2">
        <v>-45.33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15675552</v>
      </c>
      <c r="H67" s="11">
        <v>43175852</v>
      </c>
      <c r="I67" s="11">
        <v>61958559</v>
      </c>
      <c r="J67" s="11">
        <v>120809963</v>
      </c>
      <c r="K67" s="11">
        <v>68694806</v>
      </c>
      <c r="L67" s="11">
        <v>61985017</v>
      </c>
      <c r="M67" s="11">
        <v>73563611</v>
      </c>
      <c r="N67" s="11">
        <v>204243434</v>
      </c>
      <c r="O67" s="11">
        <v>42664303</v>
      </c>
      <c r="P67" s="11">
        <v>67159530</v>
      </c>
      <c r="Q67" s="11">
        <v>83113111</v>
      </c>
      <c r="R67" s="11">
        <v>192936944</v>
      </c>
      <c r="S67" s="11">
        <v>58869827</v>
      </c>
      <c r="T67" s="11">
        <v>76677300</v>
      </c>
      <c r="U67" s="11">
        <v>109482890</v>
      </c>
      <c r="V67" s="11">
        <v>245030017</v>
      </c>
      <c r="W67" s="11">
        <v>763020358</v>
      </c>
      <c r="X67" s="11"/>
      <c r="Y67" s="11">
        <v>763020358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2511252</v>
      </c>
      <c r="H68" s="11">
        <v>10803917</v>
      </c>
      <c r="I68" s="11">
        <v>18880869</v>
      </c>
      <c r="J68" s="11">
        <v>32196038</v>
      </c>
      <c r="K68" s="11">
        <v>30032757</v>
      </c>
      <c r="L68" s="11">
        <v>40314850</v>
      </c>
      <c r="M68" s="11">
        <v>41021508</v>
      </c>
      <c r="N68" s="11">
        <v>111369115</v>
      </c>
      <c r="O68" s="11">
        <v>24399602</v>
      </c>
      <c r="P68" s="11">
        <v>35304969</v>
      </c>
      <c r="Q68" s="11">
        <v>45665845</v>
      </c>
      <c r="R68" s="11">
        <v>105370416</v>
      </c>
      <c r="S68" s="11">
        <v>40239862</v>
      </c>
      <c r="T68" s="11">
        <v>39550722</v>
      </c>
      <c r="U68" s="11">
        <v>59854004</v>
      </c>
      <c r="V68" s="11">
        <v>139644588</v>
      </c>
      <c r="W68" s="11">
        <v>388580157</v>
      </c>
      <c r="X68" s="11"/>
      <c r="Y68" s="11">
        <v>388580157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1336283121</v>
      </c>
      <c r="D69" s="78">
        <f t="shared" si="12"/>
        <v>2345350625</v>
      </c>
      <c r="E69" s="79">
        <f t="shared" si="12"/>
        <v>2355213526</v>
      </c>
      <c r="F69" s="79">
        <f t="shared" si="12"/>
        <v>2479574591</v>
      </c>
      <c r="G69" s="79">
        <f t="shared" si="12"/>
        <v>122924064</v>
      </c>
      <c r="H69" s="79">
        <f t="shared" si="12"/>
        <v>230597546</v>
      </c>
      <c r="I69" s="79">
        <f t="shared" si="12"/>
        <v>211256933</v>
      </c>
      <c r="J69" s="79">
        <f t="shared" si="12"/>
        <v>564778543</v>
      </c>
      <c r="K69" s="79">
        <f t="shared" si="12"/>
        <v>222081903</v>
      </c>
      <c r="L69" s="79">
        <f t="shared" si="12"/>
        <v>233980946</v>
      </c>
      <c r="M69" s="79">
        <f t="shared" si="12"/>
        <v>248894126</v>
      </c>
      <c r="N69" s="79">
        <f t="shared" si="12"/>
        <v>704956975</v>
      </c>
      <c r="O69" s="79">
        <f t="shared" si="12"/>
        <v>237525823</v>
      </c>
      <c r="P69" s="79">
        <f t="shared" si="12"/>
        <v>222077888</v>
      </c>
      <c r="Q69" s="79">
        <f t="shared" si="12"/>
        <v>278363411</v>
      </c>
      <c r="R69" s="79">
        <f t="shared" si="12"/>
        <v>737967122</v>
      </c>
      <c r="S69" s="79">
        <f t="shared" si="12"/>
        <v>230349299</v>
      </c>
      <c r="T69" s="79">
        <f t="shared" si="12"/>
        <v>231303626</v>
      </c>
      <c r="U69" s="79">
        <f t="shared" si="12"/>
        <v>344341803</v>
      </c>
      <c r="V69" s="79">
        <f t="shared" si="12"/>
        <v>805994728</v>
      </c>
      <c r="W69" s="79">
        <f t="shared" si="12"/>
        <v>2813697368</v>
      </c>
      <c r="X69" s="79">
        <f t="shared" si="12"/>
        <v>2479574591</v>
      </c>
      <c r="Y69" s="79">
        <f t="shared" si="12"/>
        <v>334122777</v>
      </c>
      <c r="Z69" s="80">
        <f>+IF(X69&lt;&gt;0,+(Y69/X69)*100,0)</f>
        <v>13.475004067744134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5717937000</v>
      </c>
      <c r="F5" s="43">
        <f t="shared" si="0"/>
        <v>5717937000</v>
      </c>
      <c r="G5" s="43">
        <f t="shared" si="0"/>
        <v>448519658</v>
      </c>
      <c r="H5" s="43">
        <f t="shared" si="0"/>
        <v>219118479</v>
      </c>
      <c r="I5" s="43">
        <f t="shared" si="0"/>
        <v>225010277</v>
      </c>
      <c r="J5" s="43">
        <f t="shared" si="0"/>
        <v>892648414</v>
      </c>
      <c r="K5" s="43">
        <f t="shared" si="0"/>
        <v>142404455</v>
      </c>
      <c r="L5" s="43">
        <f t="shared" si="0"/>
        <v>324603247</v>
      </c>
      <c r="M5" s="43">
        <f t="shared" si="0"/>
        <v>299923412</v>
      </c>
      <c r="N5" s="43">
        <f t="shared" si="0"/>
        <v>766931114</v>
      </c>
      <c r="O5" s="43">
        <f t="shared" si="0"/>
        <v>383053100</v>
      </c>
      <c r="P5" s="43">
        <f t="shared" si="0"/>
        <v>840109980</v>
      </c>
      <c r="Q5" s="43">
        <f t="shared" si="0"/>
        <v>625684864</v>
      </c>
      <c r="R5" s="43">
        <f t="shared" si="0"/>
        <v>1848847944</v>
      </c>
      <c r="S5" s="43">
        <f t="shared" si="0"/>
        <v>519706738</v>
      </c>
      <c r="T5" s="43">
        <f t="shared" si="0"/>
        <v>1717295512</v>
      </c>
      <c r="U5" s="43">
        <f t="shared" si="0"/>
        <v>4002852647</v>
      </c>
      <c r="V5" s="43">
        <f t="shared" si="0"/>
        <v>6239854897</v>
      </c>
      <c r="W5" s="43">
        <f t="shared" si="0"/>
        <v>9748282369</v>
      </c>
      <c r="X5" s="43">
        <f t="shared" si="0"/>
        <v>5717937000</v>
      </c>
      <c r="Y5" s="43">
        <f t="shared" si="0"/>
        <v>4030345369</v>
      </c>
      <c r="Z5" s="44">
        <f>+IF(X5&lt;&gt;0,+(Y5/X5)*100,0)</f>
        <v>70.48600516235139</v>
      </c>
      <c r="AA5" s="45">
        <f>SUM(AA11:AA18)</f>
        <v>5717937000</v>
      </c>
    </row>
    <row r="6" spans="1:27" ht="13.5">
      <c r="A6" s="46" t="s">
        <v>32</v>
      </c>
      <c r="B6" s="47"/>
      <c r="C6" s="9"/>
      <c r="D6" s="10"/>
      <c r="E6" s="11">
        <v>575960000</v>
      </c>
      <c r="F6" s="11">
        <v>575960000</v>
      </c>
      <c r="G6" s="11">
        <v>29585830</v>
      </c>
      <c r="H6" s="11">
        <v>3012798</v>
      </c>
      <c r="I6" s="11">
        <v>396831508</v>
      </c>
      <c r="J6" s="11">
        <v>429430136</v>
      </c>
      <c r="K6" s="11">
        <v>-110814208</v>
      </c>
      <c r="L6" s="11">
        <v>-9370138</v>
      </c>
      <c r="M6" s="11">
        <v>-266932722</v>
      </c>
      <c r="N6" s="11">
        <v>-387117068</v>
      </c>
      <c r="O6" s="11">
        <v>1312</v>
      </c>
      <c r="P6" s="11">
        <v>59461426</v>
      </c>
      <c r="Q6" s="11">
        <v>195096105</v>
      </c>
      <c r="R6" s="11">
        <v>254558843</v>
      </c>
      <c r="S6" s="11">
        <v>64291000</v>
      </c>
      <c r="T6" s="11">
        <v>122103542</v>
      </c>
      <c r="U6" s="11">
        <v>557998650</v>
      </c>
      <c r="V6" s="11">
        <v>744393192</v>
      </c>
      <c r="W6" s="11">
        <v>1041265103</v>
      </c>
      <c r="X6" s="11">
        <v>575960000</v>
      </c>
      <c r="Y6" s="11">
        <v>465305103</v>
      </c>
      <c r="Z6" s="2">
        <v>80.79</v>
      </c>
      <c r="AA6" s="15">
        <v>575960000</v>
      </c>
    </row>
    <row r="7" spans="1:27" ht="13.5">
      <c r="A7" s="46" t="s">
        <v>33</v>
      </c>
      <c r="B7" s="47"/>
      <c r="C7" s="9"/>
      <c r="D7" s="10"/>
      <c r="E7" s="11">
        <v>820007000</v>
      </c>
      <c r="F7" s="11">
        <v>820007000</v>
      </c>
      <c r="G7" s="11">
        <v>-25070</v>
      </c>
      <c r="H7" s="11">
        <v>-71315</v>
      </c>
      <c r="I7" s="11">
        <v>-203602127</v>
      </c>
      <c r="J7" s="11">
        <v>-203698512</v>
      </c>
      <c r="K7" s="11">
        <v>75112</v>
      </c>
      <c r="L7" s="11">
        <v>17468</v>
      </c>
      <c r="M7" s="11">
        <v>750717389</v>
      </c>
      <c r="N7" s="11">
        <v>750809969</v>
      </c>
      <c r="O7" s="11">
        <v>78505</v>
      </c>
      <c r="P7" s="11">
        <v>180807000</v>
      </c>
      <c r="Q7" s="11">
        <v>3447000</v>
      </c>
      <c r="R7" s="11">
        <v>184332505</v>
      </c>
      <c r="S7" s="11">
        <v>232102880</v>
      </c>
      <c r="T7" s="11">
        <v>381343000</v>
      </c>
      <c r="U7" s="11">
        <v>584227640</v>
      </c>
      <c r="V7" s="11">
        <v>1197673520</v>
      </c>
      <c r="W7" s="11">
        <v>1929117482</v>
      </c>
      <c r="X7" s="11">
        <v>820007000</v>
      </c>
      <c r="Y7" s="11">
        <v>1109110482</v>
      </c>
      <c r="Z7" s="2">
        <v>135.26</v>
      </c>
      <c r="AA7" s="15">
        <v>820007000</v>
      </c>
    </row>
    <row r="8" spans="1:27" ht="13.5">
      <c r="A8" s="46" t="s">
        <v>34</v>
      </c>
      <c r="B8" s="47"/>
      <c r="C8" s="9"/>
      <c r="D8" s="10"/>
      <c r="E8" s="11">
        <v>27921000</v>
      </c>
      <c r="F8" s="11">
        <v>27921000</v>
      </c>
      <c r="G8" s="11"/>
      <c r="H8" s="11"/>
      <c r="I8" s="11">
        <v>-11709191</v>
      </c>
      <c r="J8" s="11">
        <v>-11709191</v>
      </c>
      <c r="K8" s="11">
        <v>14586</v>
      </c>
      <c r="L8" s="11">
        <v>88279</v>
      </c>
      <c r="M8" s="11">
        <v>395562178</v>
      </c>
      <c r="N8" s="11">
        <v>395665043</v>
      </c>
      <c r="O8" s="11"/>
      <c r="P8" s="11">
        <v>341791625</v>
      </c>
      <c r="Q8" s="11">
        <v>287493383</v>
      </c>
      <c r="R8" s="11">
        <v>629285008</v>
      </c>
      <c r="S8" s="11">
        <v>57539940</v>
      </c>
      <c r="T8" s="11"/>
      <c r="U8" s="11">
        <v>263202000</v>
      </c>
      <c r="V8" s="11">
        <v>320741940</v>
      </c>
      <c r="W8" s="11">
        <v>1333982800</v>
      </c>
      <c r="X8" s="11">
        <v>27921000</v>
      </c>
      <c r="Y8" s="11">
        <v>1306061800</v>
      </c>
      <c r="Z8" s="2">
        <v>4677.7</v>
      </c>
      <c r="AA8" s="15">
        <v>27921000</v>
      </c>
    </row>
    <row r="9" spans="1:27" ht="13.5">
      <c r="A9" s="46" t="s">
        <v>35</v>
      </c>
      <c r="B9" s="47"/>
      <c r="C9" s="9"/>
      <c r="D9" s="10"/>
      <c r="E9" s="11">
        <v>296761000</v>
      </c>
      <c r="F9" s="11">
        <v>296761000</v>
      </c>
      <c r="G9" s="11"/>
      <c r="H9" s="11"/>
      <c r="I9" s="11">
        <v>-44924403</v>
      </c>
      <c r="J9" s="11">
        <v>-44924403</v>
      </c>
      <c r="K9" s="11"/>
      <c r="L9" s="11"/>
      <c r="M9" s="11">
        <v>44333191</v>
      </c>
      <c r="N9" s="11">
        <v>44333191</v>
      </c>
      <c r="O9" s="11"/>
      <c r="P9" s="11"/>
      <c r="Q9" s="11">
        <v>220992612</v>
      </c>
      <c r="R9" s="11">
        <v>220992612</v>
      </c>
      <c r="S9" s="11"/>
      <c r="T9" s="11"/>
      <c r="U9" s="11">
        <v>182326000</v>
      </c>
      <c r="V9" s="11">
        <v>182326000</v>
      </c>
      <c r="W9" s="11">
        <v>402727400</v>
      </c>
      <c r="X9" s="11">
        <v>296761000</v>
      </c>
      <c r="Y9" s="11">
        <v>105966400</v>
      </c>
      <c r="Z9" s="2">
        <v>35.71</v>
      </c>
      <c r="AA9" s="15">
        <v>296761000</v>
      </c>
    </row>
    <row r="10" spans="1:27" ht="13.5">
      <c r="A10" s="46" t="s">
        <v>36</v>
      </c>
      <c r="B10" s="47"/>
      <c r="C10" s="9"/>
      <c r="D10" s="10"/>
      <c r="E10" s="11">
        <v>150050000</v>
      </c>
      <c r="F10" s="11">
        <v>150050000</v>
      </c>
      <c r="G10" s="11">
        <v>354907191</v>
      </c>
      <c r="H10" s="11">
        <v>211628627</v>
      </c>
      <c r="I10" s="11">
        <v>-44232983</v>
      </c>
      <c r="J10" s="11">
        <v>522302835</v>
      </c>
      <c r="K10" s="11">
        <v>203294638</v>
      </c>
      <c r="L10" s="11">
        <v>309534894</v>
      </c>
      <c r="M10" s="11">
        <v>-515913211</v>
      </c>
      <c r="N10" s="11">
        <v>-3083679</v>
      </c>
      <c r="O10" s="11">
        <v>247018933</v>
      </c>
      <c r="P10" s="11">
        <v>184465786</v>
      </c>
      <c r="Q10" s="11">
        <v>-214745750</v>
      </c>
      <c r="R10" s="11">
        <v>216738969</v>
      </c>
      <c r="S10" s="11">
        <v>126478560</v>
      </c>
      <c r="T10" s="11">
        <v>1049116234</v>
      </c>
      <c r="U10" s="11">
        <v>1679912389</v>
      </c>
      <c r="V10" s="11">
        <v>2855507183</v>
      </c>
      <c r="W10" s="11">
        <v>3591465308</v>
      </c>
      <c r="X10" s="11">
        <v>150050000</v>
      </c>
      <c r="Y10" s="11">
        <v>3441415308</v>
      </c>
      <c r="Z10" s="2">
        <v>2293.51</v>
      </c>
      <c r="AA10" s="15">
        <v>150050000</v>
      </c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1870699000</v>
      </c>
      <c r="F11" s="51">
        <f t="shared" si="1"/>
        <v>1870699000</v>
      </c>
      <c r="G11" s="51">
        <f t="shared" si="1"/>
        <v>384467951</v>
      </c>
      <c r="H11" s="51">
        <f t="shared" si="1"/>
        <v>214570110</v>
      </c>
      <c r="I11" s="51">
        <f t="shared" si="1"/>
        <v>92362804</v>
      </c>
      <c r="J11" s="51">
        <f t="shared" si="1"/>
        <v>691400865</v>
      </c>
      <c r="K11" s="51">
        <f t="shared" si="1"/>
        <v>92570128</v>
      </c>
      <c r="L11" s="51">
        <f t="shared" si="1"/>
        <v>300270503</v>
      </c>
      <c r="M11" s="51">
        <f t="shared" si="1"/>
        <v>407766825</v>
      </c>
      <c r="N11" s="51">
        <f t="shared" si="1"/>
        <v>800607456</v>
      </c>
      <c r="O11" s="51">
        <f t="shared" si="1"/>
        <v>247098750</v>
      </c>
      <c r="P11" s="51">
        <f t="shared" si="1"/>
        <v>766525837</v>
      </c>
      <c r="Q11" s="51">
        <f t="shared" si="1"/>
        <v>492283350</v>
      </c>
      <c r="R11" s="51">
        <f t="shared" si="1"/>
        <v>1505907937</v>
      </c>
      <c r="S11" s="51">
        <f t="shared" si="1"/>
        <v>480412380</v>
      </c>
      <c r="T11" s="51">
        <f t="shared" si="1"/>
        <v>1552562776</v>
      </c>
      <c r="U11" s="51">
        <f t="shared" si="1"/>
        <v>3267666679</v>
      </c>
      <c r="V11" s="51">
        <f t="shared" si="1"/>
        <v>5300641835</v>
      </c>
      <c r="W11" s="51">
        <f t="shared" si="1"/>
        <v>8298558093</v>
      </c>
      <c r="X11" s="51">
        <f t="shared" si="1"/>
        <v>1870699000</v>
      </c>
      <c r="Y11" s="51">
        <f t="shared" si="1"/>
        <v>6427859093</v>
      </c>
      <c r="Z11" s="52">
        <f>+IF(X11&lt;&gt;0,+(Y11/X11)*100,0)</f>
        <v>343.60734105272945</v>
      </c>
      <c r="AA11" s="53">
        <f>SUM(AA6:AA10)</f>
        <v>1870699000</v>
      </c>
    </row>
    <row r="12" spans="1:27" ht="13.5">
      <c r="A12" s="54" t="s">
        <v>38</v>
      </c>
      <c r="B12" s="35"/>
      <c r="C12" s="9"/>
      <c r="D12" s="10"/>
      <c r="E12" s="11">
        <v>767993000</v>
      </c>
      <c r="F12" s="11">
        <v>767993000</v>
      </c>
      <c r="G12" s="11">
        <v>56935591</v>
      </c>
      <c r="H12" s="11">
        <v>1968977</v>
      </c>
      <c r="I12" s="11">
        <v>-21841743</v>
      </c>
      <c r="J12" s="11">
        <v>37062825</v>
      </c>
      <c r="K12" s="11">
        <v>41315580</v>
      </c>
      <c r="L12" s="11">
        <v>17721892</v>
      </c>
      <c r="M12" s="11">
        <v>45125697</v>
      </c>
      <c r="N12" s="11">
        <v>104163169</v>
      </c>
      <c r="O12" s="11">
        <v>87454761</v>
      </c>
      <c r="P12" s="11">
        <v>22232671</v>
      </c>
      <c r="Q12" s="11">
        <v>7883261</v>
      </c>
      <c r="R12" s="11">
        <v>117570693</v>
      </c>
      <c r="S12" s="11">
        <v>20169480</v>
      </c>
      <c r="T12" s="11">
        <v>69567345</v>
      </c>
      <c r="U12" s="11">
        <v>95515964</v>
      </c>
      <c r="V12" s="11">
        <v>185252789</v>
      </c>
      <c r="W12" s="11">
        <v>444049476</v>
      </c>
      <c r="X12" s="11">
        <v>767993000</v>
      </c>
      <c r="Y12" s="11">
        <v>-323943524</v>
      </c>
      <c r="Z12" s="2">
        <v>-42.18</v>
      </c>
      <c r="AA12" s="15">
        <v>767993000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3079245000</v>
      </c>
      <c r="F15" s="11">
        <v>3079245000</v>
      </c>
      <c r="G15" s="11">
        <v>7116291</v>
      </c>
      <c r="H15" s="11">
        <v>2579392</v>
      </c>
      <c r="I15" s="11">
        <v>154489216</v>
      </c>
      <c r="J15" s="11">
        <v>164184899</v>
      </c>
      <c r="K15" s="11">
        <v>8518747</v>
      </c>
      <c r="L15" s="11">
        <v>6610844</v>
      </c>
      <c r="M15" s="11">
        <v>-152969110</v>
      </c>
      <c r="N15" s="11">
        <v>-137839519</v>
      </c>
      <c r="O15" s="11">
        <v>48499589</v>
      </c>
      <c r="P15" s="11">
        <v>51351472</v>
      </c>
      <c r="Q15" s="11">
        <v>125518253</v>
      </c>
      <c r="R15" s="11">
        <v>225369314</v>
      </c>
      <c r="S15" s="11">
        <v>18046398</v>
      </c>
      <c r="T15" s="11">
        <v>95165391</v>
      </c>
      <c r="U15" s="11">
        <v>618315188</v>
      </c>
      <c r="V15" s="11">
        <v>731526977</v>
      </c>
      <c r="W15" s="11">
        <v>983241671</v>
      </c>
      <c r="X15" s="11">
        <v>3079245000</v>
      </c>
      <c r="Y15" s="11">
        <v>-2096003329</v>
      </c>
      <c r="Z15" s="2">
        <v>-68.07</v>
      </c>
      <c r="AA15" s="15">
        <v>3079245000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1078480</v>
      </c>
      <c r="T16" s="11"/>
      <c r="U16" s="11">
        <v>10739816</v>
      </c>
      <c r="V16" s="11">
        <v>11818296</v>
      </c>
      <c r="W16" s="11">
        <v>11818296</v>
      </c>
      <c r="X16" s="11"/>
      <c r="Y16" s="11">
        <v>11818296</v>
      </c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8546000</v>
      </c>
      <c r="V17" s="11">
        <v>8546000</v>
      </c>
      <c r="W17" s="11">
        <v>8546000</v>
      </c>
      <c r="X17" s="11"/>
      <c r="Y17" s="11">
        <v>8546000</v>
      </c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>
        <v>-175</v>
      </c>
      <c r="H18" s="18"/>
      <c r="I18" s="18"/>
      <c r="J18" s="18">
        <v>-175</v>
      </c>
      <c r="K18" s="18"/>
      <c r="L18" s="18">
        <v>8</v>
      </c>
      <c r="M18" s="18"/>
      <c r="N18" s="18">
        <v>8</v>
      </c>
      <c r="O18" s="18"/>
      <c r="P18" s="18"/>
      <c r="Q18" s="18"/>
      <c r="R18" s="18"/>
      <c r="S18" s="18"/>
      <c r="T18" s="18"/>
      <c r="U18" s="18">
        <v>2069000</v>
      </c>
      <c r="V18" s="18">
        <v>2069000</v>
      </c>
      <c r="W18" s="18">
        <v>2068833</v>
      </c>
      <c r="X18" s="18"/>
      <c r="Y18" s="18">
        <v>2068833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7115215000</v>
      </c>
      <c r="D20" s="59">
        <f t="shared" si="2"/>
        <v>0</v>
      </c>
      <c r="E20" s="60">
        <f t="shared" si="2"/>
        <v>5157213000</v>
      </c>
      <c r="F20" s="60">
        <f t="shared" si="2"/>
        <v>5110012000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5110012000</v>
      </c>
      <c r="Y20" s="60">
        <f t="shared" si="2"/>
        <v>-5110012000</v>
      </c>
      <c r="Z20" s="61">
        <f>+IF(X20&lt;&gt;0,+(Y20/X20)*100,0)</f>
        <v>-100</v>
      </c>
      <c r="AA20" s="62">
        <f>SUM(AA26:AA33)</f>
        <v>5110012000</v>
      </c>
    </row>
    <row r="21" spans="1:27" ht="13.5">
      <c r="A21" s="46" t="s">
        <v>32</v>
      </c>
      <c r="B21" s="47"/>
      <c r="C21" s="9">
        <v>1427543000</v>
      </c>
      <c r="D21" s="10"/>
      <c r="E21" s="11">
        <v>721250000</v>
      </c>
      <c r="F21" s="11">
        <v>819055000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819055000</v>
      </c>
      <c r="Y21" s="11">
        <v>-819055000</v>
      </c>
      <c r="Z21" s="2">
        <v>-100</v>
      </c>
      <c r="AA21" s="15">
        <v>819055000</v>
      </c>
    </row>
    <row r="22" spans="1:27" ht="13.5">
      <c r="A22" s="46" t="s">
        <v>33</v>
      </c>
      <c r="B22" s="47"/>
      <c r="C22" s="9">
        <v>2106707000</v>
      </c>
      <c r="D22" s="10"/>
      <c r="E22" s="11">
        <v>1401755000</v>
      </c>
      <c r="F22" s="11">
        <v>1401755000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1401755000</v>
      </c>
      <c r="Y22" s="11">
        <v>-1401755000</v>
      </c>
      <c r="Z22" s="2">
        <v>-100</v>
      </c>
      <c r="AA22" s="15">
        <v>1401755000</v>
      </c>
    </row>
    <row r="23" spans="1:27" ht="13.5">
      <c r="A23" s="46" t="s">
        <v>34</v>
      </c>
      <c r="B23" s="47"/>
      <c r="C23" s="9">
        <v>962905000</v>
      </c>
      <c r="D23" s="10"/>
      <c r="E23" s="11">
        <v>923791000</v>
      </c>
      <c r="F23" s="11">
        <v>923791000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923791000</v>
      </c>
      <c r="Y23" s="11">
        <v>-923791000</v>
      </c>
      <c r="Z23" s="2">
        <v>-100</v>
      </c>
      <c r="AA23" s="15">
        <v>923791000</v>
      </c>
    </row>
    <row r="24" spans="1:27" ht="13.5">
      <c r="A24" s="46" t="s">
        <v>35</v>
      </c>
      <c r="B24" s="47"/>
      <c r="C24" s="9"/>
      <c r="D24" s="10"/>
      <c r="E24" s="11">
        <v>139873000</v>
      </c>
      <c r="F24" s="11">
        <v>139873000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139873000</v>
      </c>
      <c r="Y24" s="11">
        <v>-139873000</v>
      </c>
      <c r="Z24" s="2">
        <v>-100</v>
      </c>
      <c r="AA24" s="15">
        <v>139873000</v>
      </c>
    </row>
    <row r="25" spans="1:27" ht="13.5">
      <c r="A25" s="46" t="s">
        <v>36</v>
      </c>
      <c r="B25" s="47"/>
      <c r="C25" s="9">
        <v>657884000</v>
      </c>
      <c r="D25" s="10"/>
      <c r="E25" s="11">
        <v>51000000</v>
      </c>
      <c r="F25" s="11">
        <v>51000000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51000000</v>
      </c>
      <c r="Y25" s="11">
        <v>-51000000</v>
      </c>
      <c r="Z25" s="2">
        <v>-100</v>
      </c>
      <c r="AA25" s="15">
        <v>51000000</v>
      </c>
    </row>
    <row r="26" spans="1:27" ht="13.5">
      <c r="A26" s="48" t="s">
        <v>37</v>
      </c>
      <c r="B26" s="63"/>
      <c r="C26" s="49">
        <f aca="true" t="shared" si="3" ref="C26:Y26">SUM(C21:C25)</f>
        <v>5155039000</v>
      </c>
      <c r="D26" s="50">
        <f t="shared" si="3"/>
        <v>0</v>
      </c>
      <c r="E26" s="51">
        <f t="shared" si="3"/>
        <v>3237669000</v>
      </c>
      <c r="F26" s="51">
        <f t="shared" si="3"/>
        <v>3335474000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3335474000</v>
      </c>
      <c r="Y26" s="51">
        <f t="shared" si="3"/>
        <v>-3335474000</v>
      </c>
      <c r="Z26" s="52">
        <f>+IF(X26&lt;&gt;0,+(Y26/X26)*100,0)</f>
        <v>-100</v>
      </c>
      <c r="AA26" s="53">
        <f>SUM(AA21:AA25)</f>
        <v>3335474000</v>
      </c>
    </row>
    <row r="27" spans="1:27" ht="13.5">
      <c r="A27" s="54" t="s">
        <v>38</v>
      </c>
      <c r="B27" s="64"/>
      <c r="C27" s="9">
        <v>303818000</v>
      </c>
      <c r="D27" s="10"/>
      <c r="E27" s="11">
        <v>515092000</v>
      </c>
      <c r="F27" s="11">
        <v>605012000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605012000</v>
      </c>
      <c r="Y27" s="11">
        <v>-605012000</v>
      </c>
      <c r="Z27" s="2">
        <v>-100</v>
      </c>
      <c r="AA27" s="15">
        <v>605012000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792201000</v>
      </c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864157000</v>
      </c>
      <c r="D30" s="10"/>
      <c r="E30" s="11">
        <v>1404452000</v>
      </c>
      <c r="F30" s="11">
        <v>1169526000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1169526000</v>
      </c>
      <c r="Y30" s="11">
        <v>-1169526000</v>
      </c>
      <c r="Z30" s="2">
        <v>-100</v>
      </c>
      <c r="AA30" s="15">
        <v>1169526000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1427543000</v>
      </c>
      <c r="D36" s="10">
        <f t="shared" si="4"/>
        <v>0</v>
      </c>
      <c r="E36" s="11">
        <f t="shared" si="4"/>
        <v>1297210000</v>
      </c>
      <c r="F36" s="11">
        <f t="shared" si="4"/>
        <v>1395015000</v>
      </c>
      <c r="G36" s="11">
        <f t="shared" si="4"/>
        <v>29585830</v>
      </c>
      <c r="H36" s="11">
        <f t="shared" si="4"/>
        <v>3012798</v>
      </c>
      <c r="I36" s="11">
        <f t="shared" si="4"/>
        <v>396831508</v>
      </c>
      <c r="J36" s="11">
        <f t="shared" si="4"/>
        <v>429430136</v>
      </c>
      <c r="K36" s="11">
        <f t="shared" si="4"/>
        <v>-110814208</v>
      </c>
      <c r="L36" s="11">
        <f t="shared" si="4"/>
        <v>-9370138</v>
      </c>
      <c r="M36" s="11">
        <f t="shared" si="4"/>
        <v>-266932722</v>
      </c>
      <c r="N36" s="11">
        <f t="shared" si="4"/>
        <v>-387117068</v>
      </c>
      <c r="O36" s="11">
        <f t="shared" si="4"/>
        <v>1312</v>
      </c>
      <c r="P36" s="11">
        <f t="shared" si="4"/>
        <v>59461426</v>
      </c>
      <c r="Q36" s="11">
        <f t="shared" si="4"/>
        <v>195096105</v>
      </c>
      <c r="R36" s="11">
        <f t="shared" si="4"/>
        <v>254558843</v>
      </c>
      <c r="S36" s="11">
        <f t="shared" si="4"/>
        <v>64291000</v>
      </c>
      <c r="T36" s="11">
        <f t="shared" si="4"/>
        <v>122103542</v>
      </c>
      <c r="U36" s="11">
        <f t="shared" si="4"/>
        <v>557998650</v>
      </c>
      <c r="V36" s="11">
        <f t="shared" si="4"/>
        <v>744393192</v>
      </c>
      <c r="W36" s="11">
        <f t="shared" si="4"/>
        <v>1041265103</v>
      </c>
      <c r="X36" s="11">
        <f t="shared" si="4"/>
        <v>1395015000</v>
      </c>
      <c r="Y36" s="11">
        <f t="shared" si="4"/>
        <v>-353749897</v>
      </c>
      <c r="Z36" s="2">
        <f aca="true" t="shared" si="5" ref="Z36:Z49">+IF(X36&lt;&gt;0,+(Y36/X36)*100,0)</f>
        <v>-25.358142887352464</v>
      </c>
      <c r="AA36" s="15">
        <f>AA6+AA21</f>
        <v>1395015000</v>
      </c>
    </row>
    <row r="37" spans="1:27" ht="13.5">
      <c r="A37" s="46" t="s">
        <v>33</v>
      </c>
      <c r="B37" s="47"/>
      <c r="C37" s="9">
        <f t="shared" si="4"/>
        <v>2106707000</v>
      </c>
      <c r="D37" s="10">
        <f t="shared" si="4"/>
        <v>0</v>
      </c>
      <c r="E37" s="11">
        <f t="shared" si="4"/>
        <v>2221762000</v>
      </c>
      <c r="F37" s="11">
        <f t="shared" si="4"/>
        <v>2221762000</v>
      </c>
      <c r="G37" s="11">
        <f t="shared" si="4"/>
        <v>-25070</v>
      </c>
      <c r="H37" s="11">
        <f t="shared" si="4"/>
        <v>-71315</v>
      </c>
      <c r="I37" s="11">
        <f t="shared" si="4"/>
        <v>-203602127</v>
      </c>
      <c r="J37" s="11">
        <f t="shared" si="4"/>
        <v>-203698512</v>
      </c>
      <c r="K37" s="11">
        <f t="shared" si="4"/>
        <v>75112</v>
      </c>
      <c r="L37" s="11">
        <f t="shared" si="4"/>
        <v>17468</v>
      </c>
      <c r="M37" s="11">
        <f t="shared" si="4"/>
        <v>750717389</v>
      </c>
      <c r="N37" s="11">
        <f t="shared" si="4"/>
        <v>750809969</v>
      </c>
      <c r="O37" s="11">
        <f t="shared" si="4"/>
        <v>78505</v>
      </c>
      <c r="P37" s="11">
        <f t="shared" si="4"/>
        <v>180807000</v>
      </c>
      <c r="Q37" s="11">
        <f t="shared" si="4"/>
        <v>3447000</v>
      </c>
      <c r="R37" s="11">
        <f t="shared" si="4"/>
        <v>184332505</v>
      </c>
      <c r="S37" s="11">
        <f t="shared" si="4"/>
        <v>232102880</v>
      </c>
      <c r="T37" s="11">
        <f t="shared" si="4"/>
        <v>381343000</v>
      </c>
      <c r="U37" s="11">
        <f t="shared" si="4"/>
        <v>584227640</v>
      </c>
      <c r="V37" s="11">
        <f t="shared" si="4"/>
        <v>1197673520</v>
      </c>
      <c r="W37" s="11">
        <f t="shared" si="4"/>
        <v>1929117482</v>
      </c>
      <c r="X37" s="11">
        <f t="shared" si="4"/>
        <v>2221762000</v>
      </c>
      <c r="Y37" s="11">
        <f t="shared" si="4"/>
        <v>-292644518</v>
      </c>
      <c r="Z37" s="2">
        <f t="shared" si="5"/>
        <v>-13.171731175526451</v>
      </c>
      <c r="AA37" s="15">
        <f>AA7+AA22</f>
        <v>2221762000</v>
      </c>
    </row>
    <row r="38" spans="1:27" ht="13.5">
      <c r="A38" s="46" t="s">
        <v>34</v>
      </c>
      <c r="B38" s="47"/>
      <c r="C38" s="9">
        <f t="shared" si="4"/>
        <v>962905000</v>
      </c>
      <c r="D38" s="10">
        <f t="shared" si="4"/>
        <v>0</v>
      </c>
      <c r="E38" s="11">
        <f t="shared" si="4"/>
        <v>951712000</v>
      </c>
      <c r="F38" s="11">
        <f t="shared" si="4"/>
        <v>951712000</v>
      </c>
      <c r="G38" s="11">
        <f t="shared" si="4"/>
        <v>0</v>
      </c>
      <c r="H38" s="11">
        <f t="shared" si="4"/>
        <v>0</v>
      </c>
      <c r="I38" s="11">
        <f t="shared" si="4"/>
        <v>-11709191</v>
      </c>
      <c r="J38" s="11">
        <f t="shared" si="4"/>
        <v>-11709191</v>
      </c>
      <c r="K38" s="11">
        <f t="shared" si="4"/>
        <v>14586</v>
      </c>
      <c r="L38" s="11">
        <f t="shared" si="4"/>
        <v>88279</v>
      </c>
      <c r="M38" s="11">
        <f t="shared" si="4"/>
        <v>395562178</v>
      </c>
      <c r="N38" s="11">
        <f t="shared" si="4"/>
        <v>395665043</v>
      </c>
      <c r="O38" s="11">
        <f t="shared" si="4"/>
        <v>0</v>
      </c>
      <c r="P38" s="11">
        <f t="shared" si="4"/>
        <v>341791625</v>
      </c>
      <c r="Q38" s="11">
        <f t="shared" si="4"/>
        <v>287493383</v>
      </c>
      <c r="R38" s="11">
        <f t="shared" si="4"/>
        <v>629285008</v>
      </c>
      <c r="S38" s="11">
        <f t="shared" si="4"/>
        <v>57539940</v>
      </c>
      <c r="T38" s="11">
        <f t="shared" si="4"/>
        <v>0</v>
      </c>
      <c r="U38" s="11">
        <f t="shared" si="4"/>
        <v>263202000</v>
      </c>
      <c r="V38" s="11">
        <f t="shared" si="4"/>
        <v>320741940</v>
      </c>
      <c r="W38" s="11">
        <f t="shared" si="4"/>
        <v>1333982800</v>
      </c>
      <c r="X38" s="11">
        <f t="shared" si="4"/>
        <v>951712000</v>
      </c>
      <c r="Y38" s="11">
        <f t="shared" si="4"/>
        <v>382270800</v>
      </c>
      <c r="Z38" s="2">
        <f t="shared" si="5"/>
        <v>40.16664705288995</v>
      </c>
      <c r="AA38" s="15">
        <f>AA8+AA23</f>
        <v>951712000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436634000</v>
      </c>
      <c r="F39" s="11">
        <f t="shared" si="4"/>
        <v>436634000</v>
      </c>
      <c r="G39" s="11">
        <f t="shared" si="4"/>
        <v>0</v>
      </c>
      <c r="H39" s="11">
        <f t="shared" si="4"/>
        <v>0</v>
      </c>
      <c r="I39" s="11">
        <f t="shared" si="4"/>
        <v>-44924403</v>
      </c>
      <c r="J39" s="11">
        <f t="shared" si="4"/>
        <v>-44924403</v>
      </c>
      <c r="K39" s="11">
        <f t="shared" si="4"/>
        <v>0</v>
      </c>
      <c r="L39" s="11">
        <f t="shared" si="4"/>
        <v>0</v>
      </c>
      <c r="M39" s="11">
        <f t="shared" si="4"/>
        <v>44333191</v>
      </c>
      <c r="N39" s="11">
        <f t="shared" si="4"/>
        <v>44333191</v>
      </c>
      <c r="O39" s="11">
        <f t="shared" si="4"/>
        <v>0</v>
      </c>
      <c r="P39" s="11">
        <f t="shared" si="4"/>
        <v>0</v>
      </c>
      <c r="Q39" s="11">
        <f t="shared" si="4"/>
        <v>220992612</v>
      </c>
      <c r="R39" s="11">
        <f t="shared" si="4"/>
        <v>220992612</v>
      </c>
      <c r="S39" s="11">
        <f t="shared" si="4"/>
        <v>0</v>
      </c>
      <c r="T39" s="11">
        <f t="shared" si="4"/>
        <v>0</v>
      </c>
      <c r="U39" s="11">
        <f t="shared" si="4"/>
        <v>182326000</v>
      </c>
      <c r="V39" s="11">
        <f t="shared" si="4"/>
        <v>182326000</v>
      </c>
      <c r="W39" s="11">
        <f t="shared" si="4"/>
        <v>402727400</v>
      </c>
      <c r="X39" s="11">
        <f t="shared" si="4"/>
        <v>436634000</v>
      </c>
      <c r="Y39" s="11">
        <f t="shared" si="4"/>
        <v>-33906600</v>
      </c>
      <c r="Z39" s="2">
        <f t="shared" si="5"/>
        <v>-7.765451155887998</v>
      </c>
      <c r="AA39" s="15">
        <f>AA9+AA24</f>
        <v>436634000</v>
      </c>
    </row>
    <row r="40" spans="1:27" ht="13.5">
      <c r="A40" s="46" t="s">
        <v>36</v>
      </c>
      <c r="B40" s="47"/>
      <c r="C40" s="9">
        <f t="shared" si="4"/>
        <v>657884000</v>
      </c>
      <c r="D40" s="10">
        <f t="shared" si="4"/>
        <v>0</v>
      </c>
      <c r="E40" s="11">
        <f t="shared" si="4"/>
        <v>201050000</v>
      </c>
      <c r="F40" s="11">
        <f t="shared" si="4"/>
        <v>201050000</v>
      </c>
      <c r="G40" s="11">
        <f t="shared" si="4"/>
        <v>354907191</v>
      </c>
      <c r="H40" s="11">
        <f t="shared" si="4"/>
        <v>211628627</v>
      </c>
      <c r="I40" s="11">
        <f t="shared" si="4"/>
        <v>-44232983</v>
      </c>
      <c r="J40" s="11">
        <f t="shared" si="4"/>
        <v>522302835</v>
      </c>
      <c r="K40" s="11">
        <f t="shared" si="4"/>
        <v>203294638</v>
      </c>
      <c r="L40" s="11">
        <f t="shared" si="4"/>
        <v>309534894</v>
      </c>
      <c r="M40" s="11">
        <f t="shared" si="4"/>
        <v>-515913211</v>
      </c>
      <c r="N40" s="11">
        <f t="shared" si="4"/>
        <v>-3083679</v>
      </c>
      <c r="O40" s="11">
        <f t="shared" si="4"/>
        <v>247018933</v>
      </c>
      <c r="P40" s="11">
        <f t="shared" si="4"/>
        <v>184465786</v>
      </c>
      <c r="Q40" s="11">
        <f t="shared" si="4"/>
        <v>-214745750</v>
      </c>
      <c r="R40" s="11">
        <f t="shared" si="4"/>
        <v>216738969</v>
      </c>
      <c r="S40" s="11">
        <f t="shared" si="4"/>
        <v>126478560</v>
      </c>
      <c r="T40" s="11">
        <f t="shared" si="4"/>
        <v>1049116234</v>
      </c>
      <c r="U40" s="11">
        <f t="shared" si="4"/>
        <v>1679912389</v>
      </c>
      <c r="V40" s="11">
        <f t="shared" si="4"/>
        <v>2855507183</v>
      </c>
      <c r="W40" s="11">
        <f t="shared" si="4"/>
        <v>3591465308</v>
      </c>
      <c r="X40" s="11">
        <f t="shared" si="4"/>
        <v>201050000</v>
      </c>
      <c r="Y40" s="11">
        <f t="shared" si="4"/>
        <v>3390415308</v>
      </c>
      <c r="Z40" s="2">
        <f t="shared" si="5"/>
        <v>1686.3542939567271</v>
      </c>
      <c r="AA40" s="15">
        <f>AA10+AA25</f>
        <v>201050000</v>
      </c>
    </row>
    <row r="41" spans="1:27" ht="13.5">
      <c r="A41" s="48" t="s">
        <v>37</v>
      </c>
      <c r="B41" s="47"/>
      <c r="C41" s="49">
        <f aca="true" t="shared" si="6" ref="C41:Y41">SUM(C36:C40)</f>
        <v>5155039000</v>
      </c>
      <c r="D41" s="50">
        <f t="shared" si="6"/>
        <v>0</v>
      </c>
      <c r="E41" s="51">
        <f t="shared" si="6"/>
        <v>5108368000</v>
      </c>
      <c r="F41" s="51">
        <f t="shared" si="6"/>
        <v>5206173000</v>
      </c>
      <c r="G41" s="51">
        <f t="shared" si="6"/>
        <v>384467951</v>
      </c>
      <c r="H41" s="51">
        <f t="shared" si="6"/>
        <v>214570110</v>
      </c>
      <c r="I41" s="51">
        <f t="shared" si="6"/>
        <v>92362804</v>
      </c>
      <c r="J41" s="51">
        <f t="shared" si="6"/>
        <v>691400865</v>
      </c>
      <c r="K41" s="51">
        <f t="shared" si="6"/>
        <v>92570128</v>
      </c>
      <c r="L41" s="51">
        <f t="shared" si="6"/>
        <v>300270503</v>
      </c>
      <c r="M41" s="51">
        <f t="shared" si="6"/>
        <v>407766825</v>
      </c>
      <c r="N41" s="51">
        <f t="shared" si="6"/>
        <v>800607456</v>
      </c>
      <c r="O41" s="51">
        <f t="shared" si="6"/>
        <v>247098750</v>
      </c>
      <c r="P41" s="51">
        <f t="shared" si="6"/>
        <v>766525837</v>
      </c>
      <c r="Q41" s="51">
        <f t="shared" si="6"/>
        <v>492283350</v>
      </c>
      <c r="R41" s="51">
        <f t="shared" si="6"/>
        <v>1505907937</v>
      </c>
      <c r="S41" s="51">
        <f t="shared" si="6"/>
        <v>480412380</v>
      </c>
      <c r="T41" s="51">
        <f t="shared" si="6"/>
        <v>1552562776</v>
      </c>
      <c r="U41" s="51">
        <f t="shared" si="6"/>
        <v>3267666679</v>
      </c>
      <c r="V41" s="51">
        <f t="shared" si="6"/>
        <v>5300641835</v>
      </c>
      <c r="W41" s="51">
        <f t="shared" si="6"/>
        <v>8298558093</v>
      </c>
      <c r="X41" s="51">
        <f t="shared" si="6"/>
        <v>5206173000</v>
      </c>
      <c r="Y41" s="51">
        <f t="shared" si="6"/>
        <v>3092385093</v>
      </c>
      <c r="Z41" s="52">
        <f t="shared" si="5"/>
        <v>59.39843130453022</v>
      </c>
      <c r="AA41" s="53">
        <f>SUM(AA36:AA40)</f>
        <v>5206173000</v>
      </c>
    </row>
    <row r="42" spans="1:27" ht="13.5">
      <c r="A42" s="54" t="s">
        <v>38</v>
      </c>
      <c r="B42" s="35"/>
      <c r="C42" s="65">
        <f aca="true" t="shared" si="7" ref="C42:Y48">C12+C27</f>
        <v>303818000</v>
      </c>
      <c r="D42" s="66">
        <f t="shared" si="7"/>
        <v>0</v>
      </c>
      <c r="E42" s="67">
        <f t="shared" si="7"/>
        <v>1283085000</v>
      </c>
      <c r="F42" s="67">
        <f t="shared" si="7"/>
        <v>1373005000</v>
      </c>
      <c r="G42" s="67">
        <f t="shared" si="7"/>
        <v>56935591</v>
      </c>
      <c r="H42" s="67">
        <f t="shared" si="7"/>
        <v>1968977</v>
      </c>
      <c r="I42" s="67">
        <f t="shared" si="7"/>
        <v>-21841743</v>
      </c>
      <c r="J42" s="67">
        <f t="shared" si="7"/>
        <v>37062825</v>
      </c>
      <c r="K42" s="67">
        <f t="shared" si="7"/>
        <v>41315580</v>
      </c>
      <c r="L42" s="67">
        <f t="shared" si="7"/>
        <v>17721892</v>
      </c>
      <c r="M42" s="67">
        <f t="shared" si="7"/>
        <v>45125697</v>
      </c>
      <c r="N42" s="67">
        <f t="shared" si="7"/>
        <v>104163169</v>
      </c>
      <c r="O42" s="67">
        <f t="shared" si="7"/>
        <v>87454761</v>
      </c>
      <c r="P42" s="67">
        <f t="shared" si="7"/>
        <v>22232671</v>
      </c>
      <c r="Q42" s="67">
        <f t="shared" si="7"/>
        <v>7883261</v>
      </c>
      <c r="R42" s="67">
        <f t="shared" si="7"/>
        <v>117570693</v>
      </c>
      <c r="S42" s="67">
        <f t="shared" si="7"/>
        <v>20169480</v>
      </c>
      <c r="T42" s="67">
        <f t="shared" si="7"/>
        <v>69567345</v>
      </c>
      <c r="U42" s="67">
        <f t="shared" si="7"/>
        <v>95515964</v>
      </c>
      <c r="V42" s="67">
        <f t="shared" si="7"/>
        <v>185252789</v>
      </c>
      <c r="W42" s="67">
        <f t="shared" si="7"/>
        <v>444049476</v>
      </c>
      <c r="X42" s="67">
        <f t="shared" si="7"/>
        <v>1373005000</v>
      </c>
      <c r="Y42" s="67">
        <f t="shared" si="7"/>
        <v>-928955524</v>
      </c>
      <c r="Z42" s="69">
        <f t="shared" si="5"/>
        <v>-67.65856817710059</v>
      </c>
      <c r="AA42" s="68">
        <f aca="true" t="shared" si="8" ref="AA42:AA48">AA12+AA27</f>
        <v>1373005000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792201000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864157000</v>
      </c>
      <c r="D45" s="66">
        <f t="shared" si="7"/>
        <v>0</v>
      </c>
      <c r="E45" s="67">
        <f t="shared" si="7"/>
        <v>4483697000</v>
      </c>
      <c r="F45" s="67">
        <f t="shared" si="7"/>
        <v>4248771000</v>
      </c>
      <c r="G45" s="67">
        <f t="shared" si="7"/>
        <v>7116291</v>
      </c>
      <c r="H45" s="67">
        <f t="shared" si="7"/>
        <v>2579392</v>
      </c>
      <c r="I45" s="67">
        <f t="shared" si="7"/>
        <v>154489216</v>
      </c>
      <c r="J45" s="67">
        <f t="shared" si="7"/>
        <v>164184899</v>
      </c>
      <c r="K45" s="67">
        <f t="shared" si="7"/>
        <v>8518747</v>
      </c>
      <c r="L45" s="67">
        <f t="shared" si="7"/>
        <v>6610844</v>
      </c>
      <c r="M45" s="67">
        <f t="shared" si="7"/>
        <v>-152969110</v>
      </c>
      <c r="N45" s="67">
        <f t="shared" si="7"/>
        <v>-137839519</v>
      </c>
      <c r="O45" s="67">
        <f t="shared" si="7"/>
        <v>48499589</v>
      </c>
      <c r="P45" s="67">
        <f t="shared" si="7"/>
        <v>51351472</v>
      </c>
      <c r="Q45" s="67">
        <f t="shared" si="7"/>
        <v>125518253</v>
      </c>
      <c r="R45" s="67">
        <f t="shared" si="7"/>
        <v>225369314</v>
      </c>
      <c r="S45" s="67">
        <f t="shared" si="7"/>
        <v>18046398</v>
      </c>
      <c r="T45" s="67">
        <f t="shared" si="7"/>
        <v>95165391</v>
      </c>
      <c r="U45" s="67">
        <f t="shared" si="7"/>
        <v>618315188</v>
      </c>
      <c r="V45" s="67">
        <f t="shared" si="7"/>
        <v>731526977</v>
      </c>
      <c r="W45" s="67">
        <f t="shared" si="7"/>
        <v>983241671</v>
      </c>
      <c r="X45" s="67">
        <f t="shared" si="7"/>
        <v>4248771000</v>
      </c>
      <c r="Y45" s="67">
        <f t="shared" si="7"/>
        <v>-3265529329</v>
      </c>
      <c r="Z45" s="69">
        <f t="shared" si="5"/>
        <v>-76.85820979760972</v>
      </c>
      <c r="AA45" s="68">
        <f t="shared" si="8"/>
        <v>4248771000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1078480</v>
      </c>
      <c r="T46" s="67">
        <f t="shared" si="7"/>
        <v>0</v>
      </c>
      <c r="U46" s="67">
        <f t="shared" si="7"/>
        <v>10739816</v>
      </c>
      <c r="V46" s="67">
        <f t="shared" si="7"/>
        <v>11818296</v>
      </c>
      <c r="W46" s="67">
        <f t="shared" si="7"/>
        <v>11818296</v>
      </c>
      <c r="X46" s="67">
        <f t="shared" si="7"/>
        <v>0</v>
      </c>
      <c r="Y46" s="67">
        <f t="shared" si="7"/>
        <v>11818296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8546000</v>
      </c>
      <c r="V47" s="67">
        <f t="shared" si="7"/>
        <v>8546000</v>
      </c>
      <c r="W47" s="67">
        <f t="shared" si="7"/>
        <v>8546000</v>
      </c>
      <c r="X47" s="67">
        <f t="shared" si="7"/>
        <v>0</v>
      </c>
      <c r="Y47" s="67">
        <f t="shared" si="7"/>
        <v>8546000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-175</v>
      </c>
      <c r="H48" s="67">
        <f t="shared" si="7"/>
        <v>0</v>
      </c>
      <c r="I48" s="67">
        <f t="shared" si="7"/>
        <v>0</v>
      </c>
      <c r="J48" s="67">
        <f t="shared" si="7"/>
        <v>-175</v>
      </c>
      <c r="K48" s="67">
        <f t="shared" si="7"/>
        <v>0</v>
      </c>
      <c r="L48" s="67">
        <f t="shared" si="7"/>
        <v>8</v>
      </c>
      <c r="M48" s="67">
        <f t="shared" si="7"/>
        <v>0</v>
      </c>
      <c r="N48" s="67">
        <f t="shared" si="7"/>
        <v>8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2069000</v>
      </c>
      <c r="V48" s="67">
        <f t="shared" si="7"/>
        <v>2069000</v>
      </c>
      <c r="W48" s="67">
        <f t="shared" si="7"/>
        <v>2068833</v>
      </c>
      <c r="X48" s="67">
        <f t="shared" si="7"/>
        <v>0</v>
      </c>
      <c r="Y48" s="67">
        <f t="shared" si="7"/>
        <v>2068833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7115215000</v>
      </c>
      <c r="D49" s="78">
        <f t="shared" si="9"/>
        <v>0</v>
      </c>
      <c r="E49" s="79">
        <f t="shared" si="9"/>
        <v>10875150000</v>
      </c>
      <c r="F49" s="79">
        <f t="shared" si="9"/>
        <v>10827949000</v>
      </c>
      <c r="G49" s="79">
        <f t="shared" si="9"/>
        <v>448519658</v>
      </c>
      <c r="H49" s="79">
        <f t="shared" si="9"/>
        <v>219118479</v>
      </c>
      <c r="I49" s="79">
        <f t="shared" si="9"/>
        <v>225010277</v>
      </c>
      <c r="J49" s="79">
        <f t="shared" si="9"/>
        <v>892648414</v>
      </c>
      <c r="K49" s="79">
        <f t="shared" si="9"/>
        <v>142404455</v>
      </c>
      <c r="L49" s="79">
        <f t="shared" si="9"/>
        <v>324603247</v>
      </c>
      <c r="M49" s="79">
        <f t="shared" si="9"/>
        <v>299923412</v>
      </c>
      <c r="N49" s="79">
        <f t="shared" si="9"/>
        <v>766931114</v>
      </c>
      <c r="O49" s="79">
        <f t="shared" si="9"/>
        <v>383053100</v>
      </c>
      <c r="P49" s="79">
        <f t="shared" si="9"/>
        <v>840109980</v>
      </c>
      <c r="Q49" s="79">
        <f t="shared" si="9"/>
        <v>625684864</v>
      </c>
      <c r="R49" s="79">
        <f t="shared" si="9"/>
        <v>1848847944</v>
      </c>
      <c r="S49" s="79">
        <f t="shared" si="9"/>
        <v>519706738</v>
      </c>
      <c r="T49" s="79">
        <f t="shared" si="9"/>
        <v>1717295512</v>
      </c>
      <c r="U49" s="79">
        <f t="shared" si="9"/>
        <v>4002852647</v>
      </c>
      <c r="V49" s="79">
        <f t="shared" si="9"/>
        <v>6239854897</v>
      </c>
      <c r="W49" s="79">
        <f t="shared" si="9"/>
        <v>9748282369</v>
      </c>
      <c r="X49" s="79">
        <f t="shared" si="9"/>
        <v>10827949000</v>
      </c>
      <c r="Y49" s="79">
        <f t="shared" si="9"/>
        <v>-1079666631</v>
      </c>
      <c r="Z49" s="80">
        <f t="shared" si="5"/>
        <v>-9.97110931165265</v>
      </c>
      <c r="AA49" s="81">
        <f>SUM(AA41:AA48)</f>
        <v>10827949000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3342011000</v>
      </c>
      <c r="F51" s="67">
        <f t="shared" si="10"/>
        <v>3440695000</v>
      </c>
      <c r="G51" s="67">
        <f t="shared" si="10"/>
        <v>-139692622</v>
      </c>
      <c r="H51" s="67">
        <f t="shared" si="10"/>
        <v>-172770390</v>
      </c>
      <c r="I51" s="67">
        <f t="shared" si="10"/>
        <v>-195811713</v>
      </c>
      <c r="J51" s="67">
        <f t="shared" si="10"/>
        <v>-508274725</v>
      </c>
      <c r="K51" s="67">
        <f t="shared" si="10"/>
        <v>194477808</v>
      </c>
      <c r="L51" s="67">
        <f t="shared" si="10"/>
        <v>0</v>
      </c>
      <c r="M51" s="67">
        <f t="shared" si="10"/>
        <v>395218924</v>
      </c>
      <c r="N51" s="67">
        <f t="shared" si="10"/>
        <v>589696732</v>
      </c>
      <c r="O51" s="67">
        <f t="shared" si="10"/>
        <v>0</v>
      </c>
      <c r="P51" s="67">
        <f t="shared" si="10"/>
        <v>0</v>
      </c>
      <c r="Q51" s="67">
        <f t="shared" si="10"/>
        <v>480516647</v>
      </c>
      <c r="R51" s="67">
        <f t="shared" si="10"/>
        <v>480516647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561938654</v>
      </c>
      <c r="X51" s="67">
        <f t="shared" si="10"/>
        <v>3440695000</v>
      </c>
      <c r="Y51" s="67">
        <f t="shared" si="10"/>
        <v>-2878756346</v>
      </c>
      <c r="Z51" s="69">
        <f>+IF(X51&lt;&gt;0,+(Y51/X51)*100,0)</f>
        <v>-83.66787367087173</v>
      </c>
      <c r="AA51" s="68">
        <f>SUM(AA57:AA61)</f>
        <v>3440695000</v>
      </c>
    </row>
    <row r="52" spans="1:27" ht="13.5">
      <c r="A52" s="84" t="s">
        <v>32</v>
      </c>
      <c r="B52" s="47"/>
      <c r="C52" s="9"/>
      <c r="D52" s="10"/>
      <c r="E52" s="11">
        <v>738700000</v>
      </c>
      <c r="F52" s="11">
        <v>738700000</v>
      </c>
      <c r="G52" s="11">
        <v>-41593470</v>
      </c>
      <c r="H52" s="11">
        <v>-39390000</v>
      </c>
      <c r="I52" s="11">
        <v>-114457295</v>
      </c>
      <c r="J52" s="11">
        <v>-195440765</v>
      </c>
      <c r="K52" s="11"/>
      <c r="L52" s="11"/>
      <c r="M52" s="11"/>
      <c r="N52" s="11"/>
      <c r="O52" s="11"/>
      <c r="P52" s="11"/>
      <c r="Q52" s="11">
        <v>116416000</v>
      </c>
      <c r="R52" s="11">
        <v>116416000</v>
      </c>
      <c r="S52" s="11"/>
      <c r="T52" s="11"/>
      <c r="U52" s="11"/>
      <c r="V52" s="11"/>
      <c r="W52" s="11">
        <v>-79024765</v>
      </c>
      <c r="X52" s="11">
        <v>738700000</v>
      </c>
      <c r="Y52" s="11">
        <v>-817724765</v>
      </c>
      <c r="Z52" s="2">
        <v>-110.7</v>
      </c>
      <c r="AA52" s="15">
        <v>738700000</v>
      </c>
    </row>
    <row r="53" spans="1:27" ht="13.5">
      <c r="A53" s="84" t="s">
        <v>33</v>
      </c>
      <c r="B53" s="47"/>
      <c r="C53" s="9"/>
      <c r="D53" s="10"/>
      <c r="E53" s="11">
        <v>511877000</v>
      </c>
      <c r="F53" s="11">
        <v>612270000</v>
      </c>
      <c r="G53" s="11">
        <v>-59588371</v>
      </c>
      <c r="H53" s="11">
        <v>-43784864</v>
      </c>
      <c r="I53" s="11">
        <v>-48418754</v>
      </c>
      <c r="J53" s="11">
        <v>-151791989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-151791989</v>
      </c>
      <c r="X53" s="11">
        <v>612270000</v>
      </c>
      <c r="Y53" s="11">
        <v>-764061989</v>
      </c>
      <c r="Z53" s="2">
        <v>-124.79</v>
      </c>
      <c r="AA53" s="15">
        <v>612270000</v>
      </c>
    </row>
    <row r="54" spans="1:27" ht="13.5">
      <c r="A54" s="84" t="s">
        <v>34</v>
      </c>
      <c r="B54" s="47"/>
      <c r="C54" s="9"/>
      <c r="D54" s="10"/>
      <c r="E54" s="11">
        <v>408399000</v>
      </c>
      <c r="F54" s="11">
        <v>408399000</v>
      </c>
      <c r="G54" s="11">
        <v>-68943000</v>
      </c>
      <c r="H54" s="11">
        <v>-61024000</v>
      </c>
      <c r="I54" s="11">
        <v>-100043</v>
      </c>
      <c r="J54" s="11">
        <v>-130067043</v>
      </c>
      <c r="K54" s="11"/>
      <c r="L54" s="11"/>
      <c r="M54" s="11"/>
      <c r="N54" s="11"/>
      <c r="O54" s="11"/>
      <c r="P54" s="11"/>
      <c r="Q54" s="11">
        <v>116312234</v>
      </c>
      <c r="R54" s="11">
        <v>116312234</v>
      </c>
      <c r="S54" s="11"/>
      <c r="T54" s="11"/>
      <c r="U54" s="11"/>
      <c r="V54" s="11"/>
      <c r="W54" s="11">
        <v>-13754809</v>
      </c>
      <c r="X54" s="11">
        <v>408399000</v>
      </c>
      <c r="Y54" s="11">
        <v>-422153809</v>
      </c>
      <c r="Z54" s="2">
        <v>-103.37</v>
      </c>
      <c r="AA54" s="15">
        <v>408399000</v>
      </c>
    </row>
    <row r="55" spans="1:27" ht="13.5">
      <c r="A55" s="84" t="s">
        <v>35</v>
      </c>
      <c r="B55" s="47"/>
      <c r="C55" s="9"/>
      <c r="D55" s="10"/>
      <c r="E55" s="11">
        <v>361188000</v>
      </c>
      <c r="F55" s="11">
        <v>361296000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361296000</v>
      </c>
      <c r="Y55" s="11">
        <v>-361296000</v>
      </c>
      <c r="Z55" s="2">
        <v>-100</v>
      </c>
      <c r="AA55" s="15">
        <v>361296000</v>
      </c>
    </row>
    <row r="56" spans="1:27" ht="13.5">
      <c r="A56" s="84" t="s">
        <v>36</v>
      </c>
      <c r="B56" s="47"/>
      <c r="C56" s="9"/>
      <c r="D56" s="10"/>
      <c r="E56" s="11">
        <v>36416000</v>
      </c>
      <c r="F56" s="11">
        <v>137370000</v>
      </c>
      <c r="G56" s="11">
        <v>36310457</v>
      </c>
      <c r="H56" s="11">
        <v>-21842823</v>
      </c>
      <c r="I56" s="11">
        <v>-16154000</v>
      </c>
      <c r="J56" s="11">
        <v>-1686366</v>
      </c>
      <c r="K56" s="11"/>
      <c r="L56" s="11"/>
      <c r="M56" s="11">
        <v>347781828</v>
      </c>
      <c r="N56" s="11">
        <v>347781828</v>
      </c>
      <c r="O56" s="11"/>
      <c r="P56" s="11"/>
      <c r="Q56" s="11">
        <v>238467658</v>
      </c>
      <c r="R56" s="11">
        <v>238467658</v>
      </c>
      <c r="S56" s="11"/>
      <c r="T56" s="11"/>
      <c r="U56" s="11"/>
      <c r="V56" s="11"/>
      <c r="W56" s="11">
        <v>584563120</v>
      </c>
      <c r="X56" s="11">
        <v>137370000</v>
      </c>
      <c r="Y56" s="11">
        <v>447193120</v>
      </c>
      <c r="Z56" s="2">
        <v>325.54</v>
      </c>
      <c r="AA56" s="15">
        <v>137370000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2056580000</v>
      </c>
      <c r="F57" s="51">
        <f t="shared" si="11"/>
        <v>2258035000</v>
      </c>
      <c r="G57" s="51">
        <f t="shared" si="11"/>
        <v>-133814384</v>
      </c>
      <c r="H57" s="51">
        <f t="shared" si="11"/>
        <v>-166041687</v>
      </c>
      <c r="I57" s="51">
        <f t="shared" si="11"/>
        <v>-179130092</v>
      </c>
      <c r="J57" s="51">
        <f t="shared" si="11"/>
        <v>-478986163</v>
      </c>
      <c r="K57" s="51">
        <f t="shared" si="11"/>
        <v>0</v>
      </c>
      <c r="L57" s="51">
        <f t="shared" si="11"/>
        <v>0</v>
      </c>
      <c r="M57" s="51">
        <f t="shared" si="11"/>
        <v>347781828</v>
      </c>
      <c r="N57" s="51">
        <f t="shared" si="11"/>
        <v>347781828</v>
      </c>
      <c r="O57" s="51">
        <f t="shared" si="11"/>
        <v>0</v>
      </c>
      <c r="P57" s="51">
        <f t="shared" si="11"/>
        <v>0</v>
      </c>
      <c r="Q57" s="51">
        <f t="shared" si="11"/>
        <v>471195892</v>
      </c>
      <c r="R57" s="51">
        <f t="shared" si="11"/>
        <v>471195892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339991557</v>
      </c>
      <c r="X57" s="51">
        <f t="shared" si="11"/>
        <v>2258035000</v>
      </c>
      <c r="Y57" s="51">
        <f t="shared" si="11"/>
        <v>-1918043443</v>
      </c>
      <c r="Z57" s="52">
        <f>+IF(X57&lt;&gt;0,+(Y57/X57)*100,0)</f>
        <v>-84.94303423109031</v>
      </c>
      <c r="AA57" s="53">
        <f>SUM(AA52:AA56)</f>
        <v>2258035000</v>
      </c>
    </row>
    <row r="58" spans="1:27" ht="13.5">
      <c r="A58" s="86" t="s">
        <v>38</v>
      </c>
      <c r="B58" s="35"/>
      <c r="C58" s="9"/>
      <c r="D58" s="10"/>
      <c r="E58" s="11">
        <v>156845000</v>
      </c>
      <c r="F58" s="11">
        <v>158966000</v>
      </c>
      <c r="G58" s="11">
        <v>-46350</v>
      </c>
      <c r="H58" s="11">
        <v>-4037664</v>
      </c>
      <c r="I58" s="11">
        <v>-5294157</v>
      </c>
      <c r="J58" s="11">
        <v>-9378171</v>
      </c>
      <c r="K58" s="11">
        <v>3616397</v>
      </c>
      <c r="L58" s="11"/>
      <c r="M58" s="11">
        <v>2613537</v>
      </c>
      <c r="N58" s="11">
        <v>6229934</v>
      </c>
      <c r="O58" s="11"/>
      <c r="P58" s="11"/>
      <c r="Q58" s="11">
        <v>2905881</v>
      </c>
      <c r="R58" s="11">
        <v>2905881</v>
      </c>
      <c r="S58" s="11"/>
      <c r="T58" s="11"/>
      <c r="U58" s="11"/>
      <c r="V58" s="11"/>
      <c r="W58" s="11">
        <v>-242356</v>
      </c>
      <c r="X58" s="11">
        <v>158966000</v>
      </c>
      <c r="Y58" s="11">
        <v>-159208356</v>
      </c>
      <c r="Z58" s="2">
        <v>-100.15</v>
      </c>
      <c r="AA58" s="15">
        <v>158966000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1128586000</v>
      </c>
      <c r="F61" s="11">
        <v>1023694000</v>
      </c>
      <c r="G61" s="11">
        <v>-5831888</v>
      </c>
      <c r="H61" s="11">
        <v>-2691039</v>
      </c>
      <c r="I61" s="11">
        <v>-11387464</v>
      </c>
      <c r="J61" s="11">
        <v>-19910391</v>
      </c>
      <c r="K61" s="11">
        <v>190861411</v>
      </c>
      <c r="L61" s="11"/>
      <c r="M61" s="11">
        <v>44823559</v>
      </c>
      <c r="N61" s="11">
        <v>235684970</v>
      </c>
      <c r="O61" s="11"/>
      <c r="P61" s="11"/>
      <c r="Q61" s="11">
        <v>6414874</v>
      </c>
      <c r="R61" s="11">
        <v>6414874</v>
      </c>
      <c r="S61" s="11"/>
      <c r="T61" s="11"/>
      <c r="U61" s="11"/>
      <c r="V61" s="11"/>
      <c r="W61" s="11">
        <v>222189453</v>
      </c>
      <c r="X61" s="11">
        <v>1023694000</v>
      </c>
      <c r="Y61" s="11">
        <v>-801504547</v>
      </c>
      <c r="Z61" s="2">
        <v>-78.3</v>
      </c>
      <c r="AA61" s="15">
        <v>1023694000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853038000</v>
      </c>
      <c r="F65" s="11"/>
      <c r="G65" s="11">
        <v>63382065</v>
      </c>
      <c r="H65" s="11">
        <v>59226921</v>
      </c>
      <c r="I65" s="11">
        <v>61673832</v>
      </c>
      <c r="J65" s="11">
        <v>184282818</v>
      </c>
      <c r="K65" s="11">
        <v>61553155</v>
      </c>
      <c r="L65" s="11">
        <v>88505995</v>
      </c>
      <c r="M65" s="11">
        <v>69701005</v>
      </c>
      <c r="N65" s="11">
        <v>219760155</v>
      </c>
      <c r="O65" s="11">
        <v>63738176</v>
      </c>
      <c r="P65" s="11">
        <v>61564734</v>
      </c>
      <c r="Q65" s="11">
        <v>62737874</v>
      </c>
      <c r="R65" s="11">
        <v>188040784</v>
      </c>
      <c r="S65" s="11">
        <v>62737874</v>
      </c>
      <c r="T65" s="11">
        <v>56710675</v>
      </c>
      <c r="U65" s="11">
        <v>58269781</v>
      </c>
      <c r="V65" s="11">
        <v>177718330</v>
      </c>
      <c r="W65" s="11">
        <v>769802087</v>
      </c>
      <c r="X65" s="11"/>
      <c r="Y65" s="11">
        <v>769802087</v>
      </c>
      <c r="Z65" s="2"/>
      <c r="AA65" s="15"/>
    </row>
    <row r="66" spans="1:27" ht="13.5">
      <c r="A66" s="86" t="s">
        <v>54</v>
      </c>
      <c r="B66" s="93"/>
      <c r="C66" s="12">
        <v>828444750</v>
      </c>
      <c r="D66" s="13">
        <v>1059467000</v>
      </c>
      <c r="E66" s="14">
        <v>1196523000</v>
      </c>
      <c r="F66" s="14">
        <v>1059467000</v>
      </c>
      <c r="G66" s="14">
        <v>34459210</v>
      </c>
      <c r="H66" s="14">
        <v>34284935</v>
      </c>
      <c r="I66" s="14">
        <v>33417297</v>
      </c>
      <c r="J66" s="14">
        <v>102161442</v>
      </c>
      <c r="K66" s="14">
        <v>33633780</v>
      </c>
      <c r="L66" s="14">
        <v>29499480</v>
      </c>
      <c r="M66" s="14">
        <v>3631052</v>
      </c>
      <c r="N66" s="14">
        <v>66764312</v>
      </c>
      <c r="O66" s="14">
        <v>29157248</v>
      </c>
      <c r="P66" s="14">
        <v>15210692</v>
      </c>
      <c r="Q66" s="14">
        <v>40783415</v>
      </c>
      <c r="R66" s="14">
        <v>85151355</v>
      </c>
      <c r="S66" s="14">
        <v>40783415</v>
      </c>
      <c r="T66" s="14">
        <v>25710000</v>
      </c>
      <c r="U66" s="14">
        <v>41116919</v>
      </c>
      <c r="V66" s="14">
        <v>107610334</v>
      </c>
      <c r="W66" s="14">
        <v>361687443</v>
      </c>
      <c r="X66" s="14">
        <v>1059467000</v>
      </c>
      <c r="Y66" s="14">
        <v>-697779557</v>
      </c>
      <c r="Z66" s="2">
        <v>-65.86</v>
      </c>
      <c r="AA66" s="22"/>
    </row>
    <row r="67" spans="1:27" ht="13.5">
      <c r="A67" s="86" t="s">
        <v>55</v>
      </c>
      <c r="B67" s="93"/>
      <c r="C67" s="9">
        <v>1032280000</v>
      </c>
      <c r="D67" s="10">
        <v>1290827000</v>
      </c>
      <c r="E67" s="11">
        <v>1022250000</v>
      </c>
      <c r="F67" s="11">
        <v>1290827000</v>
      </c>
      <c r="G67" s="11">
        <v>59246793</v>
      </c>
      <c r="H67" s="11">
        <v>40361167</v>
      </c>
      <c r="I67" s="11">
        <v>54849380</v>
      </c>
      <c r="J67" s="11">
        <v>154457340</v>
      </c>
      <c r="K67" s="11">
        <v>67885158</v>
      </c>
      <c r="L67" s="11">
        <v>75558270</v>
      </c>
      <c r="M67" s="11">
        <v>102015149</v>
      </c>
      <c r="N67" s="11">
        <v>245458577</v>
      </c>
      <c r="O67" s="11">
        <v>1088902</v>
      </c>
      <c r="P67" s="11">
        <v>13160341</v>
      </c>
      <c r="Q67" s="11">
        <v>109664545</v>
      </c>
      <c r="R67" s="11">
        <v>123913788</v>
      </c>
      <c r="S67" s="11">
        <v>109664545</v>
      </c>
      <c r="T67" s="11">
        <v>52473598</v>
      </c>
      <c r="U67" s="11">
        <v>80516101</v>
      </c>
      <c r="V67" s="11">
        <v>242654244</v>
      </c>
      <c r="W67" s="11">
        <v>766483949</v>
      </c>
      <c r="X67" s="11">
        <v>1290827000</v>
      </c>
      <c r="Y67" s="11">
        <v>-524343051</v>
      </c>
      <c r="Z67" s="2">
        <v>-40.62</v>
      </c>
      <c r="AA67" s="15"/>
    </row>
    <row r="68" spans="1:27" ht="13.5">
      <c r="A68" s="86" t="s">
        <v>56</v>
      </c>
      <c r="B68" s="93"/>
      <c r="C68" s="9">
        <v>307420000</v>
      </c>
      <c r="D68" s="10">
        <v>759752000</v>
      </c>
      <c r="E68" s="11">
        <v>270200000</v>
      </c>
      <c r="F68" s="11">
        <v>759752000</v>
      </c>
      <c r="G68" s="11">
        <v>-17395449</v>
      </c>
      <c r="H68" s="11">
        <v>38897367</v>
      </c>
      <c r="I68" s="11">
        <v>45871205</v>
      </c>
      <c r="J68" s="11">
        <v>67373123</v>
      </c>
      <c r="K68" s="11">
        <v>31355625</v>
      </c>
      <c r="L68" s="11">
        <v>-90199</v>
      </c>
      <c r="M68" s="11">
        <v>63567179</v>
      </c>
      <c r="N68" s="11">
        <v>94832605</v>
      </c>
      <c r="O68" s="11">
        <v>22242784</v>
      </c>
      <c r="P68" s="11">
        <v>36612940</v>
      </c>
      <c r="Q68" s="11">
        <v>24554997</v>
      </c>
      <c r="R68" s="11">
        <v>83410721</v>
      </c>
      <c r="S68" s="11">
        <v>24554997</v>
      </c>
      <c r="T68" s="11">
        <v>23022645</v>
      </c>
      <c r="U68" s="11">
        <v>131394398</v>
      </c>
      <c r="V68" s="11">
        <v>178972040</v>
      </c>
      <c r="W68" s="11">
        <v>424588489</v>
      </c>
      <c r="X68" s="11">
        <v>759752000</v>
      </c>
      <c r="Y68" s="11">
        <v>-335163511</v>
      </c>
      <c r="Z68" s="2">
        <v>-44.11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2168144750</v>
      </c>
      <c r="D69" s="78">
        <f t="shared" si="12"/>
        <v>3110046000</v>
      </c>
      <c r="E69" s="79">
        <f t="shared" si="12"/>
        <v>3342011000</v>
      </c>
      <c r="F69" s="79">
        <f t="shared" si="12"/>
        <v>3110046000</v>
      </c>
      <c r="G69" s="79">
        <f t="shared" si="12"/>
        <v>139692619</v>
      </c>
      <c r="H69" s="79">
        <f t="shared" si="12"/>
        <v>172770390</v>
      </c>
      <c r="I69" s="79">
        <f t="shared" si="12"/>
        <v>195811714</v>
      </c>
      <c r="J69" s="79">
        <f t="shared" si="12"/>
        <v>508274723</v>
      </c>
      <c r="K69" s="79">
        <f t="shared" si="12"/>
        <v>194427718</v>
      </c>
      <c r="L69" s="79">
        <f t="shared" si="12"/>
        <v>193473546</v>
      </c>
      <c r="M69" s="79">
        <f t="shared" si="12"/>
        <v>238914385</v>
      </c>
      <c r="N69" s="79">
        <f t="shared" si="12"/>
        <v>626815649</v>
      </c>
      <c r="O69" s="79">
        <f t="shared" si="12"/>
        <v>116227110</v>
      </c>
      <c r="P69" s="79">
        <f t="shared" si="12"/>
        <v>126548707</v>
      </c>
      <c r="Q69" s="79">
        <f t="shared" si="12"/>
        <v>237740831</v>
      </c>
      <c r="R69" s="79">
        <f t="shared" si="12"/>
        <v>480516648</v>
      </c>
      <c r="S69" s="79">
        <f t="shared" si="12"/>
        <v>237740831</v>
      </c>
      <c r="T69" s="79">
        <f t="shared" si="12"/>
        <v>157916918</v>
      </c>
      <c r="U69" s="79">
        <f t="shared" si="12"/>
        <v>311297199</v>
      </c>
      <c r="V69" s="79">
        <f t="shared" si="12"/>
        <v>706954948</v>
      </c>
      <c r="W69" s="79">
        <f t="shared" si="12"/>
        <v>2322561968</v>
      </c>
      <c r="X69" s="79">
        <f t="shared" si="12"/>
        <v>3110046000</v>
      </c>
      <c r="Y69" s="79">
        <f t="shared" si="12"/>
        <v>-787484032</v>
      </c>
      <c r="Z69" s="80">
        <f>+IF(X69&lt;&gt;0,+(Y69/X69)*100,0)</f>
        <v>-25.320655450112312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2032462077</v>
      </c>
      <c r="D5" s="42">
        <f t="shared" si="0"/>
        <v>0</v>
      </c>
      <c r="E5" s="43">
        <f t="shared" si="0"/>
        <v>2005685756</v>
      </c>
      <c r="F5" s="43">
        <f t="shared" si="0"/>
        <v>2157264278</v>
      </c>
      <c r="G5" s="43">
        <f t="shared" si="0"/>
        <v>739458</v>
      </c>
      <c r="H5" s="43">
        <f t="shared" si="0"/>
        <v>305883522</v>
      </c>
      <c r="I5" s="43">
        <f t="shared" si="0"/>
        <v>163864117</v>
      </c>
      <c r="J5" s="43">
        <f t="shared" si="0"/>
        <v>470487097</v>
      </c>
      <c r="K5" s="43">
        <f t="shared" si="0"/>
        <v>189348227</v>
      </c>
      <c r="L5" s="43">
        <f t="shared" si="0"/>
        <v>120032640</v>
      </c>
      <c r="M5" s="43">
        <f t="shared" si="0"/>
        <v>220842328</v>
      </c>
      <c r="N5" s="43">
        <f t="shared" si="0"/>
        <v>530223195</v>
      </c>
      <c r="O5" s="43">
        <f t="shared" si="0"/>
        <v>39737696</v>
      </c>
      <c r="P5" s="43">
        <f t="shared" si="0"/>
        <v>138246304</v>
      </c>
      <c r="Q5" s="43">
        <f t="shared" si="0"/>
        <v>91259661</v>
      </c>
      <c r="R5" s="43">
        <f t="shared" si="0"/>
        <v>269243661</v>
      </c>
      <c r="S5" s="43">
        <f t="shared" si="0"/>
        <v>123598269</v>
      </c>
      <c r="T5" s="43">
        <f t="shared" si="0"/>
        <v>133448311</v>
      </c>
      <c r="U5" s="43">
        <f t="shared" si="0"/>
        <v>474671093</v>
      </c>
      <c r="V5" s="43">
        <f t="shared" si="0"/>
        <v>731717673</v>
      </c>
      <c r="W5" s="43">
        <f t="shared" si="0"/>
        <v>2001671626</v>
      </c>
      <c r="X5" s="43">
        <f t="shared" si="0"/>
        <v>2157264278</v>
      </c>
      <c r="Y5" s="43">
        <f t="shared" si="0"/>
        <v>-155592652</v>
      </c>
      <c r="Z5" s="44">
        <f>+IF(X5&lt;&gt;0,+(Y5/X5)*100,0)</f>
        <v>-7.212498421577257</v>
      </c>
      <c r="AA5" s="45">
        <f>SUM(AA11:AA18)</f>
        <v>2157264278</v>
      </c>
    </row>
    <row r="6" spans="1:27" ht="13.5">
      <c r="A6" s="46" t="s">
        <v>32</v>
      </c>
      <c r="B6" s="47"/>
      <c r="C6" s="9">
        <v>1381918235</v>
      </c>
      <c r="D6" s="10"/>
      <c r="E6" s="11">
        <v>1507470000</v>
      </c>
      <c r="F6" s="11">
        <v>1483370000</v>
      </c>
      <c r="G6" s="11"/>
      <c r="H6" s="11">
        <v>293369257</v>
      </c>
      <c r="I6" s="11">
        <v>133145483</v>
      </c>
      <c r="J6" s="11">
        <v>426514740</v>
      </c>
      <c r="K6" s="11">
        <v>160106306</v>
      </c>
      <c r="L6" s="11">
        <v>102488518</v>
      </c>
      <c r="M6" s="11">
        <v>186558918</v>
      </c>
      <c r="N6" s="11">
        <v>449153742</v>
      </c>
      <c r="O6" s="11">
        <v>24906033</v>
      </c>
      <c r="P6" s="11">
        <v>110480462</v>
      </c>
      <c r="Q6" s="11">
        <v>63810092</v>
      </c>
      <c r="R6" s="11">
        <v>199196587</v>
      </c>
      <c r="S6" s="11">
        <v>78242128</v>
      </c>
      <c r="T6" s="11">
        <v>53507872</v>
      </c>
      <c r="U6" s="11">
        <v>238267696</v>
      </c>
      <c r="V6" s="11">
        <v>370017696</v>
      </c>
      <c r="W6" s="11">
        <v>1444882765</v>
      </c>
      <c r="X6" s="11">
        <v>1483370000</v>
      </c>
      <c r="Y6" s="11">
        <v>-38487235</v>
      </c>
      <c r="Z6" s="2">
        <v>-2.59</v>
      </c>
      <c r="AA6" s="15">
        <v>1483370000</v>
      </c>
    </row>
    <row r="7" spans="1:27" ht="13.5">
      <c r="A7" s="46" t="s">
        <v>33</v>
      </c>
      <c r="B7" s="47"/>
      <c r="C7" s="9">
        <v>191232110</v>
      </c>
      <c r="D7" s="10"/>
      <c r="E7" s="11">
        <v>165000000</v>
      </c>
      <c r="F7" s="11">
        <v>145500000</v>
      </c>
      <c r="G7" s="11"/>
      <c r="H7" s="11">
        <v>8000000</v>
      </c>
      <c r="I7" s="11">
        <v>-100000</v>
      </c>
      <c r="J7" s="11">
        <v>7900000</v>
      </c>
      <c r="K7" s="11">
        <v>11001554</v>
      </c>
      <c r="L7" s="11">
        <v>4796401</v>
      </c>
      <c r="M7" s="11">
        <v>2938900</v>
      </c>
      <c r="N7" s="11">
        <v>18736855</v>
      </c>
      <c r="O7" s="11">
        <v>-601342</v>
      </c>
      <c r="P7" s="11">
        <v>14890244</v>
      </c>
      <c r="Q7" s="11">
        <v>2178895</v>
      </c>
      <c r="R7" s="11">
        <v>16467797</v>
      </c>
      <c r="S7" s="11">
        <v>11671947</v>
      </c>
      <c r="T7" s="11">
        <v>10314107</v>
      </c>
      <c r="U7" s="11">
        <v>31764295</v>
      </c>
      <c r="V7" s="11">
        <v>53750349</v>
      </c>
      <c r="W7" s="11">
        <v>96855001</v>
      </c>
      <c r="X7" s="11">
        <v>145500000</v>
      </c>
      <c r="Y7" s="11">
        <v>-48644999</v>
      </c>
      <c r="Z7" s="2">
        <v>-33.43</v>
      </c>
      <c r="AA7" s="15">
        <v>145500000</v>
      </c>
    </row>
    <row r="8" spans="1:27" ht="13.5">
      <c r="A8" s="46" t="s">
        <v>34</v>
      </c>
      <c r="B8" s="47"/>
      <c r="C8" s="9">
        <v>49370974</v>
      </c>
      <c r="D8" s="10"/>
      <c r="E8" s="11">
        <v>57500000</v>
      </c>
      <c r="F8" s="11">
        <v>57500000</v>
      </c>
      <c r="G8" s="11"/>
      <c r="H8" s="11">
        <v>1780845</v>
      </c>
      <c r="I8" s="11">
        <v>10616302</v>
      </c>
      <c r="J8" s="11">
        <v>12397147</v>
      </c>
      <c r="K8" s="11">
        <v>3416857</v>
      </c>
      <c r="L8" s="11">
        <v>559124</v>
      </c>
      <c r="M8" s="11">
        <v>2613728</v>
      </c>
      <c r="N8" s="11">
        <v>6589709</v>
      </c>
      <c r="O8" s="11">
        <v>728228</v>
      </c>
      <c r="P8" s="11">
        <v>2461225</v>
      </c>
      <c r="Q8" s="11">
        <v>4446549</v>
      </c>
      <c r="R8" s="11">
        <v>7636002</v>
      </c>
      <c r="S8" s="11">
        <v>1829507</v>
      </c>
      <c r="T8" s="11">
        <v>8586782</v>
      </c>
      <c r="U8" s="11">
        <v>11604515</v>
      </c>
      <c r="V8" s="11">
        <v>22020804</v>
      </c>
      <c r="W8" s="11">
        <v>48643662</v>
      </c>
      <c r="X8" s="11">
        <v>57500000</v>
      </c>
      <c r="Y8" s="11">
        <v>-8856338</v>
      </c>
      <c r="Z8" s="2">
        <v>-15.4</v>
      </c>
      <c r="AA8" s="15">
        <v>57500000</v>
      </c>
    </row>
    <row r="9" spans="1:27" ht="13.5">
      <c r="A9" s="46" t="s">
        <v>35</v>
      </c>
      <c r="B9" s="47"/>
      <c r="C9" s="9">
        <v>3919403</v>
      </c>
      <c r="D9" s="10"/>
      <c r="E9" s="11">
        <v>1500000</v>
      </c>
      <c r="F9" s="11">
        <v>1500000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1500000</v>
      </c>
      <c r="V9" s="11">
        <v>1500000</v>
      </c>
      <c r="W9" s="11">
        <v>1500000</v>
      </c>
      <c r="X9" s="11">
        <v>1500000</v>
      </c>
      <c r="Y9" s="11"/>
      <c r="Z9" s="2"/>
      <c r="AA9" s="15">
        <v>1500000</v>
      </c>
    </row>
    <row r="10" spans="1:27" ht="13.5">
      <c r="A10" s="46" t="s">
        <v>36</v>
      </c>
      <c r="B10" s="47"/>
      <c r="C10" s="9">
        <v>97849347</v>
      </c>
      <c r="D10" s="10"/>
      <c r="E10" s="11">
        <v>68100000</v>
      </c>
      <c r="F10" s="11">
        <v>167591944</v>
      </c>
      <c r="G10" s="11"/>
      <c r="H10" s="11"/>
      <c r="I10" s="11">
        <v>2445546</v>
      </c>
      <c r="J10" s="11">
        <v>2445546</v>
      </c>
      <c r="K10" s="11">
        <v>202220</v>
      </c>
      <c r="L10" s="11">
        <v>3617949</v>
      </c>
      <c r="M10" s="11">
        <v>1965756</v>
      </c>
      <c r="N10" s="11">
        <v>5785925</v>
      </c>
      <c r="O10" s="11">
        <v>1702184</v>
      </c>
      <c r="P10" s="11">
        <v>4693824</v>
      </c>
      <c r="Q10" s="11">
        <v>4337639</v>
      </c>
      <c r="R10" s="11">
        <v>10733647</v>
      </c>
      <c r="S10" s="11">
        <v>12367546</v>
      </c>
      <c r="T10" s="11">
        <v>32408518</v>
      </c>
      <c r="U10" s="11">
        <v>94011433</v>
      </c>
      <c r="V10" s="11">
        <v>138787497</v>
      </c>
      <c r="W10" s="11">
        <v>157752615</v>
      </c>
      <c r="X10" s="11">
        <v>167591944</v>
      </c>
      <c r="Y10" s="11">
        <v>-9839329</v>
      </c>
      <c r="Z10" s="2">
        <v>-5.87</v>
      </c>
      <c r="AA10" s="15">
        <v>167591944</v>
      </c>
    </row>
    <row r="11" spans="1:27" ht="13.5">
      <c r="A11" s="48" t="s">
        <v>37</v>
      </c>
      <c r="B11" s="47"/>
      <c r="C11" s="49">
        <f aca="true" t="shared" si="1" ref="C11:Y11">SUM(C6:C10)</f>
        <v>1724290069</v>
      </c>
      <c r="D11" s="50">
        <f t="shared" si="1"/>
        <v>0</v>
      </c>
      <c r="E11" s="51">
        <f t="shared" si="1"/>
        <v>1799570000</v>
      </c>
      <c r="F11" s="51">
        <f t="shared" si="1"/>
        <v>1855461944</v>
      </c>
      <c r="G11" s="51">
        <f t="shared" si="1"/>
        <v>0</v>
      </c>
      <c r="H11" s="51">
        <f t="shared" si="1"/>
        <v>303150102</v>
      </c>
      <c r="I11" s="51">
        <f t="shared" si="1"/>
        <v>146107331</v>
      </c>
      <c r="J11" s="51">
        <f t="shared" si="1"/>
        <v>449257433</v>
      </c>
      <c r="K11" s="51">
        <f t="shared" si="1"/>
        <v>174726937</v>
      </c>
      <c r="L11" s="51">
        <f t="shared" si="1"/>
        <v>111461992</v>
      </c>
      <c r="M11" s="51">
        <f t="shared" si="1"/>
        <v>194077302</v>
      </c>
      <c r="N11" s="51">
        <f t="shared" si="1"/>
        <v>480266231</v>
      </c>
      <c r="O11" s="51">
        <f t="shared" si="1"/>
        <v>26735103</v>
      </c>
      <c r="P11" s="51">
        <f t="shared" si="1"/>
        <v>132525755</v>
      </c>
      <c r="Q11" s="51">
        <f t="shared" si="1"/>
        <v>74773175</v>
      </c>
      <c r="R11" s="51">
        <f t="shared" si="1"/>
        <v>234034033</v>
      </c>
      <c r="S11" s="51">
        <f t="shared" si="1"/>
        <v>104111128</v>
      </c>
      <c r="T11" s="51">
        <f t="shared" si="1"/>
        <v>104817279</v>
      </c>
      <c r="U11" s="51">
        <f t="shared" si="1"/>
        <v>377147939</v>
      </c>
      <c r="V11" s="51">
        <f t="shared" si="1"/>
        <v>586076346</v>
      </c>
      <c r="W11" s="51">
        <f t="shared" si="1"/>
        <v>1749634043</v>
      </c>
      <c r="X11" s="51">
        <f t="shared" si="1"/>
        <v>1855461944</v>
      </c>
      <c r="Y11" s="51">
        <f t="shared" si="1"/>
        <v>-105827901</v>
      </c>
      <c r="Z11" s="52">
        <f>+IF(X11&lt;&gt;0,+(Y11/X11)*100,0)</f>
        <v>-5.703587796139677</v>
      </c>
      <c r="AA11" s="53">
        <f>SUM(AA6:AA10)</f>
        <v>1855461944</v>
      </c>
    </row>
    <row r="12" spans="1:27" ht="13.5">
      <c r="A12" s="54" t="s">
        <v>38</v>
      </c>
      <c r="B12" s="35"/>
      <c r="C12" s="9">
        <v>264223835</v>
      </c>
      <c r="D12" s="10"/>
      <c r="E12" s="11">
        <v>141000000</v>
      </c>
      <c r="F12" s="11">
        <v>188591682</v>
      </c>
      <c r="G12" s="11">
        <v>126450</v>
      </c>
      <c r="H12" s="11">
        <v>1955690</v>
      </c>
      <c r="I12" s="11">
        <v>2585970</v>
      </c>
      <c r="J12" s="11">
        <v>4668110</v>
      </c>
      <c r="K12" s="11">
        <v>5450590</v>
      </c>
      <c r="L12" s="11">
        <v>6490049</v>
      </c>
      <c r="M12" s="11">
        <v>7193696</v>
      </c>
      <c r="N12" s="11">
        <v>19134335</v>
      </c>
      <c r="O12" s="11">
        <v>9856868</v>
      </c>
      <c r="P12" s="11">
        <v>2967771</v>
      </c>
      <c r="Q12" s="11">
        <v>11577829</v>
      </c>
      <c r="R12" s="11">
        <v>24402468</v>
      </c>
      <c r="S12" s="11">
        <v>11340749</v>
      </c>
      <c r="T12" s="11">
        <v>14336610</v>
      </c>
      <c r="U12" s="11">
        <v>75251697</v>
      </c>
      <c r="V12" s="11">
        <v>100929056</v>
      </c>
      <c r="W12" s="11">
        <v>149133969</v>
      </c>
      <c r="X12" s="11">
        <v>188591682</v>
      </c>
      <c r="Y12" s="11">
        <v>-39457713</v>
      </c>
      <c r="Z12" s="2">
        <v>-20.92</v>
      </c>
      <c r="AA12" s="15">
        <v>188591682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>
        <v>-1832239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45780412</v>
      </c>
      <c r="D15" s="10"/>
      <c r="E15" s="11">
        <v>65115756</v>
      </c>
      <c r="F15" s="11">
        <v>113210652</v>
      </c>
      <c r="G15" s="11">
        <v>613008</v>
      </c>
      <c r="H15" s="11">
        <v>777730</v>
      </c>
      <c r="I15" s="11">
        <v>15170816</v>
      </c>
      <c r="J15" s="11">
        <v>16561554</v>
      </c>
      <c r="K15" s="11">
        <v>9170700</v>
      </c>
      <c r="L15" s="11">
        <v>2080599</v>
      </c>
      <c r="M15" s="11">
        <v>19571330</v>
      </c>
      <c r="N15" s="11">
        <v>30822629</v>
      </c>
      <c r="O15" s="11">
        <v>3145725</v>
      </c>
      <c r="P15" s="11">
        <v>2752778</v>
      </c>
      <c r="Q15" s="11">
        <v>4908657</v>
      </c>
      <c r="R15" s="11">
        <v>10807160</v>
      </c>
      <c r="S15" s="11">
        <v>8146392</v>
      </c>
      <c r="T15" s="11">
        <v>14294422</v>
      </c>
      <c r="U15" s="11">
        <v>22271457</v>
      </c>
      <c r="V15" s="11">
        <v>44712271</v>
      </c>
      <c r="W15" s="11">
        <v>102903614</v>
      </c>
      <c r="X15" s="11">
        <v>113210652</v>
      </c>
      <c r="Y15" s="11">
        <v>-10307038</v>
      </c>
      <c r="Z15" s="2">
        <v>-9.1</v>
      </c>
      <c r="AA15" s="15">
        <v>113210652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2196120433</v>
      </c>
      <c r="D20" s="59">
        <f t="shared" si="2"/>
        <v>0</v>
      </c>
      <c r="E20" s="60">
        <f t="shared" si="2"/>
        <v>2162301000</v>
      </c>
      <c r="F20" s="60">
        <f t="shared" si="2"/>
        <v>2231517011</v>
      </c>
      <c r="G20" s="60">
        <f t="shared" si="2"/>
        <v>10850480</v>
      </c>
      <c r="H20" s="60">
        <f t="shared" si="2"/>
        <v>83372137</v>
      </c>
      <c r="I20" s="60">
        <f t="shared" si="2"/>
        <v>223818802</v>
      </c>
      <c r="J20" s="60">
        <f t="shared" si="2"/>
        <v>318041419</v>
      </c>
      <c r="K20" s="60">
        <f t="shared" si="2"/>
        <v>93039205</v>
      </c>
      <c r="L20" s="60">
        <f t="shared" si="2"/>
        <v>160548724</v>
      </c>
      <c r="M20" s="60">
        <f t="shared" si="2"/>
        <v>209187332</v>
      </c>
      <c r="N20" s="60">
        <f t="shared" si="2"/>
        <v>462775261</v>
      </c>
      <c r="O20" s="60">
        <f t="shared" si="2"/>
        <v>35466763</v>
      </c>
      <c r="P20" s="60">
        <f t="shared" si="2"/>
        <v>81938784</v>
      </c>
      <c r="Q20" s="60">
        <f t="shared" si="2"/>
        <v>194639519</v>
      </c>
      <c r="R20" s="60">
        <f t="shared" si="2"/>
        <v>312045066</v>
      </c>
      <c r="S20" s="60">
        <f t="shared" si="2"/>
        <v>147059282</v>
      </c>
      <c r="T20" s="60">
        <f t="shared" si="2"/>
        <v>203397093</v>
      </c>
      <c r="U20" s="60">
        <f t="shared" si="2"/>
        <v>671521426</v>
      </c>
      <c r="V20" s="60">
        <f t="shared" si="2"/>
        <v>1021977801</v>
      </c>
      <c r="W20" s="60">
        <f t="shared" si="2"/>
        <v>2114839547</v>
      </c>
      <c r="X20" s="60">
        <f t="shared" si="2"/>
        <v>2231517011</v>
      </c>
      <c r="Y20" s="60">
        <f t="shared" si="2"/>
        <v>-116677464</v>
      </c>
      <c r="Z20" s="61">
        <f>+IF(X20&lt;&gt;0,+(Y20/X20)*100,0)</f>
        <v>-5.228616381808976</v>
      </c>
      <c r="AA20" s="62">
        <f>SUM(AA26:AA33)</f>
        <v>2231517011</v>
      </c>
    </row>
    <row r="21" spans="1:27" ht="13.5">
      <c r="A21" s="46" t="s">
        <v>32</v>
      </c>
      <c r="B21" s="47"/>
      <c r="C21" s="9">
        <v>132387927</v>
      </c>
      <c r="D21" s="10"/>
      <c r="E21" s="11">
        <v>33250000</v>
      </c>
      <c r="F21" s="11">
        <v>47350000</v>
      </c>
      <c r="G21" s="11">
        <v>1684561</v>
      </c>
      <c r="H21" s="11">
        <v>2120035</v>
      </c>
      <c r="I21" s="11">
        <v>1293410</v>
      </c>
      <c r="J21" s="11">
        <v>5098006</v>
      </c>
      <c r="K21" s="11"/>
      <c r="L21" s="11">
        <v>3244578</v>
      </c>
      <c r="M21" s="11">
        <v>1734513</v>
      </c>
      <c r="N21" s="11">
        <v>4979091</v>
      </c>
      <c r="O21" s="11">
        <v>9804682</v>
      </c>
      <c r="P21" s="11">
        <v>1461141</v>
      </c>
      <c r="Q21" s="11">
        <v>977980</v>
      </c>
      <c r="R21" s="11">
        <v>12243803</v>
      </c>
      <c r="S21" s="11">
        <v>436215</v>
      </c>
      <c r="T21" s="11">
        <v>5551877</v>
      </c>
      <c r="U21" s="11">
        <v>3498864</v>
      </c>
      <c r="V21" s="11">
        <v>9486956</v>
      </c>
      <c r="W21" s="11">
        <v>31807856</v>
      </c>
      <c r="X21" s="11">
        <v>47350000</v>
      </c>
      <c r="Y21" s="11">
        <v>-15542144</v>
      </c>
      <c r="Z21" s="2">
        <v>-32.82</v>
      </c>
      <c r="AA21" s="15">
        <v>47350000</v>
      </c>
    </row>
    <row r="22" spans="1:27" ht="13.5">
      <c r="A22" s="46" t="s">
        <v>33</v>
      </c>
      <c r="B22" s="47"/>
      <c r="C22" s="9">
        <v>229347799</v>
      </c>
      <c r="D22" s="10"/>
      <c r="E22" s="11">
        <v>474500000</v>
      </c>
      <c r="F22" s="11">
        <v>477000000</v>
      </c>
      <c r="G22" s="11">
        <v>6816329</v>
      </c>
      <c r="H22" s="11">
        <v>21022054</v>
      </c>
      <c r="I22" s="11">
        <v>69195504</v>
      </c>
      <c r="J22" s="11">
        <v>97033887</v>
      </c>
      <c r="K22" s="11">
        <v>37634533</v>
      </c>
      <c r="L22" s="11">
        <v>45768313</v>
      </c>
      <c r="M22" s="11">
        <v>50244587</v>
      </c>
      <c r="N22" s="11">
        <v>133647433</v>
      </c>
      <c r="O22" s="11">
        <v>10127953</v>
      </c>
      <c r="P22" s="11">
        <v>24800290</v>
      </c>
      <c r="Q22" s="11">
        <v>61066990</v>
      </c>
      <c r="R22" s="11">
        <v>95995233</v>
      </c>
      <c r="S22" s="11">
        <v>26326798</v>
      </c>
      <c r="T22" s="11">
        <v>16016595</v>
      </c>
      <c r="U22" s="11">
        <v>92018101</v>
      </c>
      <c r="V22" s="11">
        <v>134361494</v>
      </c>
      <c r="W22" s="11">
        <v>461038047</v>
      </c>
      <c r="X22" s="11">
        <v>477000000</v>
      </c>
      <c r="Y22" s="11">
        <v>-15961953</v>
      </c>
      <c r="Z22" s="2">
        <v>-3.35</v>
      </c>
      <c r="AA22" s="15">
        <v>477000000</v>
      </c>
    </row>
    <row r="23" spans="1:27" ht="13.5">
      <c r="A23" s="46" t="s">
        <v>34</v>
      </c>
      <c r="B23" s="47"/>
      <c r="C23" s="9">
        <v>433799158</v>
      </c>
      <c r="D23" s="10"/>
      <c r="E23" s="11">
        <v>272182745</v>
      </c>
      <c r="F23" s="11">
        <v>268182745</v>
      </c>
      <c r="G23" s="11"/>
      <c r="H23" s="11">
        <v>18108265</v>
      </c>
      <c r="I23" s="11">
        <v>24519717</v>
      </c>
      <c r="J23" s="11">
        <v>42627982</v>
      </c>
      <c r="K23" s="11">
        <v>18805591</v>
      </c>
      <c r="L23" s="11">
        <v>25445603</v>
      </c>
      <c r="M23" s="11">
        <v>27819174</v>
      </c>
      <c r="N23" s="11">
        <v>72070368</v>
      </c>
      <c r="O23" s="11">
        <v>4827961</v>
      </c>
      <c r="P23" s="11">
        <v>19103158</v>
      </c>
      <c r="Q23" s="11">
        <v>27492344</v>
      </c>
      <c r="R23" s="11">
        <v>51423463</v>
      </c>
      <c r="S23" s="11">
        <v>22174768</v>
      </c>
      <c r="T23" s="11">
        <v>19361468</v>
      </c>
      <c r="U23" s="11">
        <v>85433896</v>
      </c>
      <c r="V23" s="11">
        <v>126970132</v>
      </c>
      <c r="W23" s="11">
        <v>293091945</v>
      </c>
      <c r="X23" s="11">
        <v>268182745</v>
      </c>
      <c r="Y23" s="11">
        <v>24909200</v>
      </c>
      <c r="Z23" s="2">
        <v>9.29</v>
      </c>
      <c r="AA23" s="15">
        <v>268182745</v>
      </c>
    </row>
    <row r="24" spans="1:27" ht="13.5">
      <c r="A24" s="46" t="s">
        <v>35</v>
      </c>
      <c r="B24" s="47"/>
      <c r="C24" s="9">
        <v>452845985</v>
      </c>
      <c r="D24" s="10"/>
      <c r="E24" s="11">
        <v>167563491</v>
      </c>
      <c r="F24" s="11">
        <v>157563491</v>
      </c>
      <c r="G24" s="11"/>
      <c r="H24" s="11">
        <v>9761597</v>
      </c>
      <c r="I24" s="11">
        <v>38527499</v>
      </c>
      <c r="J24" s="11">
        <v>48289096</v>
      </c>
      <c r="K24" s="11">
        <v>8397906</v>
      </c>
      <c r="L24" s="11">
        <v>16425387</v>
      </c>
      <c r="M24" s="11">
        <v>14871830</v>
      </c>
      <c r="N24" s="11">
        <v>39695123</v>
      </c>
      <c r="O24" s="11">
        <v>2059825</v>
      </c>
      <c r="P24" s="11">
        <v>3157914</v>
      </c>
      <c r="Q24" s="11">
        <v>5127702</v>
      </c>
      <c r="R24" s="11">
        <v>10345441</v>
      </c>
      <c r="S24" s="11">
        <v>8222789</v>
      </c>
      <c r="T24" s="11">
        <v>6366455</v>
      </c>
      <c r="U24" s="11">
        <v>12062877</v>
      </c>
      <c r="V24" s="11">
        <v>26652121</v>
      </c>
      <c r="W24" s="11">
        <v>124981781</v>
      </c>
      <c r="X24" s="11">
        <v>157563491</v>
      </c>
      <c r="Y24" s="11">
        <v>-32581710</v>
      </c>
      <c r="Z24" s="2">
        <v>-20.68</v>
      </c>
      <c r="AA24" s="15">
        <v>157563491</v>
      </c>
    </row>
    <row r="25" spans="1:27" ht="13.5">
      <c r="A25" s="46" t="s">
        <v>36</v>
      </c>
      <c r="B25" s="47"/>
      <c r="C25" s="9">
        <v>47527601</v>
      </c>
      <c r="D25" s="10"/>
      <c r="E25" s="11">
        <v>18000000</v>
      </c>
      <c r="F25" s="11">
        <v>28000000</v>
      </c>
      <c r="G25" s="11"/>
      <c r="H25" s="11"/>
      <c r="I25" s="11">
        <v>231492</v>
      </c>
      <c r="J25" s="11">
        <v>231492</v>
      </c>
      <c r="K25" s="11">
        <v>756714</v>
      </c>
      <c r="L25" s="11"/>
      <c r="M25" s="11">
        <v>2305697</v>
      </c>
      <c r="N25" s="11">
        <v>3062411</v>
      </c>
      <c r="O25" s="11"/>
      <c r="P25" s="11"/>
      <c r="Q25" s="11">
        <v>5812747</v>
      </c>
      <c r="R25" s="11">
        <v>5812747</v>
      </c>
      <c r="S25" s="11"/>
      <c r="T25" s="11">
        <v>7305677</v>
      </c>
      <c r="U25" s="11">
        <v>6010479</v>
      </c>
      <c r="V25" s="11">
        <v>13316156</v>
      </c>
      <c r="W25" s="11">
        <v>22422806</v>
      </c>
      <c r="X25" s="11">
        <v>28000000</v>
      </c>
      <c r="Y25" s="11">
        <v>-5577194</v>
      </c>
      <c r="Z25" s="2">
        <v>-19.92</v>
      </c>
      <c r="AA25" s="15">
        <v>28000000</v>
      </c>
    </row>
    <row r="26" spans="1:27" ht="13.5">
      <c r="A26" s="48" t="s">
        <v>37</v>
      </c>
      <c r="B26" s="63"/>
      <c r="C26" s="49">
        <f aca="true" t="shared" si="3" ref="C26:Y26">SUM(C21:C25)</f>
        <v>1295908470</v>
      </c>
      <c r="D26" s="50">
        <f t="shared" si="3"/>
        <v>0</v>
      </c>
      <c r="E26" s="51">
        <f t="shared" si="3"/>
        <v>965496236</v>
      </c>
      <c r="F26" s="51">
        <f t="shared" si="3"/>
        <v>978096236</v>
      </c>
      <c r="G26" s="51">
        <f t="shared" si="3"/>
        <v>8500890</v>
      </c>
      <c r="H26" s="51">
        <f t="shared" si="3"/>
        <v>51011951</v>
      </c>
      <c r="I26" s="51">
        <f t="shared" si="3"/>
        <v>133767622</v>
      </c>
      <c r="J26" s="51">
        <f t="shared" si="3"/>
        <v>193280463</v>
      </c>
      <c r="K26" s="51">
        <f t="shared" si="3"/>
        <v>65594744</v>
      </c>
      <c r="L26" s="51">
        <f t="shared" si="3"/>
        <v>90883881</v>
      </c>
      <c r="M26" s="51">
        <f t="shared" si="3"/>
        <v>96975801</v>
      </c>
      <c r="N26" s="51">
        <f t="shared" si="3"/>
        <v>253454426</v>
      </c>
      <c r="O26" s="51">
        <f t="shared" si="3"/>
        <v>26820421</v>
      </c>
      <c r="P26" s="51">
        <f t="shared" si="3"/>
        <v>48522503</v>
      </c>
      <c r="Q26" s="51">
        <f t="shared" si="3"/>
        <v>100477763</v>
      </c>
      <c r="R26" s="51">
        <f t="shared" si="3"/>
        <v>175820687</v>
      </c>
      <c r="S26" s="51">
        <f t="shared" si="3"/>
        <v>57160570</v>
      </c>
      <c r="T26" s="51">
        <f t="shared" si="3"/>
        <v>54602072</v>
      </c>
      <c r="U26" s="51">
        <f t="shared" si="3"/>
        <v>199024217</v>
      </c>
      <c r="V26" s="51">
        <f t="shared" si="3"/>
        <v>310786859</v>
      </c>
      <c r="W26" s="51">
        <f t="shared" si="3"/>
        <v>933342435</v>
      </c>
      <c r="X26" s="51">
        <f t="shared" si="3"/>
        <v>978096236</v>
      </c>
      <c r="Y26" s="51">
        <f t="shared" si="3"/>
        <v>-44753801</v>
      </c>
      <c r="Z26" s="52">
        <f>+IF(X26&lt;&gt;0,+(Y26/X26)*100,0)</f>
        <v>-4.575603028902772</v>
      </c>
      <c r="AA26" s="53">
        <f>SUM(AA21:AA25)</f>
        <v>978096236</v>
      </c>
    </row>
    <row r="27" spans="1:27" ht="13.5">
      <c r="A27" s="54" t="s">
        <v>38</v>
      </c>
      <c r="B27" s="64"/>
      <c r="C27" s="9">
        <v>268134195</v>
      </c>
      <c r="D27" s="10"/>
      <c r="E27" s="11">
        <v>170000000</v>
      </c>
      <c r="F27" s="11">
        <v>197000000</v>
      </c>
      <c r="G27" s="11"/>
      <c r="H27" s="11">
        <v>29893045</v>
      </c>
      <c r="I27" s="11">
        <v>19584862</v>
      </c>
      <c r="J27" s="11">
        <v>49477907</v>
      </c>
      <c r="K27" s="11">
        <v>3003276</v>
      </c>
      <c r="L27" s="11">
        <v>41416713</v>
      </c>
      <c r="M27" s="11">
        <v>39581989</v>
      </c>
      <c r="N27" s="11">
        <v>84001978</v>
      </c>
      <c r="O27" s="11">
        <v>5076289</v>
      </c>
      <c r="P27" s="11">
        <v>22384164</v>
      </c>
      <c r="Q27" s="11">
        <v>19281818</v>
      </c>
      <c r="R27" s="11">
        <v>46742271</v>
      </c>
      <c r="S27" s="11">
        <v>1919414</v>
      </c>
      <c r="T27" s="11">
        <v>12526705</v>
      </c>
      <c r="U27" s="11">
        <v>2149239</v>
      </c>
      <c r="V27" s="11">
        <v>16595358</v>
      </c>
      <c r="W27" s="11">
        <v>196817514</v>
      </c>
      <c r="X27" s="11">
        <v>197000000</v>
      </c>
      <c r="Y27" s="11">
        <v>-182486</v>
      </c>
      <c r="Z27" s="2">
        <v>-0.09</v>
      </c>
      <c r="AA27" s="15">
        <v>197000000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>
        <v>451788857</v>
      </c>
      <c r="D29" s="10"/>
      <c r="E29" s="11">
        <v>900804764</v>
      </c>
      <c r="F29" s="11">
        <v>926420775</v>
      </c>
      <c r="G29" s="11"/>
      <c r="H29" s="11"/>
      <c r="I29" s="11">
        <v>50274210</v>
      </c>
      <c r="J29" s="11">
        <v>50274210</v>
      </c>
      <c r="K29" s="11">
        <v>18326813</v>
      </c>
      <c r="L29" s="11">
        <v>9029141</v>
      </c>
      <c r="M29" s="11">
        <v>63265520</v>
      </c>
      <c r="N29" s="11">
        <v>90621474</v>
      </c>
      <c r="O29" s="11"/>
      <c r="P29" s="11"/>
      <c r="Q29" s="11">
        <v>72925399</v>
      </c>
      <c r="R29" s="11">
        <v>72925399</v>
      </c>
      <c r="S29" s="11">
        <v>85547237</v>
      </c>
      <c r="T29" s="11">
        <v>113429645</v>
      </c>
      <c r="U29" s="11">
        <v>447950296</v>
      </c>
      <c r="V29" s="11">
        <v>646927178</v>
      </c>
      <c r="W29" s="11">
        <v>860748261</v>
      </c>
      <c r="X29" s="11">
        <v>926420775</v>
      </c>
      <c r="Y29" s="11">
        <v>-65672514</v>
      </c>
      <c r="Z29" s="2">
        <v>-7.09</v>
      </c>
      <c r="AA29" s="15">
        <v>926420775</v>
      </c>
    </row>
    <row r="30" spans="1:27" ht="13.5">
      <c r="A30" s="54" t="s">
        <v>41</v>
      </c>
      <c r="B30" s="35" t="s">
        <v>42</v>
      </c>
      <c r="C30" s="9">
        <v>178512369</v>
      </c>
      <c r="D30" s="10"/>
      <c r="E30" s="11">
        <v>126000000</v>
      </c>
      <c r="F30" s="11">
        <v>130000000</v>
      </c>
      <c r="G30" s="11">
        <v>2349590</v>
      </c>
      <c r="H30" s="11">
        <v>2467141</v>
      </c>
      <c r="I30" s="11">
        <v>20192108</v>
      </c>
      <c r="J30" s="11">
        <v>25008839</v>
      </c>
      <c r="K30" s="11">
        <v>6114372</v>
      </c>
      <c r="L30" s="11">
        <v>19218989</v>
      </c>
      <c r="M30" s="11">
        <v>9364022</v>
      </c>
      <c r="N30" s="11">
        <v>34697383</v>
      </c>
      <c r="O30" s="11">
        <v>3570053</v>
      </c>
      <c r="P30" s="11">
        <v>11032117</v>
      </c>
      <c r="Q30" s="11">
        <v>1954539</v>
      </c>
      <c r="R30" s="11">
        <v>16556709</v>
      </c>
      <c r="S30" s="11">
        <v>2432061</v>
      </c>
      <c r="T30" s="11">
        <v>22838671</v>
      </c>
      <c r="U30" s="11">
        <v>22397674</v>
      </c>
      <c r="V30" s="11">
        <v>47668406</v>
      </c>
      <c r="W30" s="11">
        <v>123931337</v>
      </c>
      <c r="X30" s="11">
        <v>130000000</v>
      </c>
      <c r="Y30" s="11">
        <v>-6068663</v>
      </c>
      <c r="Z30" s="2">
        <v>-4.67</v>
      </c>
      <c r="AA30" s="15">
        <v>130000000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1776542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1514306162</v>
      </c>
      <c r="D36" s="10">
        <f t="shared" si="4"/>
        <v>0</v>
      </c>
      <c r="E36" s="11">
        <f t="shared" si="4"/>
        <v>1540720000</v>
      </c>
      <c r="F36" s="11">
        <f t="shared" si="4"/>
        <v>1530720000</v>
      </c>
      <c r="G36" s="11">
        <f t="shared" si="4"/>
        <v>1684561</v>
      </c>
      <c r="H36" s="11">
        <f t="shared" si="4"/>
        <v>295489292</v>
      </c>
      <c r="I36" s="11">
        <f t="shared" si="4"/>
        <v>134438893</v>
      </c>
      <c r="J36" s="11">
        <f t="shared" si="4"/>
        <v>431612746</v>
      </c>
      <c r="K36" s="11">
        <f t="shared" si="4"/>
        <v>160106306</v>
      </c>
      <c r="L36" s="11">
        <f t="shared" si="4"/>
        <v>105733096</v>
      </c>
      <c r="M36" s="11">
        <f t="shared" si="4"/>
        <v>188293431</v>
      </c>
      <c r="N36" s="11">
        <f t="shared" si="4"/>
        <v>454132833</v>
      </c>
      <c r="O36" s="11">
        <f t="shared" si="4"/>
        <v>34710715</v>
      </c>
      <c r="P36" s="11">
        <f t="shared" si="4"/>
        <v>111941603</v>
      </c>
      <c r="Q36" s="11">
        <f t="shared" si="4"/>
        <v>64788072</v>
      </c>
      <c r="R36" s="11">
        <f t="shared" si="4"/>
        <v>211440390</v>
      </c>
      <c r="S36" s="11">
        <f t="shared" si="4"/>
        <v>78678343</v>
      </c>
      <c r="T36" s="11">
        <f t="shared" si="4"/>
        <v>59059749</v>
      </c>
      <c r="U36" s="11">
        <f t="shared" si="4"/>
        <v>241766560</v>
      </c>
      <c r="V36" s="11">
        <f t="shared" si="4"/>
        <v>379504652</v>
      </c>
      <c r="W36" s="11">
        <f t="shared" si="4"/>
        <v>1476690621</v>
      </c>
      <c r="X36" s="11">
        <f t="shared" si="4"/>
        <v>1530720000</v>
      </c>
      <c r="Y36" s="11">
        <f t="shared" si="4"/>
        <v>-54029379</v>
      </c>
      <c r="Z36" s="2">
        <f aca="true" t="shared" si="5" ref="Z36:Z49">+IF(X36&lt;&gt;0,+(Y36/X36)*100,0)</f>
        <v>-3.5296709391658827</v>
      </c>
      <c r="AA36" s="15">
        <f>AA6+AA21</f>
        <v>1530720000</v>
      </c>
    </row>
    <row r="37" spans="1:27" ht="13.5">
      <c r="A37" s="46" t="s">
        <v>33</v>
      </c>
      <c r="B37" s="47"/>
      <c r="C37" s="9">
        <f t="shared" si="4"/>
        <v>420579909</v>
      </c>
      <c r="D37" s="10">
        <f t="shared" si="4"/>
        <v>0</v>
      </c>
      <c r="E37" s="11">
        <f t="shared" si="4"/>
        <v>639500000</v>
      </c>
      <c r="F37" s="11">
        <f t="shared" si="4"/>
        <v>622500000</v>
      </c>
      <c r="G37" s="11">
        <f t="shared" si="4"/>
        <v>6816329</v>
      </c>
      <c r="H37" s="11">
        <f t="shared" si="4"/>
        <v>29022054</v>
      </c>
      <c r="I37" s="11">
        <f t="shared" si="4"/>
        <v>69095504</v>
      </c>
      <c r="J37" s="11">
        <f t="shared" si="4"/>
        <v>104933887</v>
      </c>
      <c r="K37" s="11">
        <f t="shared" si="4"/>
        <v>48636087</v>
      </c>
      <c r="L37" s="11">
        <f t="shared" si="4"/>
        <v>50564714</v>
      </c>
      <c r="M37" s="11">
        <f t="shared" si="4"/>
        <v>53183487</v>
      </c>
      <c r="N37" s="11">
        <f t="shared" si="4"/>
        <v>152384288</v>
      </c>
      <c r="O37" s="11">
        <f t="shared" si="4"/>
        <v>9526611</v>
      </c>
      <c r="P37" s="11">
        <f t="shared" si="4"/>
        <v>39690534</v>
      </c>
      <c r="Q37" s="11">
        <f t="shared" si="4"/>
        <v>63245885</v>
      </c>
      <c r="R37" s="11">
        <f t="shared" si="4"/>
        <v>112463030</v>
      </c>
      <c r="S37" s="11">
        <f t="shared" si="4"/>
        <v>37998745</v>
      </c>
      <c r="T37" s="11">
        <f t="shared" si="4"/>
        <v>26330702</v>
      </c>
      <c r="U37" s="11">
        <f t="shared" si="4"/>
        <v>123782396</v>
      </c>
      <c r="V37" s="11">
        <f t="shared" si="4"/>
        <v>188111843</v>
      </c>
      <c r="W37" s="11">
        <f t="shared" si="4"/>
        <v>557893048</v>
      </c>
      <c r="X37" s="11">
        <f t="shared" si="4"/>
        <v>622500000</v>
      </c>
      <c r="Y37" s="11">
        <f t="shared" si="4"/>
        <v>-64606952</v>
      </c>
      <c r="Z37" s="2">
        <f t="shared" si="5"/>
        <v>-10.378626827309237</v>
      </c>
      <c r="AA37" s="15">
        <f>AA7+AA22</f>
        <v>622500000</v>
      </c>
    </row>
    <row r="38" spans="1:27" ht="13.5">
      <c r="A38" s="46" t="s">
        <v>34</v>
      </c>
      <c r="B38" s="47"/>
      <c r="C38" s="9">
        <f t="shared" si="4"/>
        <v>483170132</v>
      </c>
      <c r="D38" s="10">
        <f t="shared" si="4"/>
        <v>0</v>
      </c>
      <c r="E38" s="11">
        <f t="shared" si="4"/>
        <v>329682745</v>
      </c>
      <c r="F38" s="11">
        <f t="shared" si="4"/>
        <v>325682745</v>
      </c>
      <c r="G38" s="11">
        <f t="shared" si="4"/>
        <v>0</v>
      </c>
      <c r="H38" s="11">
        <f t="shared" si="4"/>
        <v>19889110</v>
      </c>
      <c r="I38" s="11">
        <f t="shared" si="4"/>
        <v>35136019</v>
      </c>
      <c r="J38" s="11">
        <f t="shared" si="4"/>
        <v>55025129</v>
      </c>
      <c r="K38" s="11">
        <f t="shared" si="4"/>
        <v>22222448</v>
      </c>
      <c r="L38" s="11">
        <f t="shared" si="4"/>
        <v>26004727</v>
      </c>
      <c r="M38" s="11">
        <f t="shared" si="4"/>
        <v>30432902</v>
      </c>
      <c r="N38" s="11">
        <f t="shared" si="4"/>
        <v>78660077</v>
      </c>
      <c r="O38" s="11">
        <f t="shared" si="4"/>
        <v>5556189</v>
      </c>
      <c r="P38" s="11">
        <f t="shared" si="4"/>
        <v>21564383</v>
      </c>
      <c r="Q38" s="11">
        <f t="shared" si="4"/>
        <v>31938893</v>
      </c>
      <c r="R38" s="11">
        <f t="shared" si="4"/>
        <v>59059465</v>
      </c>
      <c r="S38" s="11">
        <f t="shared" si="4"/>
        <v>24004275</v>
      </c>
      <c r="T38" s="11">
        <f t="shared" si="4"/>
        <v>27948250</v>
      </c>
      <c r="U38" s="11">
        <f t="shared" si="4"/>
        <v>97038411</v>
      </c>
      <c r="V38" s="11">
        <f t="shared" si="4"/>
        <v>148990936</v>
      </c>
      <c r="W38" s="11">
        <f t="shared" si="4"/>
        <v>341735607</v>
      </c>
      <c r="X38" s="11">
        <f t="shared" si="4"/>
        <v>325682745</v>
      </c>
      <c r="Y38" s="11">
        <f t="shared" si="4"/>
        <v>16052862</v>
      </c>
      <c r="Z38" s="2">
        <f t="shared" si="5"/>
        <v>4.928987564262885</v>
      </c>
      <c r="AA38" s="15">
        <f>AA8+AA23</f>
        <v>325682745</v>
      </c>
    </row>
    <row r="39" spans="1:27" ht="13.5">
      <c r="A39" s="46" t="s">
        <v>35</v>
      </c>
      <c r="B39" s="47"/>
      <c r="C39" s="9">
        <f t="shared" si="4"/>
        <v>456765388</v>
      </c>
      <c r="D39" s="10">
        <f t="shared" si="4"/>
        <v>0</v>
      </c>
      <c r="E39" s="11">
        <f t="shared" si="4"/>
        <v>169063491</v>
      </c>
      <c r="F39" s="11">
        <f t="shared" si="4"/>
        <v>159063491</v>
      </c>
      <c r="G39" s="11">
        <f t="shared" si="4"/>
        <v>0</v>
      </c>
      <c r="H39" s="11">
        <f t="shared" si="4"/>
        <v>9761597</v>
      </c>
      <c r="I39" s="11">
        <f t="shared" si="4"/>
        <v>38527499</v>
      </c>
      <c r="J39" s="11">
        <f t="shared" si="4"/>
        <v>48289096</v>
      </c>
      <c r="K39" s="11">
        <f t="shared" si="4"/>
        <v>8397906</v>
      </c>
      <c r="L39" s="11">
        <f t="shared" si="4"/>
        <v>16425387</v>
      </c>
      <c r="M39" s="11">
        <f t="shared" si="4"/>
        <v>14871830</v>
      </c>
      <c r="N39" s="11">
        <f t="shared" si="4"/>
        <v>39695123</v>
      </c>
      <c r="O39" s="11">
        <f t="shared" si="4"/>
        <v>2059825</v>
      </c>
      <c r="P39" s="11">
        <f t="shared" si="4"/>
        <v>3157914</v>
      </c>
      <c r="Q39" s="11">
        <f t="shared" si="4"/>
        <v>5127702</v>
      </c>
      <c r="R39" s="11">
        <f t="shared" si="4"/>
        <v>10345441</v>
      </c>
      <c r="S39" s="11">
        <f t="shared" si="4"/>
        <v>8222789</v>
      </c>
      <c r="T39" s="11">
        <f t="shared" si="4"/>
        <v>6366455</v>
      </c>
      <c r="U39" s="11">
        <f t="shared" si="4"/>
        <v>13562877</v>
      </c>
      <c r="V39" s="11">
        <f t="shared" si="4"/>
        <v>28152121</v>
      </c>
      <c r="W39" s="11">
        <f t="shared" si="4"/>
        <v>126481781</v>
      </c>
      <c r="X39" s="11">
        <f t="shared" si="4"/>
        <v>159063491</v>
      </c>
      <c r="Y39" s="11">
        <f t="shared" si="4"/>
        <v>-32581710</v>
      </c>
      <c r="Z39" s="2">
        <f t="shared" si="5"/>
        <v>-20.483462166689147</v>
      </c>
      <c r="AA39" s="15">
        <f>AA9+AA24</f>
        <v>159063491</v>
      </c>
    </row>
    <row r="40" spans="1:27" ht="13.5">
      <c r="A40" s="46" t="s">
        <v>36</v>
      </c>
      <c r="B40" s="47"/>
      <c r="C40" s="9">
        <f t="shared" si="4"/>
        <v>145376948</v>
      </c>
      <c r="D40" s="10">
        <f t="shared" si="4"/>
        <v>0</v>
      </c>
      <c r="E40" s="11">
        <f t="shared" si="4"/>
        <v>86100000</v>
      </c>
      <c r="F40" s="11">
        <f t="shared" si="4"/>
        <v>195591944</v>
      </c>
      <c r="G40" s="11">
        <f t="shared" si="4"/>
        <v>0</v>
      </c>
      <c r="H40" s="11">
        <f t="shared" si="4"/>
        <v>0</v>
      </c>
      <c r="I40" s="11">
        <f t="shared" si="4"/>
        <v>2677038</v>
      </c>
      <c r="J40" s="11">
        <f t="shared" si="4"/>
        <v>2677038</v>
      </c>
      <c r="K40" s="11">
        <f t="shared" si="4"/>
        <v>958934</v>
      </c>
      <c r="L40" s="11">
        <f t="shared" si="4"/>
        <v>3617949</v>
      </c>
      <c r="M40" s="11">
        <f t="shared" si="4"/>
        <v>4271453</v>
      </c>
      <c r="N40" s="11">
        <f t="shared" si="4"/>
        <v>8848336</v>
      </c>
      <c r="O40" s="11">
        <f t="shared" si="4"/>
        <v>1702184</v>
      </c>
      <c r="P40" s="11">
        <f t="shared" si="4"/>
        <v>4693824</v>
      </c>
      <c r="Q40" s="11">
        <f t="shared" si="4"/>
        <v>10150386</v>
      </c>
      <c r="R40" s="11">
        <f t="shared" si="4"/>
        <v>16546394</v>
      </c>
      <c r="S40" s="11">
        <f t="shared" si="4"/>
        <v>12367546</v>
      </c>
      <c r="T40" s="11">
        <f t="shared" si="4"/>
        <v>39714195</v>
      </c>
      <c r="U40" s="11">
        <f t="shared" si="4"/>
        <v>100021912</v>
      </c>
      <c r="V40" s="11">
        <f t="shared" si="4"/>
        <v>152103653</v>
      </c>
      <c r="W40" s="11">
        <f t="shared" si="4"/>
        <v>180175421</v>
      </c>
      <c r="X40" s="11">
        <f t="shared" si="4"/>
        <v>195591944</v>
      </c>
      <c r="Y40" s="11">
        <f t="shared" si="4"/>
        <v>-15416523</v>
      </c>
      <c r="Z40" s="2">
        <f t="shared" si="5"/>
        <v>-7.881982603537087</v>
      </c>
      <c r="AA40" s="15">
        <f>AA10+AA25</f>
        <v>195591944</v>
      </c>
    </row>
    <row r="41" spans="1:27" ht="13.5">
      <c r="A41" s="48" t="s">
        <v>37</v>
      </c>
      <c r="B41" s="47"/>
      <c r="C41" s="49">
        <f aca="true" t="shared" si="6" ref="C41:Y41">SUM(C36:C40)</f>
        <v>3020198539</v>
      </c>
      <c r="D41" s="50">
        <f t="shared" si="6"/>
        <v>0</v>
      </c>
      <c r="E41" s="51">
        <f t="shared" si="6"/>
        <v>2765066236</v>
      </c>
      <c r="F41" s="51">
        <f t="shared" si="6"/>
        <v>2833558180</v>
      </c>
      <c r="G41" s="51">
        <f t="shared" si="6"/>
        <v>8500890</v>
      </c>
      <c r="H41" s="51">
        <f t="shared" si="6"/>
        <v>354162053</v>
      </c>
      <c r="I41" s="51">
        <f t="shared" si="6"/>
        <v>279874953</v>
      </c>
      <c r="J41" s="51">
        <f t="shared" si="6"/>
        <v>642537896</v>
      </c>
      <c r="K41" s="51">
        <f t="shared" si="6"/>
        <v>240321681</v>
      </c>
      <c r="L41" s="51">
        <f t="shared" si="6"/>
        <v>202345873</v>
      </c>
      <c r="M41" s="51">
        <f t="shared" si="6"/>
        <v>291053103</v>
      </c>
      <c r="N41" s="51">
        <f t="shared" si="6"/>
        <v>733720657</v>
      </c>
      <c r="O41" s="51">
        <f t="shared" si="6"/>
        <v>53555524</v>
      </c>
      <c r="P41" s="51">
        <f t="shared" si="6"/>
        <v>181048258</v>
      </c>
      <c r="Q41" s="51">
        <f t="shared" si="6"/>
        <v>175250938</v>
      </c>
      <c r="R41" s="51">
        <f t="shared" si="6"/>
        <v>409854720</v>
      </c>
      <c r="S41" s="51">
        <f t="shared" si="6"/>
        <v>161271698</v>
      </c>
      <c r="T41" s="51">
        <f t="shared" si="6"/>
        <v>159419351</v>
      </c>
      <c r="U41" s="51">
        <f t="shared" si="6"/>
        <v>576172156</v>
      </c>
      <c r="V41" s="51">
        <f t="shared" si="6"/>
        <v>896863205</v>
      </c>
      <c r="W41" s="51">
        <f t="shared" si="6"/>
        <v>2682976478</v>
      </c>
      <c r="X41" s="51">
        <f t="shared" si="6"/>
        <v>2833558180</v>
      </c>
      <c r="Y41" s="51">
        <f t="shared" si="6"/>
        <v>-150581702</v>
      </c>
      <c r="Z41" s="52">
        <f t="shared" si="5"/>
        <v>-5.3142265813649185</v>
      </c>
      <c r="AA41" s="53">
        <f>SUM(AA36:AA40)</f>
        <v>2833558180</v>
      </c>
    </row>
    <row r="42" spans="1:27" ht="13.5">
      <c r="A42" s="54" t="s">
        <v>38</v>
      </c>
      <c r="B42" s="35"/>
      <c r="C42" s="65">
        <f aca="true" t="shared" si="7" ref="C42:Y48">C12+C27</f>
        <v>532358030</v>
      </c>
      <c r="D42" s="66">
        <f t="shared" si="7"/>
        <v>0</v>
      </c>
      <c r="E42" s="67">
        <f t="shared" si="7"/>
        <v>311000000</v>
      </c>
      <c r="F42" s="67">
        <f t="shared" si="7"/>
        <v>385591682</v>
      </c>
      <c r="G42" s="67">
        <f t="shared" si="7"/>
        <v>126450</v>
      </c>
      <c r="H42" s="67">
        <f t="shared" si="7"/>
        <v>31848735</v>
      </c>
      <c r="I42" s="67">
        <f t="shared" si="7"/>
        <v>22170832</v>
      </c>
      <c r="J42" s="67">
        <f t="shared" si="7"/>
        <v>54146017</v>
      </c>
      <c r="K42" s="67">
        <f t="shared" si="7"/>
        <v>8453866</v>
      </c>
      <c r="L42" s="67">
        <f t="shared" si="7"/>
        <v>47906762</v>
      </c>
      <c r="M42" s="67">
        <f t="shared" si="7"/>
        <v>46775685</v>
      </c>
      <c r="N42" s="67">
        <f t="shared" si="7"/>
        <v>103136313</v>
      </c>
      <c r="O42" s="67">
        <f t="shared" si="7"/>
        <v>14933157</v>
      </c>
      <c r="P42" s="67">
        <f t="shared" si="7"/>
        <v>25351935</v>
      </c>
      <c r="Q42" s="67">
        <f t="shared" si="7"/>
        <v>30859647</v>
      </c>
      <c r="R42" s="67">
        <f t="shared" si="7"/>
        <v>71144739</v>
      </c>
      <c r="S42" s="67">
        <f t="shared" si="7"/>
        <v>13260163</v>
      </c>
      <c r="T42" s="67">
        <f t="shared" si="7"/>
        <v>26863315</v>
      </c>
      <c r="U42" s="67">
        <f t="shared" si="7"/>
        <v>77400936</v>
      </c>
      <c r="V42" s="67">
        <f t="shared" si="7"/>
        <v>117524414</v>
      </c>
      <c r="W42" s="67">
        <f t="shared" si="7"/>
        <v>345951483</v>
      </c>
      <c r="X42" s="67">
        <f t="shared" si="7"/>
        <v>385591682</v>
      </c>
      <c r="Y42" s="67">
        <f t="shared" si="7"/>
        <v>-39640199</v>
      </c>
      <c r="Z42" s="69">
        <f t="shared" si="5"/>
        <v>-10.280356358932037</v>
      </c>
      <c r="AA42" s="68">
        <f aca="true" t="shared" si="8" ref="AA42:AA48">AA12+AA27</f>
        <v>385591682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449956618</v>
      </c>
      <c r="D44" s="66">
        <f t="shared" si="7"/>
        <v>0</v>
      </c>
      <c r="E44" s="67">
        <f t="shared" si="7"/>
        <v>900804764</v>
      </c>
      <c r="F44" s="67">
        <f t="shared" si="7"/>
        <v>926420775</v>
      </c>
      <c r="G44" s="67">
        <f t="shared" si="7"/>
        <v>0</v>
      </c>
      <c r="H44" s="67">
        <f t="shared" si="7"/>
        <v>0</v>
      </c>
      <c r="I44" s="67">
        <f t="shared" si="7"/>
        <v>50274210</v>
      </c>
      <c r="J44" s="67">
        <f t="shared" si="7"/>
        <v>50274210</v>
      </c>
      <c r="K44" s="67">
        <f t="shared" si="7"/>
        <v>18326813</v>
      </c>
      <c r="L44" s="67">
        <f t="shared" si="7"/>
        <v>9029141</v>
      </c>
      <c r="M44" s="67">
        <f t="shared" si="7"/>
        <v>63265520</v>
      </c>
      <c r="N44" s="67">
        <f t="shared" si="7"/>
        <v>90621474</v>
      </c>
      <c r="O44" s="67">
        <f t="shared" si="7"/>
        <v>0</v>
      </c>
      <c r="P44" s="67">
        <f t="shared" si="7"/>
        <v>0</v>
      </c>
      <c r="Q44" s="67">
        <f t="shared" si="7"/>
        <v>72925399</v>
      </c>
      <c r="R44" s="67">
        <f t="shared" si="7"/>
        <v>72925399</v>
      </c>
      <c r="S44" s="67">
        <f t="shared" si="7"/>
        <v>85547237</v>
      </c>
      <c r="T44" s="67">
        <f t="shared" si="7"/>
        <v>113429645</v>
      </c>
      <c r="U44" s="67">
        <f t="shared" si="7"/>
        <v>447950296</v>
      </c>
      <c r="V44" s="67">
        <f t="shared" si="7"/>
        <v>646927178</v>
      </c>
      <c r="W44" s="67">
        <f t="shared" si="7"/>
        <v>860748261</v>
      </c>
      <c r="X44" s="67">
        <f t="shared" si="7"/>
        <v>926420775</v>
      </c>
      <c r="Y44" s="67">
        <f t="shared" si="7"/>
        <v>-65672514</v>
      </c>
      <c r="Z44" s="69">
        <f t="shared" si="5"/>
        <v>-7.088842972028559</v>
      </c>
      <c r="AA44" s="68">
        <f t="shared" si="8"/>
        <v>926420775</v>
      </c>
    </row>
    <row r="45" spans="1:27" ht="13.5">
      <c r="A45" s="54" t="s">
        <v>41</v>
      </c>
      <c r="B45" s="35" t="s">
        <v>42</v>
      </c>
      <c r="C45" s="65">
        <f t="shared" si="7"/>
        <v>224292781</v>
      </c>
      <c r="D45" s="66">
        <f t="shared" si="7"/>
        <v>0</v>
      </c>
      <c r="E45" s="67">
        <f t="shared" si="7"/>
        <v>191115756</v>
      </c>
      <c r="F45" s="67">
        <f t="shared" si="7"/>
        <v>243210652</v>
      </c>
      <c r="G45" s="67">
        <f t="shared" si="7"/>
        <v>2962598</v>
      </c>
      <c r="H45" s="67">
        <f t="shared" si="7"/>
        <v>3244871</v>
      </c>
      <c r="I45" s="67">
        <f t="shared" si="7"/>
        <v>35362924</v>
      </c>
      <c r="J45" s="67">
        <f t="shared" si="7"/>
        <v>41570393</v>
      </c>
      <c r="K45" s="67">
        <f t="shared" si="7"/>
        <v>15285072</v>
      </c>
      <c r="L45" s="67">
        <f t="shared" si="7"/>
        <v>21299588</v>
      </c>
      <c r="M45" s="67">
        <f t="shared" si="7"/>
        <v>28935352</v>
      </c>
      <c r="N45" s="67">
        <f t="shared" si="7"/>
        <v>65520012</v>
      </c>
      <c r="O45" s="67">
        <f t="shared" si="7"/>
        <v>6715778</v>
      </c>
      <c r="P45" s="67">
        <f t="shared" si="7"/>
        <v>13784895</v>
      </c>
      <c r="Q45" s="67">
        <f t="shared" si="7"/>
        <v>6863196</v>
      </c>
      <c r="R45" s="67">
        <f t="shared" si="7"/>
        <v>27363869</v>
      </c>
      <c r="S45" s="67">
        <f t="shared" si="7"/>
        <v>10578453</v>
      </c>
      <c r="T45" s="67">
        <f t="shared" si="7"/>
        <v>37133093</v>
      </c>
      <c r="U45" s="67">
        <f t="shared" si="7"/>
        <v>44669131</v>
      </c>
      <c r="V45" s="67">
        <f t="shared" si="7"/>
        <v>92380677</v>
      </c>
      <c r="W45" s="67">
        <f t="shared" si="7"/>
        <v>226834951</v>
      </c>
      <c r="X45" s="67">
        <f t="shared" si="7"/>
        <v>243210652</v>
      </c>
      <c r="Y45" s="67">
        <f t="shared" si="7"/>
        <v>-16375701</v>
      </c>
      <c r="Z45" s="69">
        <f t="shared" si="5"/>
        <v>-6.733134780626303</v>
      </c>
      <c r="AA45" s="68">
        <f t="shared" si="8"/>
        <v>243210652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1776542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4228582510</v>
      </c>
      <c r="D49" s="78">
        <f t="shared" si="9"/>
        <v>0</v>
      </c>
      <c r="E49" s="79">
        <f t="shared" si="9"/>
        <v>4167986756</v>
      </c>
      <c r="F49" s="79">
        <f t="shared" si="9"/>
        <v>4388781289</v>
      </c>
      <c r="G49" s="79">
        <f t="shared" si="9"/>
        <v>11589938</v>
      </c>
      <c r="H49" s="79">
        <f t="shared" si="9"/>
        <v>389255659</v>
      </c>
      <c r="I49" s="79">
        <f t="shared" si="9"/>
        <v>387682919</v>
      </c>
      <c r="J49" s="79">
        <f t="shared" si="9"/>
        <v>788528516</v>
      </c>
      <c r="K49" s="79">
        <f t="shared" si="9"/>
        <v>282387432</v>
      </c>
      <c r="L49" s="79">
        <f t="shared" si="9"/>
        <v>280581364</v>
      </c>
      <c r="M49" s="79">
        <f t="shared" si="9"/>
        <v>430029660</v>
      </c>
      <c r="N49" s="79">
        <f t="shared" si="9"/>
        <v>992998456</v>
      </c>
      <c r="O49" s="79">
        <f t="shared" si="9"/>
        <v>75204459</v>
      </c>
      <c r="P49" s="79">
        <f t="shared" si="9"/>
        <v>220185088</v>
      </c>
      <c r="Q49" s="79">
        <f t="shared" si="9"/>
        <v>285899180</v>
      </c>
      <c r="R49" s="79">
        <f t="shared" si="9"/>
        <v>581288727</v>
      </c>
      <c r="S49" s="79">
        <f t="shared" si="9"/>
        <v>270657551</v>
      </c>
      <c r="T49" s="79">
        <f t="shared" si="9"/>
        <v>336845404</v>
      </c>
      <c r="U49" s="79">
        <f t="shared" si="9"/>
        <v>1146192519</v>
      </c>
      <c r="V49" s="79">
        <f t="shared" si="9"/>
        <v>1753695474</v>
      </c>
      <c r="W49" s="79">
        <f t="shared" si="9"/>
        <v>4116511173</v>
      </c>
      <c r="X49" s="79">
        <f t="shared" si="9"/>
        <v>4388781289</v>
      </c>
      <c r="Y49" s="79">
        <f t="shared" si="9"/>
        <v>-272270116</v>
      </c>
      <c r="Z49" s="80">
        <f t="shared" si="5"/>
        <v>-6.203774990620181</v>
      </c>
      <c r="AA49" s="81">
        <f>SUM(AA41:AA48)</f>
        <v>4388781289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1302647007</v>
      </c>
      <c r="D51" s="66">
        <f t="shared" si="10"/>
        <v>0</v>
      </c>
      <c r="E51" s="67">
        <f t="shared" si="10"/>
        <v>1544692477</v>
      </c>
      <c r="F51" s="67">
        <f t="shared" si="10"/>
        <v>1513234967</v>
      </c>
      <c r="G51" s="67">
        <f t="shared" si="10"/>
        <v>24418395</v>
      </c>
      <c r="H51" s="67">
        <f t="shared" si="10"/>
        <v>134630303</v>
      </c>
      <c r="I51" s="67">
        <f t="shared" si="10"/>
        <v>107510037</v>
      </c>
      <c r="J51" s="67">
        <f t="shared" si="10"/>
        <v>266558735</v>
      </c>
      <c r="K51" s="67">
        <f t="shared" si="10"/>
        <v>130592835</v>
      </c>
      <c r="L51" s="67">
        <f t="shared" si="10"/>
        <v>155800314</v>
      </c>
      <c r="M51" s="67">
        <f t="shared" si="10"/>
        <v>116589056</v>
      </c>
      <c r="N51" s="67">
        <f t="shared" si="10"/>
        <v>402982205</v>
      </c>
      <c r="O51" s="67">
        <f t="shared" si="10"/>
        <v>119704627</v>
      </c>
      <c r="P51" s="67">
        <f t="shared" si="10"/>
        <v>117047415</v>
      </c>
      <c r="Q51" s="67">
        <f t="shared" si="10"/>
        <v>156524778</v>
      </c>
      <c r="R51" s="67">
        <f t="shared" si="10"/>
        <v>393276820</v>
      </c>
      <c r="S51" s="67">
        <f t="shared" si="10"/>
        <v>102293972</v>
      </c>
      <c r="T51" s="67">
        <f t="shared" si="10"/>
        <v>164480648</v>
      </c>
      <c r="U51" s="67">
        <f t="shared" si="10"/>
        <v>254654843</v>
      </c>
      <c r="V51" s="67">
        <f t="shared" si="10"/>
        <v>521429463</v>
      </c>
      <c r="W51" s="67">
        <f t="shared" si="10"/>
        <v>1584247223</v>
      </c>
      <c r="X51" s="67">
        <f t="shared" si="10"/>
        <v>1513234967</v>
      </c>
      <c r="Y51" s="67">
        <f t="shared" si="10"/>
        <v>71012256</v>
      </c>
      <c r="Z51" s="69">
        <f>+IF(X51&lt;&gt;0,+(Y51/X51)*100,0)</f>
        <v>4.692744851170228</v>
      </c>
      <c r="AA51" s="68">
        <f>SUM(AA57:AA61)</f>
        <v>1513234967</v>
      </c>
    </row>
    <row r="52" spans="1:27" ht="13.5">
      <c r="A52" s="84" t="s">
        <v>32</v>
      </c>
      <c r="B52" s="47"/>
      <c r="C52" s="9">
        <v>118213363</v>
      </c>
      <c r="D52" s="10"/>
      <c r="E52" s="11">
        <v>162878717</v>
      </c>
      <c r="F52" s="11">
        <v>156797850</v>
      </c>
      <c r="G52" s="11">
        <v>1506643</v>
      </c>
      <c r="H52" s="11">
        <v>10853138</v>
      </c>
      <c r="I52" s="11">
        <v>7935652</v>
      </c>
      <c r="J52" s="11">
        <v>20295433</v>
      </c>
      <c r="K52" s="11">
        <v>14075797</v>
      </c>
      <c r="L52" s="11">
        <v>13044726</v>
      </c>
      <c r="M52" s="11">
        <v>14124743</v>
      </c>
      <c r="N52" s="11">
        <v>41245266</v>
      </c>
      <c r="O52" s="11">
        <v>10347720</v>
      </c>
      <c r="P52" s="11">
        <v>12419246</v>
      </c>
      <c r="Q52" s="11">
        <v>18449663</v>
      </c>
      <c r="R52" s="11">
        <v>41216629</v>
      </c>
      <c r="S52" s="11">
        <v>9460797</v>
      </c>
      <c r="T52" s="11">
        <v>12254809</v>
      </c>
      <c r="U52" s="11">
        <v>28607179</v>
      </c>
      <c r="V52" s="11">
        <v>50322785</v>
      </c>
      <c r="W52" s="11">
        <v>153080113</v>
      </c>
      <c r="X52" s="11">
        <v>156797850</v>
      </c>
      <c r="Y52" s="11">
        <v>-3717737</v>
      </c>
      <c r="Z52" s="2">
        <v>-2.37</v>
      </c>
      <c r="AA52" s="15">
        <v>156797850</v>
      </c>
    </row>
    <row r="53" spans="1:27" ht="13.5">
      <c r="A53" s="84" t="s">
        <v>33</v>
      </c>
      <c r="B53" s="47"/>
      <c r="C53" s="9">
        <v>411486917</v>
      </c>
      <c r="D53" s="10"/>
      <c r="E53" s="11">
        <v>288439977</v>
      </c>
      <c r="F53" s="11">
        <v>290628631</v>
      </c>
      <c r="G53" s="11">
        <v>9895119</v>
      </c>
      <c r="H53" s="11">
        <v>32034012</v>
      </c>
      <c r="I53" s="11">
        <v>41835297</v>
      </c>
      <c r="J53" s="11">
        <v>83764428</v>
      </c>
      <c r="K53" s="11">
        <v>31632487</v>
      </c>
      <c r="L53" s="11">
        <v>40586193</v>
      </c>
      <c r="M53" s="11">
        <v>20529736</v>
      </c>
      <c r="N53" s="11">
        <v>92748416</v>
      </c>
      <c r="O53" s="11">
        <v>46383723</v>
      </c>
      <c r="P53" s="11">
        <v>27273486</v>
      </c>
      <c r="Q53" s="11">
        <v>32674070</v>
      </c>
      <c r="R53" s="11">
        <v>106331279</v>
      </c>
      <c r="S53" s="11">
        <v>26751408</v>
      </c>
      <c r="T53" s="11">
        <v>35035072</v>
      </c>
      <c r="U53" s="11">
        <v>53890696</v>
      </c>
      <c r="V53" s="11">
        <v>115677176</v>
      </c>
      <c r="W53" s="11">
        <v>398521299</v>
      </c>
      <c r="X53" s="11">
        <v>290628631</v>
      </c>
      <c r="Y53" s="11">
        <v>107892668</v>
      </c>
      <c r="Z53" s="2">
        <v>37.12</v>
      </c>
      <c r="AA53" s="15">
        <v>290628631</v>
      </c>
    </row>
    <row r="54" spans="1:27" ht="13.5">
      <c r="A54" s="84" t="s">
        <v>34</v>
      </c>
      <c r="B54" s="47"/>
      <c r="C54" s="9">
        <v>54602984</v>
      </c>
      <c r="D54" s="10"/>
      <c r="E54" s="11">
        <v>143519292</v>
      </c>
      <c r="F54" s="11">
        <v>151599292</v>
      </c>
      <c r="G54" s="11">
        <v>2468754</v>
      </c>
      <c r="H54" s="11">
        <v>11899875</v>
      </c>
      <c r="I54" s="11">
        <v>7205121</v>
      </c>
      <c r="J54" s="11">
        <v>21573750</v>
      </c>
      <c r="K54" s="11">
        <v>16705489</v>
      </c>
      <c r="L54" s="11">
        <v>18373805</v>
      </c>
      <c r="M54" s="11">
        <v>25661952</v>
      </c>
      <c r="N54" s="11">
        <v>60741246</v>
      </c>
      <c r="O54" s="11">
        <v>7168339</v>
      </c>
      <c r="P54" s="11">
        <v>6942306</v>
      </c>
      <c r="Q54" s="11">
        <v>22782563</v>
      </c>
      <c r="R54" s="11">
        <v>36893208</v>
      </c>
      <c r="S54" s="11">
        <v>10380778</v>
      </c>
      <c r="T54" s="11">
        <v>15419380</v>
      </c>
      <c r="U54" s="11">
        <v>12006124</v>
      </c>
      <c r="V54" s="11">
        <v>37806282</v>
      </c>
      <c r="W54" s="11">
        <v>157014486</v>
      </c>
      <c r="X54" s="11">
        <v>151599292</v>
      </c>
      <c r="Y54" s="11">
        <v>5415194</v>
      </c>
      <c r="Z54" s="2">
        <v>3.57</v>
      </c>
      <c r="AA54" s="15">
        <v>151599292</v>
      </c>
    </row>
    <row r="55" spans="1:27" ht="13.5">
      <c r="A55" s="84" t="s">
        <v>35</v>
      </c>
      <c r="B55" s="47"/>
      <c r="C55" s="9">
        <v>55382217</v>
      </c>
      <c r="D55" s="10"/>
      <c r="E55" s="11">
        <v>50564170</v>
      </c>
      <c r="F55" s="11">
        <v>65510747</v>
      </c>
      <c r="G55" s="11">
        <v>1812276</v>
      </c>
      <c r="H55" s="11">
        <v>5960432</v>
      </c>
      <c r="I55" s="11">
        <v>5535969</v>
      </c>
      <c r="J55" s="11">
        <v>13308677</v>
      </c>
      <c r="K55" s="11">
        <v>511155</v>
      </c>
      <c r="L55" s="11">
        <v>8279254</v>
      </c>
      <c r="M55" s="11">
        <v>3058010</v>
      </c>
      <c r="N55" s="11">
        <v>11848419</v>
      </c>
      <c r="O55" s="11">
        <v>3085419</v>
      </c>
      <c r="P55" s="11">
        <v>5986867</v>
      </c>
      <c r="Q55" s="11">
        <v>3764245</v>
      </c>
      <c r="R55" s="11">
        <v>12836531</v>
      </c>
      <c r="S55" s="11">
        <v>5277712</v>
      </c>
      <c r="T55" s="11">
        <v>3638828</v>
      </c>
      <c r="U55" s="11">
        <v>9069498</v>
      </c>
      <c r="V55" s="11">
        <v>17986038</v>
      </c>
      <c r="W55" s="11">
        <v>55979665</v>
      </c>
      <c r="X55" s="11">
        <v>65510747</v>
      </c>
      <c r="Y55" s="11">
        <v>-9531082</v>
      </c>
      <c r="Z55" s="2">
        <v>-14.55</v>
      </c>
      <c r="AA55" s="15">
        <v>65510747</v>
      </c>
    </row>
    <row r="56" spans="1:27" ht="13.5">
      <c r="A56" s="84" t="s">
        <v>36</v>
      </c>
      <c r="B56" s="47"/>
      <c r="C56" s="9">
        <v>8307097</v>
      </c>
      <c r="D56" s="10"/>
      <c r="E56" s="11">
        <v>37937788</v>
      </c>
      <c r="F56" s="11">
        <v>39220481</v>
      </c>
      <c r="G56" s="11">
        <v>126828</v>
      </c>
      <c r="H56" s="11">
        <v>251402</v>
      </c>
      <c r="I56" s="11">
        <v>401524</v>
      </c>
      <c r="J56" s="11">
        <v>779754</v>
      </c>
      <c r="K56" s="11">
        <v>536844</v>
      </c>
      <c r="L56" s="11">
        <v>2294844</v>
      </c>
      <c r="M56" s="11">
        <v>1828923</v>
      </c>
      <c r="N56" s="11">
        <v>4660611</v>
      </c>
      <c r="O56" s="11">
        <v>1737239</v>
      </c>
      <c r="P56" s="11">
        <v>486818</v>
      </c>
      <c r="Q56" s="11">
        <v>1523626</v>
      </c>
      <c r="R56" s="11">
        <v>3747683</v>
      </c>
      <c r="S56" s="11">
        <v>1229081</v>
      </c>
      <c r="T56" s="11">
        <v>1336683</v>
      </c>
      <c r="U56" s="11">
        <v>20941260</v>
      </c>
      <c r="V56" s="11">
        <v>23507024</v>
      </c>
      <c r="W56" s="11">
        <v>32695072</v>
      </c>
      <c r="X56" s="11">
        <v>39220481</v>
      </c>
      <c r="Y56" s="11">
        <v>-6525409</v>
      </c>
      <c r="Z56" s="2">
        <v>-16.64</v>
      </c>
      <c r="AA56" s="15">
        <v>39220481</v>
      </c>
    </row>
    <row r="57" spans="1:27" ht="13.5">
      <c r="A57" s="85" t="s">
        <v>37</v>
      </c>
      <c r="B57" s="47"/>
      <c r="C57" s="49">
        <f aca="true" t="shared" si="11" ref="C57:Y57">SUM(C52:C56)</f>
        <v>647992578</v>
      </c>
      <c r="D57" s="50">
        <f t="shared" si="11"/>
        <v>0</v>
      </c>
      <c r="E57" s="51">
        <f t="shared" si="11"/>
        <v>683339944</v>
      </c>
      <c r="F57" s="51">
        <f t="shared" si="11"/>
        <v>703757001</v>
      </c>
      <c r="G57" s="51">
        <f t="shared" si="11"/>
        <v>15809620</v>
      </c>
      <c r="H57" s="51">
        <f t="shared" si="11"/>
        <v>60998859</v>
      </c>
      <c r="I57" s="51">
        <f t="shared" si="11"/>
        <v>62913563</v>
      </c>
      <c r="J57" s="51">
        <f t="shared" si="11"/>
        <v>139722042</v>
      </c>
      <c r="K57" s="51">
        <f t="shared" si="11"/>
        <v>63461772</v>
      </c>
      <c r="L57" s="51">
        <f t="shared" si="11"/>
        <v>82578822</v>
      </c>
      <c r="M57" s="51">
        <f t="shared" si="11"/>
        <v>65203364</v>
      </c>
      <c r="N57" s="51">
        <f t="shared" si="11"/>
        <v>211243958</v>
      </c>
      <c r="O57" s="51">
        <f t="shared" si="11"/>
        <v>68722440</v>
      </c>
      <c r="P57" s="51">
        <f t="shared" si="11"/>
        <v>53108723</v>
      </c>
      <c r="Q57" s="51">
        <f t="shared" si="11"/>
        <v>79194167</v>
      </c>
      <c r="R57" s="51">
        <f t="shared" si="11"/>
        <v>201025330</v>
      </c>
      <c r="S57" s="51">
        <f t="shared" si="11"/>
        <v>53099776</v>
      </c>
      <c r="T57" s="51">
        <f t="shared" si="11"/>
        <v>67684772</v>
      </c>
      <c r="U57" s="51">
        <f t="shared" si="11"/>
        <v>124514757</v>
      </c>
      <c r="V57" s="51">
        <f t="shared" si="11"/>
        <v>245299305</v>
      </c>
      <c r="W57" s="51">
        <f t="shared" si="11"/>
        <v>797290635</v>
      </c>
      <c r="X57" s="51">
        <f t="shared" si="11"/>
        <v>703757001</v>
      </c>
      <c r="Y57" s="51">
        <f t="shared" si="11"/>
        <v>93533634</v>
      </c>
      <c r="Z57" s="52">
        <f>+IF(X57&lt;&gt;0,+(Y57/X57)*100,0)</f>
        <v>13.290615065582841</v>
      </c>
      <c r="AA57" s="53">
        <f>SUM(AA52:AA56)</f>
        <v>703757001</v>
      </c>
    </row>
    <row r="58" spans="1:27" ht="13.5">
      <c r="A58" s="86" t="s">
        <v>38</v>
      </c>
      <c r="B58" s="35"/>
      <c r="C58" s="9">
        <v>108971799</v>
      </c>
      <c r="D58" s="10"/>
      <c r="E58" s="11">
        <v>217063971</v>
      </c>
      <c r="F58" s="11">
        <v>221344013</v>
      </c>
      <c r="G58" s="11">
        <v>786950</v>
      </c>
      <c r="H58" s="11">
        <v>4246261</v>
      </c>
      <c r="I58" s="11">
        <v>5884333</v>
      </c>
      <c r="J58" s="11">
        <v>10917544</v>
      </c>
      <c r="K58" s="11">
        <v>9828050</v>
      </c>
      <c r="L58" s="11">
        <v>20667682</v>
      </c>
      <c r="M58" s="11">
        <v>15276720</v>
      </c>
      <c r="N58" s="11">
        <v>45772452</v>
      </c>
      <c r="O58" s="11">
        <v>9694285</v>
      </c>
      <c r="P58" s="11">
        <v>15211024</v>
      </c>
      <c r="Q58" s="11">
        <v>21866841</v>
      </c>
      <c r="R58" s="11">
        <v>46772150</v>
      </c>
      <c r="S58" s="11">
        <v>16657949</v>
      </c>
      <c r="T58" s="11">
        <v>38926581</v>
      </c>
      <c r="U58" s="11">
        <v>52166458</v>
      </c>
      <c r="V58" s="11">
        <v>107750988</v>
      </c>
      <c r="W58" s="11">
        <v>211213134</v>
      </c>
      <c r="X58" s="11">
        <v>221344013</v>
      </c>
      <c r="Y58" s="11">
        <v>-10130879</v>
      </c>
      <c r="Z58" s="2">
        <v>-4.58</v>
      </c>
      <c r="AA58" s="15">
        <v>221344013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545682630</v>
      </c>
      <c r="D61" s="10"/>
      <c r="E61" s="11">
        <v>644288562</v>
      </c>
      <c r="F61" s="11">
        <v>588133953</v>
      </c>
      <c r="G61" s="11">
        <v>7821825</v>
      </c>
      <c r="H61" s="11">
        <v>69385183</v>
      </c>
      <c r="I61" s="11">
        <v>38712141</v>
      </c>
      <c r="J61" s="11">
        <v>115919149</v>
      </c>
      <c r="K61" s="11">
        <v>57303013</v>
      </c>
      <c r="L61" s="11">
        <v>52553810</v>
      </c>
      <c r="M61" s="11">
        <v>36108972</v>
      </c>
      <c r="N61" s="11">
        <v>145965795</v>
      </c>
      <c r="O61" s="11">
        <v>41287902</v>
      </c>
      <c r="P61" s="11">
        <v>48727668</v>
      </c>
      <c r="Q61" s="11">
        <v>55463770</v>
      </c>
      <c r="R61" s="11">
        <v>145479340</v>
      </c>
      <c r="S61" s="11">
        <v>32536247</v>
      </c>
      <c r="T61" s="11">
        <v>57869295</v>
      </c>
      <c r="U61" s="11">
        <v>77973628</v>
      </c>
      <c r="V61" s="11">
        <v>168379170</v>
      </c>
      <c r="W61" s="11">
        <v>575743454</v>
      </c>
      <c r="X61" s="11">
        <v>588133953</v>
      </c>
      <c r="Y61" s="11">
        <v>-12390499</v>
      </c>
      <c r="Z61" s="2">
        <v>-2.11</v>
      </c>
      <c r="AA61" s="15">
        <v>588133953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15432503</v>
      </c>
      <c r="H65" s="11">
        <v>48471138</v>
      </c>
      <c r="I65" s="11">
        <v>45141571</v>
      </c>
      <c r="J65" s="11">
        <v>109045212</v>
      </c>
      <c r="K65" s="11">
        <v>54141979</v>
      </c>
      <c r="L65" s="11">
        <v>39767736</v>
      </c>
      <c r="M65" s="11">
        <v>24848290</v>
      </c>
      <c r="N65" s="11">
        <v>118758005</v>
      </c>
      <c r="O65" s="11">
        <v>28704454</v>
      </c>
      <c r="P65" s="11">
        <v>48755324</v>
      </c>
      <c r="Q65" s="11">
        <v>187794456</v>
      </c>
      <c r="R65" s="11">
        <v>265254234</v>
      </c>
      <c r="S65" s="11">
        <v>53752646</v>
      </c>
      <c r="T65" s="11">
        <v>41766966</v>
      </c>
      <c r="U65" s="11">
        <v>-50080895</v>
      </c>
      <c r="V65" s="11">
        <v>45438717</v>
      </c>
      <c r="W65" s="11">
        <v>538496168</v>
      </c>
      <c r="X65" s="11"/>
      <c r="Y65" s="11">
        <v>538496168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11105442</v>
      </c>
      <c r="F66" s="14"/>
      <c r="G66" s="14"/>
      <c r="H66" s="14">
        <v>1112737</v>
      </c>
      <c r="I66" s="14">
        <v>2457722</v>
      </c>
      <c r="J66" s="14">
        <v>3570459</v>
      </c>
      <c r="K66" s="14">
        <v>1868082</v>
      </c>
      <c r="L66" s="14">
        <v>1503243</v>
      </c>
      <c r="M66" s="14">
        <v>1260444</v>
      </c>
      <c r="N66" s="14">
        <v>4631769</v>
      </c>
      <c r="O66" s="14">
        <v>1419848</v>
      </c>
      <c r="P66" s="14">
        <v>1744913</v>
      </c>
      <c r="Q66" s="14">
        <v>1848959</v>
      </c>
      <c r="R66" s="14">
        <v>5013720</v>
      </c>
      <c r="S66" s="14">
        <v>1696523</v>
      </c>
      <c r="T66" s="14">
        <v>1785633</v>
      </c>
      <c r="U66" s="14">
        <v>3108428</v>
      </c>
      <c r="V66" s="14">
        <v>6590584</v>
      </c>
      <c r="W66" s="14">
        <v>19806532</v>
      </c>
      <c r="X66" s="14"/>
      <c r="Y66" s="14">
        <v>19806532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788799732</v>
      </c>
      <c r="F67" s="11"/>
      <c r="G67" s="11">
        <v>23213135</v>
      </c>
      <c r="H67" s="11">
        <v>154669607</v>
      </c>
      <c r="I67" s="11">
        <v>119541950</v>
      </c>
      <c r="J67" s="11">
        <v>297424692</v>
      </c>
      <c r="K67" s="11">
        <v>148918413</v>
      </c>
      <c r="L67" s="11">
        <v>159058328</v>
      </c>
      <c r="M67" s="11">
        <v>120545199</v>
      </c>
      <c r="N67" s="11">
        <v>428521940</v>
      </c>
      <c r="O67" s="11">
        <v>121216376</v>
      </c>
      <c r="P67" s="11">
        <v>124194101</v>
      </c>
      <c r="Q67" s="11">
        <v>156287253</v>
      </c>
      <c r="R67" s="11">
        <v>401697730</v>
      </c>
      <c r="S67" s="11">
        <v>107250120</v>
      </c>
      <c r="T67" s="11">
        <v>135158988</v>
      </c>
      <c r="U67" s="11">
        <v>236055111</v>
      </c>
      <c r="V67" s="11">
        <v>478464219</v>
      </c>
      <c r="W67" s="11">
        <v>1606108581</v>
      </c>
      <c r="X67" s="11"/>
      <c r="Y67" s="11">
        <v>1606108581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744787305</v>
      </c>
      <c r="F68" s="11"/>
      <c r="G68" s="11">
        <v>6252069</v>
      </c>
      <c r="H68" s="11">
        <v>18647565</v>
      </c>
      <c r="I68" s="11">
        <v>24562721</v>
      </c>
      <c r="J68" s="11">
        <v>49462355</v>
      </c>
      <c r="K68" s="11">
        <v>19420805</v>
      </c>
      <c r="L68" s="11">
        <v>30053280</v>
      </c>
      <c r="M68" s="11">
        <v>22373012</v>
      </c>
      <c r="N68" s="11">
        <v>71847097</v>
      </c>
      <c r="O68" s="11">
        <v>14128749</v>
      </c>
      <c r="P68" s="11">
        <v>24995268</v>
      </c>
      <c r="Q68" s="11">
        <v>31505696</v>
      </c>
      <c r="R68" s="11">
        <v>70629713</v>
      </c>
      <c r="S68" s="11">
        <v>39178845</v>
      </c>
      <c r="T68" s="11">
        <v>44801663</v>
      </c>
      <c r="U68" s="11">
        <v>66639986</v>
      </c>
      <c r="V68" s="11">
        <v>150620494</v>
      </c>
      <c r="W68" s="11">
        <v>342559659</v>
      </c>
      <c r="X68" s="11"/>
      <c r="Y68" s="11">
        <v>342559659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1544692479</v>
      </c>
      <c r="F69" s="79">
        <f t="shared" si="12"/>
        <v>0</v>
      </c>
      <c r="G69" s="79">
        <f t="shared" si="12"/>
        <v>44897707</v>
      </c>
      <c r="H69" s="79">
        <f t="shared" si="12"/>
        <v>222901047</v>
      </c>
      <c r="I69" s="79">
        <f t="shared" si="12"/>
        <v>191703964</v>
      </c>
      <c r="J69" s="79">
        <f t="shared" si="12"/>
        <v>459502718</v>
      </c>
      <c r="K69" s="79">
        <f t="shared" si="12"/>
        <v>224349279</v>
      </c>
      <c r="L69" s="79">
        <f t="shared" si="12"/>
        <v>230382587</v>
      </c>
      <c r="M69" s="79">
        <f t="shared" si="12"/>
        <v>169026945</v>
      </c>
      <c r="N69" s="79">
        <f t="shared" si="12"/>
        <v>623758811</v>
      </c>
      <c r="O69" s="79">
        <f t="shared" si="12"/>
        <v>165469427</v>
      </c>
      <c r="P69" s="79">
        <f t="shared" si="12"/>
        <v>199689606</v>
      </c>
      <c r="Q69" s="79">
        <f t="shared" si="12"/>
        <v>377436364</v>
      </c>
      <c r="R69" s="79">
        <f t="shared" si="12"/>
        <v>742595397</v>
      </c>
      <c r="S69" s="79">
        <f t="shared" si="12"/>
        <v>201878134</v>
      </c>
      <c r="T69" s="79">
        <f t="shared" si="12"/>
        <v>223513250</v>
      </c>
      <c r="U69" s="79">
        <f t="shared" si="12"/>
        <v>255722630</v>
      </c>
      <c r="V69" s="79">
        <f t="shared" si="12"/>
        <v>681114014</v>
      </c>
      <c r="W69" s="79">
        <f t="shared" si="12"/>
        <v>2506970940</v>
      </c>
      <c r="X69" s="79">
        <f t="shared" si="12"/>
        <v>0</v>
      </c>
      <c r="Y69" s="79">
        <f t="shared" si="12"/>
        <v>2506970940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2570039560</v>
      </c>
      <c r="D5" s="42">
        <f t="shared" si="0"/>
        <v>0</v>
      </c>
      <c r="E5" s="43">
        <f t="shared" si="0"/>
        <v>3902965000</v>
      </c>
      <c r="F5" s="43">
        <f t="shared" si="0"/>
        <v>3972112000</v>
      </c>
      <c r="G5" s="43">
        <f t="shared" si="0"/>
        <v>231240000</v>
      </c>
      <c r="H5" s="43">
        <f t="shared" si="0"/>
        <v>258670000</v>
      </c>
      <c r="I5" s="43">
        <f t="shared" si="0"/>
        <v>313129000</v>
      </c>
      <c r="J5" s="43">
        <f t="shared" si="0"/>
        <v>803039000</v>
      </c>
      <c r="K5" s="43">
        <f t="shared" si="0"/>
        <v>430958000</v>
      </c>
      <c r="L5" s="43">
        <f t="shared" si="0"/>
        <v>361048000</v>
      </c>
      <c r="M5" s="43">
        <f t="shared" si="0"/>
        <v>318807000</v>
      </c>
      <c r="N5" s="43">
        <f t="shared" si="0"/>
        <v>1110813000</v>
      </c>
      <c r="O5" s="43">
        <f t="shared" si="0"/>
        <v>269809000</v>
      </c>
      <c r="P5" s="43">
        <f t="shared" si="0"/>
        <v>302161000</v>
      </c>
      <c r="Q5" s="43">
        <f t="shared" si="0"/>
        <v>130559000</v>
      </c>
      <c r="R5" s="43">
        <f t="shared" si="0"/>
        <v>702529000</v>
      </c>
      <c r="S5" s="43">
        <f t="shared" si="0"/>
        <v>248091000</v>
      </c>
      <c r="T5" s="43">
        <f t="shared" si="0"/>
        <v>277533000</v>
      </c>
      <c r="U5" s="43">
        <f t="shared" si="0"/>
        <v>666148000</v>
      </c>
      <c r="V5" s="43">
        <f t="shared" si="0"/>
        <v>1191772000</v>
      </c>
      <c r="W5" s="43">
        <f t="shared" si="0"/>
        <v>3808153000</v>
      </c>
      <c r="X5" s="43">
        <f t="shared" si="0"/>
        <v>3972112000</v>
      </c>
      <c r="Y5" s="43">
        <f t="shared" si="0"/>
        <v>-163959000</v>
      </c>
      <c r="Z5" s="44">
        <f>+IF(X5&lt;&gt;0,+(Y5/X5)*100,0)</f>
        <v>-4.1277536987879495</v>
      </c>
      <c r="AA5" s="45">
        <f>SUM(AA11:AA18)</f>
        <v>3972112000</v>
      </c>
    </row>
    <row r="6" spans="1:27" ht="13.5">
      <c r="A6" s="46" t="s">
        <v>32</v>
      </c>
      <c r="B6" s="47"/>
      <c r="C6" s="9">
        <v>205714000</v>
      </c>
      <c r="D6" s="10"/>
      <c r="E6" s="11">
        <v>30601000</v>
      </c>
      <c r="F6" s="11">
        <v>124584000</v>
      </c>
      <c r="G6" s="11"/>
      <c r="H6" s="11">
        <v>39290000</v>
      </c>
      <c r="I6" s="11">
        <v>-36340000</v>
      </c>
      <c r="J6" s="11">
        <v>2950000</v>
      </c>
      <c r="K6" s="11">
        <v>-2163000</v>
      </c>
      <c r="L6" s="11">
        <v>-786000</v>
      </c>
      <c r="M6" s="11">
        <v>159000</v>
      </c>
      <c r="N6" s="11">
        <v>-2790000</v>
      </c>
      <c r="O6" s="11">
        <v>18000</v>
      </c>
      <c r="P6" s="11">
        <v>158000</v>
      </c>
      <c r="Q6" s="11">
        <v>4914000</v>
      </c>
      <c r="R6" s="11">
        <v>5090000</v>
      </c>
      <c r="S6" s="11">
        <v>-3955000</v>
      </c>
      <c r="T6" s="11">
        <v>7870000</v>
      </c>
      <c r="U6" s="11">
        <v>-4514000</v>
      </c>
      <c r="V6" s="11">
        <v>-599000</v>
      </c>
      <c r="W6" s="11">
        <v>4651000</v>
      </c>
      <c r="X6" s="11">
        <v>124584000</v>
      </c>
      <c r="Y6" s="11">
        <v>-119933000</v>
      </c>
      <c r="Z6" s="2">
        <v>-96.27</v>
      </c>
      <c r="AA6" s="15">
        <v>124584000</v>
      </c>
    </row>
    <row r="7" spans="1:27" ht="13.5">
      <c r="A7" s="46" t="s">
        <v>33</v>
      </c>
      <c r="B7" s="47"/>
      <c r="C7" s="9">
        <v>282467459</v>
      </c>
      <c r="D7" s="10"/>
      <c r="E7" s="11">
        <v>378972000</v>
      </c>
      <c r="F7" s="11">
        <v>378972000</v>
      </c>
      <c r="G7" s="11">
        <v>7431000</v>
      </c>
      <c r="H7" s="11">
        <v>24591000</v>
      </c>
      <c r="I7" s="11">
        <v>17818000</v>
      </c>
      <c r="J7" s="11">
        <v>49840000</v>
      </c>
      <c r="K7" s="11">
        <v>13115000</v>
      </c>
      <c r="L7" s="11">
        <v>12792000</v>
      </c>
      <c r="M7" s="11">
        <v>7316000</v>
      </c>
      <c r="N7" s="11">
        <v>33223000</v>
      </c>
      <c r="O7" s="11">
        <v>6648000</v>
      </c>
      <c r="P7" s="11">
        <v>10896000</v>
      </c>
      <c r="Q7" s="11">
        <v>18975000</v>
      </c>
      <c r="R7" s="11">
        <v>36519000</v>
      </c>
      <c r="S7" s="11">
        <v>11299000</v>
      </c>
      <c r="T7" s="11">
        <v>18778000</v>
      </c>
      <c r="U7" s="11">
        <v>46181000</v>
      </c>
      <c r="V7" s="11">
        <v>76258000</v>
      </c>
      <c r="W7" s="11">
        <v>195840000</v>
      </c>
      <c r="X7" s="11">
        <v>378972000</v>
      </c>
      <c r="Y7" s="11">
        <v>-183132000</v>
      </c>
      <c r="Z7" s="2">
        <v>-48.32</v>
      </c>
      <c r="AA7" s="15">
        <v>378972000</v>
      </c>
    </row>
    <row r="8" spans="1:27" ht="13.5">
      <c r="A8" s="46" t="s">
        <v>34</v>
      </c>
      <c r="B8" s="47"/>
      <c r="C8" s="9">
        <v>555130515</v>
      </c>
      <c r="D8" s="10"/>
      <c r="E8" s="11">
        <v>673250000</v>
      </c>
      <c r="F8" s="11">
        <v>673250000</v>
      </c>
      <c r="G8" s="11">
        <v>20502000</v>
      </c>
      <c r="H8" s="11">
        <v>55675000</v>
      </c>
      <c r="I8" s="11">
        <v>75585000</v>
      </c>
      <c r="J8" s="11">
        <v>151762000</v>
      </c>
      <c r="K8" s="11">
        <v>63836000</v>
      </c>
      <c r="L8" s="11">
        <v>70740000</v>
      </c>
      <c r="M8" s="11">
        <v>80204000</v>
      </c>
      <c r="N8" s="11">
        <v>214780000</v>
      </c>
      <c r="O8" s="11">
        <v>23247000</v>
      </c>
      <c r="P8" s="11">
        <v>57397000</v>
      </c>
      <c r="Q8" s="11">
        <v>-20806000</v>
      </c>
      <c r="R8" s="11">
        <v>59838000</v>
      </c>
      <c r="S8" s="11">
        <v>42679000</v>
      </c>
      <c r="T8" s="11">
        <v>47940000</v>
      </c>
      <c r="U8" s="11">
        <v>96083000</v>
      </c>
      <c r="V8" s="11">
        <v>186702000</v>
      </c>
      <c r="W8" s="11">
        <v>613082000</v>
      </c>
      <c r="X8" s="11">
        <v>673250000</v>
      </c>
      <c r="Y8" s="11">
        <v>-60168000</v>
      </c>
      <c r="Z8" s="2">
        <v>-8.94</v>
      </c>
      <c r="AA8" s="15">
        <v>673250000</v>
      </c>
    </row>
    <row r="9" spans="1:27" ht="13.5">
      <c r="A9" s="46" t="s">
        <v>35</v>
      </c>
      <c r="B9" s="47"/>
      <c r="C9" s="9">
        <v>788709528</v>
      </c>
      <c r="D9" s="10"/>
      <c r="E9" s="11">
        <v>666050000</v>
      </c>
      <c r="F9" s="11">
        <v>666050000</v>
      </c>
      <c r="G9" s="11">
        <v>30784000</v>
      </c>
      <c r="H9" s="11">
        <v>29193000</v>
      </c>
      <c r="I9" s="11">
        <v>48079000</v>
      </c>
      <c r="J9" s="11">
        <v>108056000</v>
      </c>
      <c r="K9" s="11">
        <v>78582000</v>
      </c>
      <c r="L9" s="11">
        <v>43127000</v>
      </c>
      <c r="M9" s="11">
        <v>32550000</v>
      </c>
      <c r="N9" s="11">
        <v>154259000</v>
      </c>
      <c r="O9" s="11">
        <v>34024000</v>
      </c>
      <c r="P9" s="11">
        <v>33369000</v>
      </c>
      <c r="Q9" s="11">
        <v>27001000</v>
      </c>
      <c r="R9" s="11">
        <v>94394000</v>
      </c>
      <c r="S9" s="11">
        <v>36673000</v>
      </c>
      <c r="T9" s="11">
        <v>19691000</v>
      </c>
      <c r="U9" s="11">
        <v>144458000</v>
      </c>
      <c r="V9" s="11">
        <v>200822000</v>
      </c>
      <c r="W9" s="11">
        <v>557531000</v>
      </c>
      <c r="X9" s="11">
        <v>666050000</v>
      </c>
      <c r="Y9" s="11">
        <v>-108519000</v>
      </c>
      <c r="Z9" s="2">
        <v>-16.29</v>
      </c>
      <c r="AA9" s="15">
        <v>666050000</v>
      </c>
    </row>
    <row r="10" spans="1:27" ht="13.5">
      <c r="A10" s="46" t="s">
        <v>36</v>
      </c>
      <c r="B10" s="47"/>
      <c r="C10" s="9">
        <v>295424902</v>
      </c>
      <c r="D10" s="10"/>
      <c r="E10" s="11">
        <v>1009228000</v>
      </c>
      <c r="F10" s="11">
        <v>932343800</v>
      </c>
      <c r="G10" s="11">
        <v>41433000</v>
      </c>
      <c r="H10" s="11">
        <v>33809000</v>
      </c>
      <c r="I10" s="11">
        <v>47897000</v>
      </c>
      <c r="J10" s="11">
        <v>123139000</v>
      </c>
      <c r="K10" s="11">
        <v>131882000</v>
      </c>
      <c r="L10" s="11">
        <v>78085000</v>
      </c>
      <c r="M10" s="11">
        <v>68472000</v>
      </c>
      <c r="N10" s="11">
        <v>278439000</v>
      </c>
      <c r="O10" s="11">
        <v>114705000</v>
      </c>
      <c r="P10" s="11">
        <v>100936000</v>
      </c>
      <c r="Q10" s="11">
        <v>27220000</v>
      </c>
      <c r="R10" s="11">
        <v>242861000</v>
      </c>
      <c r="S10" s="11">
        <v>106280000</v>
      </c>
      <c r="T10" s="11">
        <v>127483000</v>
      </c>
      <c r="U10" s="11">
        <v>207544000</v>
      </c>
      <c r="V10" s="11">
        <v>441307000</v>
      </c>
      <c r="W10" s="11">
        <v>1085746000</v>
      </c>
      <c r="X10" s="11">
        <v>932343800</v>
      </c>
      <c r="Y10" s="11">
        <v>153402200</v>
      </c>
      <c r="Z10" s="2">
        <v>16.45</v>
      </c>
      <c r="AA10" s="15">
        <v>932343800</v>
      </c>
    </row>
    <row r="11" spans="1:27" ht="13.5">
      <c r="A11" s="48" t="s">
        <v>37</v>
      </c>
      <c r="B11" s="47"/>
      <c r="C11" s="49">
        <f aca="true" t="shared" si="1" ref="C11:Y11">SUM(C6:C10)</f>
        <v>2127446404</v>
      </c>
      <c r="D11" s="50">
        <f t="shared" si="1"/>
        <v>0</v>
      </c>
      <c r="E11" s="51">
        <f t="shared" si="1"/>
        <v>2758101000</v>
      </c>
      <c r="F11" s="51">
        <f t="shared" si="1"/>
        <v>2775199800</v>
      </c>
      <c r="G11" s="51">
        <f t="shared" si="1"/>
        <v>100150000</v>
      </c>
      <c r="H11" s="51">
        <f t="shared" si="1"/>
        <v>182558000</v>
      </c>
      <c r="I11" s="51">
        <f t="shared" si="1"/>
        <v>153039000</v>
      </c>
      <c r="J11" s="51">
        <f t="shared" si="1"/>
        <v>435747000</v>
      </c>
      <c r="K11" s="51">
        <f t="shared" si="1"/>
        <v>285252000</v>
      </c>
      <c r="L11" s="51">
        <f t="shared" si="1"/>
        <v>203958000</v>
      </c>
      <c r="M11" s="51">
        <f t="shared" si="1"/>
        <v>188701000</v>
      </c>
      <c r="N11" s="51">
        <f t="shared" si="1"/>
        <v>677911000</v>
      </c>
      <c r="O11" s="51">
        <f t="shared" si="1"/>
        <v>178642000</v>
      </c>
      <c r="P11" s="51">
        <f t="shared" si="1"/>
        <v>202756000</v>
      </c>
      <c r="Q11" s="51">
        <f t="shared" si="1"/>
        <v>57304000</v>
      </c>
      <c r="R11" s="51">
        <f t="shared" si="1"/>
        <v>438702000</v>
      </c>
      <c r="S11" s="51">
        <f t="shared" si="1"/>
        <v>192976000</v>
      </c>
      <c r="T11" s="51">
        <f t="shared" si="1"/>
        <v>221762000</v>
      </c>
      <c r="U11" s="51">
        <f t="shared" si="1"/>
        <v>489752000</v>
      </c>
      <c r="V11" s="51">
        <f t="shared" si="1"/>
        <v>904490000</v>
      </c>
      <c r="W11" s="51">
        <f t="shared" si="1"/>
        <v>2456850000</v>
      </c>
      <c r="X11" s="51">
        <f t="shared" si="1"/>
        <v>2775199800</v>
      </c>
      <c r="Y11" s="51">
        <f t="shared" si="1"/>
        <v>-318349800</v>
      </c>
      <c r="Z11" s="52">
        <f>+IF(X11&lt;&gt;0,+(Y11/X11)*100,0)</f>
        <v>-11.471238935661496</v>
      </c>
      <c r="AA11" s="53">
        <f>SUM(AA6:AA10)</f>
        <v>2775199800</v>
      </c>
    </row>
    <row r="12" spans="1:27" ht="13.5">
      <c r="A12" s="54" t="s">
        <v>38</v>
      </c>
      <c r="B12" s="35"/>
      <c r="C12" s="9">
        <v>36633298</v>
      </c>
      <c r="D12" s="10"/>
      <c r="E12" s="11">
        <v>152437000</v>
      </c>
      <c r="F12" s="11">
        <v>169777000</v>
      </c>
      <c r="G12" s="11">
        <v>706000</v>
      </c>
      <c r="H12" s="11">
        <v>2429000</v>
      </c>
      <c r="I12" s="11">
        <v>9262000</v>
      </c>
      <c r="J12" s="11">
        <v>12397000</v>
      </c>
      <c r="K12" s="11">
        <v>4896000</v>
      </c>
      <c r="L12" s="11">
        <v>3789000</v>
      </c>
      <c r="M12" s="11">
        <v>1479000</v>
      </c>
      <c r="N12" s="11">
        <v>10164000</v>
      </c>
      <c r="O12" s="11">
        <v>3343000</v>
      </c>
      <c r="P12" s="11">
        <v>3173000</v>
      </c>
      <c r="Q12" s="11">
        <v>4064000</v>
      </c>
      <c r="R12" s="11">
        <v>10580000</v>
      </c>
      <c r="S12" s="11">
        <v>559000</v>
      </c>
      <c r="T12" s="11">
        <v>1307000</v>
      </c>
      <c r="U12" s="11">
        <v>25674000</v>
      </c>
      <c r="V12" s="11">
        <v>27540000</v>
      </c>
      <c r="W12" s="11">
        <v>60681000</v>
      </c>
      <c r="X12" s="11">
        <v>169777000</v>
      </c>
      <c r="Y12" s="11">
        <v>-109096000</v>
      </c>
      <c r="Z12" s="2">
        <v>-64.26</v>
      </c>
      <c r="AA12" s="15">
        <v>169777000</v>
      </c>
    </row>
    <row r="13" spans="1:27" ht="13.5">
      <c r="A13" s="54" t="s">
        <v>39</v>
      </c>
      <c r="B13" s="35"/>
      <c r="C13" s="12">
        <v>5073000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396390858</v>
      </c>
      <c r="D15" s="10"/>
      <c r="E15" s="11">
        <v>989727000</v>
      </c>
      <c r="F15" s="11">
        <v>1024435200</v>
      </c>
      <c r="G15" s="11">
        <v>130384000</v>
      </c>
      <c r="H15" s="11">
        <v>72062000</v>
      </c>
      <c r="I15" s="11">
        <v>150828000</v>
      </c>
      <c r="J15" s="11">
        <v>353274000</v>
      </c>
      <c r="K15" s="11">
        <v>140810000</v>
      </c>
      <c r="L15" s="11">
        <v>153251000</v>
      </c>
      <c r="M15" s="11">
        <v>128633000</v>
      </c>
      <c r="N15" s="11">
        <v>422694000</v>
      </c>
      <c r="O15" s="11">
        <v>87819000</v>
      </c>
      <c r="P15" s="11">
        <v>96217000</v>
      </c>
      <c r="Q15" s="11">
        <v>67724000</v>
      </c>
      <c r="R15" s="11">
        <v>251760000</v>
      </c>
      <c r="S15" s="11">
        <v>54319000</v>
      </c>
      <c r="T15" s="11">
        <v>54454000</v>
      </c>
      <c r="U15" s="11">
        <v>151989000</v>
      </c>
      <c r="V15" s="11">
        <v>260762000</v>
      </c>
      <c r="W15" s="11">
        <v>1288490000</v>
      </c>
      <c r="X15" s="11">
        <v>1024435200</v>
      </c>
      <c r="Y15" s="11">
        <v>264054800</v>
      </c>
      <c r="Z15" s="2">
        <v>25.78</v>
      </c>
      <c r="AA15" s="15">
        <v>1024435200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4496000</v>
      </c>
      <c r="D18" s="17"/>
      <c r="E18" s="18">
        <v>2700000</v>
      </c>
      <c r="F18" s="18">
        <v>2700000</v>
      </c>
      <c r="G18" s="18"/>
      <c r="H18" s="18">
        <v>1621000</v>
      </c>
      <c r="I18" s="18"/>
      <c r="J18" s="18">
        <v>1621000</v>
      </c>
      <c r="K18" s="18"/>
      <c r="L18" s="18">
        <v>50000</v>
      </c>
      <c r="M18" s="18">
        <v>-6000</v>
      </c>
      <c r="N18" s="18">
        <v>44000</v>
      </c>
      <c r="O18" s="18">
        <v>5000</v>
      </c>
      <c r="P18" s="18">
        <v>15000</v>
      </c>
      <c r="Q18" s="18">
        <v>1467000</v>
      </c>
      <c r="R18" s="18">
        <v>1487000</v>
      </c>
      <c r="S18" s="18">
        <v>237000</v>
      </c>
      <c r="T18" s="18">
        <v>10000</v>
      </c>
      <c r="U18" s="18">
        <v>-1267000</v>
      </c>
      <c r="V18" s="18">
        <v>-1020000</v>
      </c>
      <c r="W18" s="18">
        <v>2132000</v>
      </c>
      <c r="X18" s="18">
        <v>2700000</v>
      </c>
      <c r="Y18" s="18">
        <v>-568000</v>
      </c>
      <c r="Z18" s="3">
        <v>-21.04</v>
      </c>
      <c r="AA18" s="23">
        <v>2700000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1631582440</v>
      </c>
      <c r="D20" s="59">
        <f t="shared" si="2"/>
        <v>0</v>
      </c>
      <c r="E20" s="60">
        <f t="shared" si="2"/>
        <v>1808057000</v>
      </c>
      <c r="F20" s="60">
        <f t="shared" si="2"/>
        <v>1640965000</v>
      </c>
      <c r="G20" s="60">
        <f t="shared" si="2"/>
        <v>108979000</v>
      </c>
      <c r="H20" s="60">
        <f t="shared" si="2"/>
        <v>102494000</v>
      </c>
      <c r="I20" s="60">
        <f t="shared" si="2"/>
        <v>152528000</v>
      </c>
      <c r="J20" s="60">
        <f t="shared" si="2"/>
        <v>364001000</v>
      </c>
      <c r="K20" s="60">
        <f t="shared" si="2"/>
        <v>192565000</v>
      </c>
      <c r="L20" s="60">
        <f t="shared" si="2"/>
        <v>148835000</v>
      </c>
      <c r="M20" s="60">
        <f t="shared" si="2"/>
        <v>166355000</v>
      </c>
      <c r="N20" s="60">
        <f t="shared" si="2"/>
        <v>507755000</v>
      </c>
      <c r="O20" s="60">
        <f t="shared" si="2"/>
        <v>103195000</v>
      </c>
      <c r="P20" s="60">
        <f t="shared" si="2"/>
        <v>71778000</v>
      </c>
      <c r="Q20" s="60">
        <f t="shared" si="2"/>
        <v>324568000</v>
      </c>
      <c r="R20" s="60">
        <f t="shared" si="2"/>
        <v>499541000</v>
      </c>
      <c r="S20" s="60">
        <f t="shared" si="2"/>
        <v>67778000</v>
      </c>
      <c r="T20" s="60">
        <f t="shared" si="2"/>
        <v>88698000</v>
      </c>
      <c r="U20" s="60">
        <f t="shared" si="2"/>
        <v>419501000</v>
      </c>
      <c r="V20" s="60">
        <f t="shared" si="2"/>
        <v>575977000</v>
      </c>
      <c r="W20" s="60">
        <f t="shared" si="2"/>
        <v>1947274000</v>
      </c>
      <c r="X20" s="60">
        <f t="shared" si="2"/>
        <v>1640965000</v>
      </c>
      <c r="Y20" s="60">
        <f t="shared" si="2"/>
        <v>306309000</v>
      </c>
      <c r="Z20" s="61">
        <f>+IF(X20&lt;&gt;0,+(Y20/X20)*100,0)</f>
        <v>18.666394469108116</v>
      </c>
      <c r="AA20" s="62">
        <f>SUM(AA26:AA33)</f>
        <v>1640965000</v>
      </c>
    </row>
    <row r="21" spans="1:27" ht="13.5">
      <c r="A21" s="46" t="s">
        <v>32</v>
      </c>
      <c r="B21" s="47"/>
      <c r="C21" s="9">
        <v>791438132</v>
      </c>
      <c r="D21" s="10"/>
      <c r="E21" s="11">
        <v>658820000</v>
      </c>
      <c r="F21" s="11">
        <v>658680000</v>
      </c>
      <c r="G21" s="11">
        <v>37076000</v>
      </c>
      <c r="H21" s="11">
        <v>25886000</v>
      </c>
      <c r="I21" s="11">
        <v>77599000</v>
      </c>
      <c r="J21" s="11">
        <v>140561000</v>
      </c>
      <c r="K21" s="11">
        <v>91547000</v>
      </c>
      <c r="L21" s="11">
        <v>65343000</v>
      </c>
      <c r="M21" s="11">
        <v>66035000</v>
      </c>
      <c r="N21" s="11">
        <v>222925000</v>
      </c>
      <c r="O21" s="11">
        <v>45946000</v>
      </c>
      <c r="P21" s="11">
        <v>37537000</v>
      </c>
      <c r="Q21" s="11">
        <v>137814000</v>
      </c>
      <c r="R21" s="11">
        <v>221297000</v>
      </c>
      <c r="S21" s="11">
        <v>-8012000</v>
      </c>
      <c r="T21" s="11">
        <v>7440000</v>
      </c>
      <c r="U21" s="11">
        <v>189782000</v>
      </c>
      <c r="V21" s="11">
        <v>189210000</v>
      </c>
      <c r="W21" s="11">
        <v>773993000</v>
      </c>
      <c r="X21" s="11">
        <v>658680000</v>
      </c>
      <c r="Y21" s="11">
        <v>115313000</v>
      </c>
      <c r="Z21" s="2">
        <v>17.51</v>
      </c>
      <c r="AA21" s="15">
        <v>658680000</v>
      </c>
    </row>
    <row r="22" spans="1:27" ht="13.5">
      <c r="A22" s="46" t="s">
        <v>33</v>
      </c>
      <c r="B22" s="47"/>
      <c r="C22" s="9">
        <v>127128800</v>
      </c>
      <c r="D22" s="10"/>
      <c r="E22" s="11">
        <v>292427000</v>
      </c>
      <c r="F22" s="11">
        <v>292427000</v>
      </c>
      <c r="G22" s="11">
        <v>19755000</v>
      </c>
      <c r="H22" s="11">
        <v>11427000</v>
      </c>
      <c r="I22" s="11">
        <v>17780000</v>
      </c>
      <c r="J22" s="11">
        <v>48962000</v>
      </c>
      <c r="K22" s="11">
        <v>25803000</v>
      </c>
      <c r="L22" s="11">
        <v>23146000</v>
      </c>
      <c r="M22" s="11">
        <v>15334000</v>
      </c>
      <c r="N22" s="11">
        <v>64283000</v>
      </c>
      <c r="O22" s="11">
        <v>20220000</v>
      </c>
      <c r="P22" s="11">
        <v>18947000</v>
      </c>
      <c r="Q22" s="11">
        <v>20976000</v>
      </c>
      <c r="R22" s="11">
        <v>60143000</v>
      </c>
      <c r="S22" s="11">
        <v>16904000</v>
      </c>
      <c r="T22" s="11">
        <v>22709000</v>
      </c>
      <c r="U22" s="11">
        <v>70984000</v>
      </c>
      <c r="V22" s="11">
        <v>110597000</v>
      </c>
      <c r="W22" s="11">
        <v>283985000</v>
      </c>
      <c r="X22" s="11">
        <v>292427000</v>
      </c>
      <c r="Y22" s="11">
        <v>-8442000</v>
      </c>
      <c r="Z22" s="2">
        <v>-2.89</v>
      </c>
      <c r="AA22" s="15">
        <v>292427000</v>
      </c>
    </row>
    <row r="23" spans="1:27" ht="13.5">
      <c r="A23" s="46" t="s">
        <v>34</v>
      </c>
      <c r="B23" s="47"/>
      <c r="C23" s="9">
        <v>96665485</v>
      </c>
      <c r="D23" s="10"/>
      <c r="E23" s="11">
        <v>139500000</v>
      </c>
      <c r="F23" s="11">
        <v>139500000</v>
      </c>
      <c r="G23" s="11">
        <v>2268000</v>
      </c>
      <c r="H23" s="11"/>
      <c r="I23" s="11">
        <v>968000</v>
      </c>
      <c r="J23" s="11">
        <v>3236000</v>
      </c>
      <c r="K23" s="11">
        <v>4156000</v>
      </c>
      <c r="L23" s="11">
        <v>10880000</v>
      </c>
      <c r="M23" s="11">
        <v>6902000</v>
      </c>
      <c r="N23" s="11">
        <v>21938000</v>
      </c>
      <c r="O23" s="11">
        <v>4390000</v>
      </c>
      <c r="P23" s="11">
        <v>774000</v>
      </c>
      <c r="Q23" s="11">
        <v>102542000</v>
      </c>
      <c r="R23" s="11">
        <v>107706000</v>
      </c>
      <c r="S23" s="11">
        <v>8151000</v>
      </c>
      <c r="T23" s="11">
        <v>14418000</v>
      </c>
      <c r="U23" s="11">
        <v>20947000</v>
      </c>
      <c r="V23" s="11">
        <v>43516000</v>
      </c>
      <c r="W23" s="11">
        <v>176396000</v>
      </c>
      <c r="X23" s="11">
        <v>139500000</v>
      </c>
      <c r="Y23" s="11">
        <v>36896000</v>
      </c>
      <c r="Z23" s="2">
        <v>26.45</v>
      </c>
      <c r="AA23" s="15">
        <v>139500000</v>
      </c>
    </row>
    <row r="24" spans="1:27" ht="13.5">
      <c r="A24" s="46" t="s">
        <v>35</v>
      </c>
      <c r="B24" s="47"/>
      <c r="C24" s="9">
        <v>27540472</v>
      </c>
      <c r="D24" s="10"/>
      <c r="E24" s="11">
        <v>25700000</v>
      </c>
      <c r="F24" s="11">
        <v>25700000</v>
      </c>
      <c r="G24" s="11"/>
      <c r="H24" s="11">
        <v>4000</v>
      </c>
      <c r="I24" s="11">
        <v>22000</v>
      </c>
      <c r="J24" s="11">
        <v>26000</v>
      </c>
      <c r="K24" s="11">
        <v>89000</v>
      </c>
      <c r="L24" s="11">
        <v>40000</v>
      </c>
      <c r="M24" s="11">
        <v>570000</v>
      </c>
      <c r="N24" s="11">
        <v>699000</v>
      </c>
      <c r="O24" s="11">
        <v>192000</v>
      </c>
      <c r="P24" s="11"/>
      <c r="Q24" s="11">
        <v>818000</v>
      </c>
      <c r="R24" s="11">
        <v>1010000</v>
      </c>
      <c r="S24" s="11">
        <v>26000</v>
      </c>
      <c r="T24" s="11">
        <v>919000</v>
      </c>
      <c r="U24" s="11">
        <v>1139000</v>
      </c>
      <c r="V24" s="11">
        <v>2084000</v>
      </c>
      <c r="W24" s="11">
        <v>3819000</v>
      </c>
      <c r="X24" s="11">
        <v>25700000</v>
      </c>
      <c r="Y24" s="11">
        <v>-21881000</v>
      </c>
      <c r="Z24" s="2">
        <v>-85.14</v>
      </c>
      <c r="AA24" s="15">
        <v>25700000</v>
      </c>
    </row>
    <row r="25" spans="1:27" ht="13.5">
      <c r="A25" s="46" t="s">
        <v>36</v>
      </c>
      <c r="B25" s="47"/>
      <c r="C25" s="9">
        <v>158784609</v>
      </c>
      <c r="D25" s="10"/>
      <c r="E25" s="11">
        <v>94210000</v>
      </c>
      <c r="F25" s="11">
        <v>25063000</v>
      </c>
      <c r="G25" s="11">
        <v>638000</v>
      </c>
      <c r="H25" s="11">
        <v>572000</v>
      </c>
      <c r="I25" s="11">
        <v>171000</v>
      </c>
      <c r="J25" s="11">
        <v>1381000</v>
      </c>
      <c r="K25" s="11">
        <v>687000</v>
      </c>
      <c r="L25" s="11">
        <v>-241000</v>
      </c>
      <c r="M25" s="11">
        <v>1302000</v>
      </c>
      <c r="N25" s="11">
        <v>1748000</v>
      </c>
      <c r="O25" s="11">
        <v>15000</v>
      </c>
      <c r="P25" s="11">
        <v>956000</v>
      </c>
      <c r="Q25" s="11">
        <v>20424000</v>
      </c>
      <c r="R25" s="11">
        <v>21395000</v>
      </c>
      <c r="S25" s="11">
        <v>5088000</v>
      </c>
      <c r="T25" s="11">
        <v>855000</v>
      </c>
      <c r="U25" s="11">
        <v>9638000</v>
      </c>
      <c r="V25" s="11">
        <v>15581000</v>
      </c>
      <c r="W25" s="11">
        <v>40105000</v>
      </c>
      <c r="X25" s="11">
        <v>25063000</v>
      </c>
      <c r="Y25" s="11">
        <v>15042000</v>
      </c>
      <c r="Z25" s="2">
        <v>60.02</v>
      </c>
      <c r="AA25" s="15">
        <v>25063000</v>
      </c>
    </row>
    <row r="26" spans="1:27" ht="13.5">
      <c r="A26" s="48" t="s">
        <v>37</v>
      </c>
      <c r="B26" s="63"/>
      <c r="C26" s="49">
        <f aca="true" t="shared" si="3" ref="C26:Y26">SUM(C21:C25)</f>
        <v>1201557498</v>
      </c>
      <c r="D26" s="50">
        <f t="shared" si="3"/>
        <v>0</v>
      </c>
      <c r="E26" s="51">
        <f t="shared" si="3"/>
        <v>1210657000</v>
      </c>
      <c r="F26" s="51">
        <f t="shared" si="3"/>
        <v>1141370000</v>
      </c>
      <c r="G26" s="51">
        <f t="shared" si="3"/>
        <v>59737000</v>
      </c>
      <c r="H26" s="51">
        <f t="shared" si="3"/>
        <v>37889000</v>
      </c>
      <c r="I26" s="51">
        <f t="shared" si="3"/>
        <v>96540000</v>
      </c>
      <c r="J26" s="51">
        <f t="shared" si="3"/>
        <v>194166000</v>
      </c>
      <c r="K26" s="51">
        <f t="shared" si="3"/>
        <v>122282000</v>
      </c>
      <c r="L26" s="51">
        <f t="shared" si="3"/>
        <v>99168000</v>
      </c>
      <c r="M26" s="51">
        <f t="shared" si="3"/>
        <v>90143000</v>
      </c>
      <c r="N26" s="51">
        <f t="shared" si="3"/>
        <v>311593000</v>
      </c>
      <c r="O26" s="51">
        <f t="shared" si="3"/>
        <v>70763000</v>
      </c>
      <c r="P26" s="51">
        <f t="shared" si="3"/>
        <v>58214000</v>
      </c>
      <c r="Q26" s="51">
        <f t="shared" si="3"/>
        <v>282574000</v>
      </c>
      <c r="R26" s="51">
        <f t="shared" si="3"/>
        <v>411551000</v>
      </c>
      <c r="S26" s="51">
        <f t="shared" si="3"/>
        <v>22157000</v>
      </c>
      <c r="T26" s="51">
        <f t="shared" si="3"/>
        <v>46341000</v>
      </c>
      <c r="U26" s="51">
        <f t="shared" si="3"/>
        <v>292490000</v>
      </c>
      <c r="V26" s="51">
        <f t="shared" si="3"/>
        <v>360988000</v>
      </c>
      <c r="W26" s="51">
        <f t="shared" si="3"/>
        <v>1278298000</v>
      </c>
      <c r="X26" s="51">
        <f t="shared" si="3"/>
        <v>1141370000</v>
      </c>
      <c r="Y26" s="51">
        <f t="shared" si="3"/>
        <v>136928000</v>
      </c>
      <c r="Z26" s="52">
        <f>+IF(X26&lt;&gt;0,+(Y26/X26)*100,0)</f>
        <v>11.996810850118717</v>
      </c>
      <c r="AA26" s="53">
        <f>SUM(AA21:AA25)</f>
        <v>1141370000</v>
      </c>
    </row>
    <row r="27" spans="1:27" ht="13.5">
      <c r="A27" s="54" t="s">
        <v>38</v>
      </c>
      <c r="B27" s="64"/>
      <c r="C27" s="9">
        <v>55148233</v>
      </c>
      <c r="D27" s="10"/>
      <c r="E27" s="11">
        <v>120598000</v>
      </c>
      <c r="F27" s="11">
        <v>120598000</v>
      </c>
      <c r="G27" s="11">
        <v>1451000</v>
      </c>
      <c r="H27" s="11">
        <v>13373000</v>
      </c>
      <c r="I27" s="11">
        <v>4929000</v>
      </c>
      <c r="J27" s="11">
        <v>19753000</v>
      </c>
      <c r="K27" s="11">
        <v>7695000</v>
      </c>
      <c r="L27" s="11">
        <v>3890000</v>
      </c>
      <c r="M27" s="11">
        <v>11389000</v>
      </c>
      <c r="N27" s="11">
        <v>22974000</v>
      </c>
      <c r="O27" s="11">
        <v>6351000</v>
      </c>
      <c r="P27" s="11">
        <v>3324000</v>
      </c>
      <c r="Q27" s="11">
        <v>4595000</v>
      </c>
      <c r="R27" s="11">
        <v>14270000</v>
      </c>
      <c r="S27" s="11">
        <v>9737000</v>
      </c>
      <c r="T27" s="11">
        <v>15133000</v>
      </c>
      <c r="U27" s="11">
        <v>32444000</v>
      </c>
      <c r="V27" s="11">
        <v>57314000</v>
      </c>
      <c r="W27" s="11">
        <v>114311000</v>
      </c>
      <c r="X27" s="11">
        <v>120598000</v>
      </c>
      <c r="Y27" s="11">
        <v>-6287000</v>
      </c>
      <c r="Z27" s="2">
        <v>-5.21</v>
      </c>
      <c r="AA27" s="15">
        <v>120598000</v>
      </c>
    </row>
    <row r="28" spans="1:27" ht="13.5">
      <c r="A28" s="54" t="s">
        <v>39</v>
      </c>
      <c r="B28" s="64"/>
      <c r="C28" s="12">
        <v>3199000</v>
      </c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367509709</v>
      </c>
      <c r="D30" s="10"/>
      <c r="E30" s="11">
        <v>474102000</v>
      </c>
      <c r="F30" s="11">
        <v>376387000</v>
      </c>
      <c r="G30" s="11">
        <v>47791000</v>
      </c>
      <c r="H30" s="11">
        <v>51232000</v>
      </c>
      <c r="I30" s="11">
        <v>51059000</v>
      </c>
      <c r="J30" s="11">
        <v>150082000</v>
      </c>
      <c r="K30" s="11">
        <v>62588000</v>
      </c>
      <c r="L30" s="11">
        <v>45777000</v>
      </c>
      <c r="M30" s="11">
        <v>64823000</v>
      </c>
      <c r="N30" s="11">
        <v>173188000</v>
      </c>
      <c r="O30" s="11">
        <v>26081000</v>
      </c>
      <c r="P30" s="11">
        <v>10240000</v>
      </c>
      <c r="Q30" s="11">
        <v>37399000</v>
      </c>
      <c r="R30" s="11">
        <v>73720000</v>
      </c>
      <c r="S30" s="11">
        <v>35884000</v>
      </c>
      <c r="T30" s="11">
        <v>27224000</v>
      </c>
      <c r="U30" s="11">
        <v>94567000</v>
      </c>
      <c r="V30" s="11">
        <v>157675000</v>
      </c>
      <c r="W30" s="11">
        <v>554665000</v>
      </c>
      <c r="X30" s="11">
        <v>376387000</v>
      </c>
      <c r="Y30" s="11">
        <v>178278000</v>
      </c>
      <c r="Z30" s="2">
        <v>47.37</v>
      </c>
      <c r="AA30" s="15">
        <v>376387000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>
        <v>4168000</v>
      </c>
      <c r="D33" s="17"/>
      <c r="E33" s="18">
        <v>2700000</v>
      </c>
      <c r="F33" s="18">
        <v>2610000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2610000</v>
      </c>
      <c r="Y33" s="18">
        <v>-2610000</v>
      </c>
      <c r="Z33" s="3">
        <v>-100</v>
      </c>
      <c r="AA33" s="23">
        <v>2610000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997152132</v>
      </c>
      <c r="D36" s="10">
        <f t="shared" si="4"/>
        <v>0</v>
      </c>
      <c r="E36" s="11">
        <f t="shared" si="4"/>
        <v>689421000</v>
      </c>
      <c r="F36" s="11">
        <f t="shared" si="4"/>
        <v>783264000</v>
      </c>
      <c r="G36" s="11">
        <f t="shared" si="4"/>
        <v>37076000</v>
      </c>
      <c r="H36" s="11">
        <f t="shared" si="4"/>
        <v>65176000</v>
      </c>
      <c r="I36" s="11">
        <f t="shared" si="4"/>
        <v>41259000</v>
      </c>
      <c r="J36" s="11">
        <f t="shared" si="4"/>
        <v>143511000</v>
      </c>
      <c r="K36" s="11">
        <f t="shared" si="4"/>
        <v>89384000</v>
      </c>
      <c r="L36" s="11">
        <f t="shared" si="4"/>
        <v>64557000</v>
      </c>
      <c r="M36" s="11">
        <f t="shared" si="4"/>
        <v>66194000</v>
      </c>
      <c r="N36" s="11">
        <f t="shared" si="4"/>
        <v>220135000</v>
      </c>
      <c r="O36" s="11">
        <f t="shared" si="4"/>
        <v>45964000</v>
      </c>
      <c r="P36" s="11">
        <f t="shared" si="4"/>
        <v>37695000</v>
      </c>
      <c r="Q36" s="11">
        <f t="shared" si="4"/>
        <v>142728000</v>
      </c>
      <c r="R36" s="11">
        <f t="shared" si="4"/>
        <v>226387000</v>
      </c>
      <c r="S36" s="11">
        <f t="shared" si="4"/>
        <v>-11967000</v>
      </c>
      <c r="T36" s="11">
        <f t="shared" si="4"/>
        <v>15310000</v>
      </c>
      <c r="U36" s="11">
        <f t="shared" si="4"/>
        <v>185268000</v>
      </c>
      <c r="V36" s="11">
        <f t="shared" si="4"/>
        <v>188611000</v>
      </c>
      <c r="W36" s="11">
        <f t="shared" si="4"/>
        <v>778644000</v>
      </c>
      <c r="X36" s="11">
        <f t="shared" si="4"/>
        <v>783264000</v>
      </c>
      <c r="Y36" s="11">
        <f t="shared" si="4"/>
        <v>-4620000</v>
      </c>
      <c r="Z36" s="2">
        <f aca="true" t="shared" si="5" ref="Z36:Z49">+IF(X36&lt;&gt;0,+(Y36/X36)*100,0)</f>
        <v>-0.5898394411079789</v>
      </c>
      <c r="AA36" s="15">
        <f>AA6+AA21</f>
        <v>783264000</v>
      </c>
    </row>
    <row r="37" spans="1:27" ht="13.5">
      <c r="A37" s="46" t="s">
        <v>33</v>
      </c>
      <c r="B37" s="47"/>
      <c r="C37" s="9">
        <f t="shared" si="4"/>
        <v>409596259</v>
      </c>
      <c r="D37" s="10">
        <f t="shared" si="4"/>
        <v>0</v>
      </c>
      <c r="E37" s="11">
        <f t="shared" si="4"/>
        <v>671399000</v>
      </c>
      <c r="F37" s="11">
        <f t="shared" si="4"/>
        <v>671399000</v>
      </c>
      <c r="G37" s="11">
        <f t="shared" si="4"/>
        <v>27186000</v>
      </c>
      <c r="H37" s="11">
        <f t="shared" si="4"/>
        <v>36018000</v>
      </c>
      <c r="I37" s="11">
        <f t="shared" si="4"/>
        <v>35598000</v>
      </c>
      <c r="J37" s="11">
        <f t="shared" si="4"/>
        <v>98802000</v>
      </c>
      <c r="K37" s="11">
        <f t="shared" si="4"/>
        <v>38918000</v>
      </c>
      <c r="L37" s="11">
        <f t="shared" si="4"/>
        <v>35938000</v>
      </c>
      <c r="M37" s="11">
        <f t="shared" si="4"/>
        <v>22650000</v>
      </c>
      <c r="N37" s="11">
        <f t="shared" si="4"/>
        <v>97506000</v>
      </c>
      <c r="O37" s="11">
        <f t="shared" si="4"/>
        <v>26868000</v>
      </c>
      <c r="P37" s="11">
        <f t="shared" si="4"/>
        <v>29843000</v>
      </c>
      <c r="Q37" s="11">
        <f t="shared" si="4"/>
        <v>39951000</v>
      </c>
      <c r="R37" s="11">
        <f t="shared" si="4"/>
        <v>96662000</v>
      </c>
      <c r="S37" s="11">
        <f t="shared" si="4"/>
        <v>28203000</v>
      </c>
      <c r="T37" s="11">
        <f t="shared" si="4"/>
        <v>41487000</v>
      </c>
      <c r="U37" s="11">
        <f t="shared" si="4"/>
        <v>117165000</v>
      </c>
      <c r="V37" s="11">
        <f t="shared" si="4"/>
        <v>186855000</v>
      </c>
      <c r="W37" s="11">
        <f t="shared" si="4"/>
        <v>479825000</v>
      </c>
      <c r="X37" s="11">
        <f t="shared" si="4"/>
        <v>671399000</v>
      </c>
      <c r="Y37" s="11">
        <f t="shared" si="4"/>
        <v>-191574000</v>
      </c>
      <c r="Z37" s="2">
        <f t="shared" si="5"/>
        <v>-28.533554562935002</v>
      </c>
      <c r="AA37" s="15">
        <f>AA7+AA22</f>
        <v>671399000</v>
      </c>
    </row>
    <row r="38" spans="1:27" ht="13.5">
      <c r="A38" s="46" t="s">
        <v>34</v>
      </c>
      <c r="B38" s="47"/>
      <c r="C38" s="9">
        <f t="shared" si="4"/>
        <v>651796000</v>
      </c>
      <c r="D38" s="10">
        <f t="shared" si="4"/>
        <v>0</v>
      </c>
      <c r="E38" s="11">
        <f t="shared" si="4"/>
        <v>812750000</v>
      </c>
      <c r="F38" s="11">
        <f t="shared" si="4"/>
        <v>812750000</v>
      </c>
      <c r="G38" s="11">
        <f t="shared" si="4"/>
        <v>22770000</v>
      </c>
      <c r="H38" s="11">
        <f t="shared" si="4"/>
        <v>55675000</v>
      </c>
      <c r="I38" s="11">
        <f t="shared" si="4"/>
        <v>76553000</v>
      </c>
      <c r="J38" s="11">
        <f t="shared" si="4"/>
        <v>154998000</v>
      </c>
      <c r="K38" s="11">
        <f t="shared" si="4"/>
        <v>67992000</v>
      </c>
      <c r="L38" s="11">
        <f t="shared" si="4"/>
        <v>81620000</v>
      </c>
      <c r="M38" s="11">
        <f t="shared" si="4"/>
        <v>87106000</v>
      </c>
      <c r="N38" s="11">
        <f t="shared" si="4"/>
        <v>236718000</v>
      </c>
      <c r="O38" s="11">
        <f t="shared" si="4"/>
        <v>27637000</v>
      </c>
      <c r="P38" s="11">
        <f t="shared" si="4"/>
        <v>58171000</v>
      </c>
      <c r="Q38" s="11">
        <f t="shared" si="4"/>
        <v>81736000</v>
      </c>
      <c r="R38" s="11">
        <f t="shared" si="4"/>
        <v>167544000</v>
      </c>
      <c r="S38" s="11">
        <f t="shared" si="4"/>
        <v>50830000</v>
      </c>
      <c r="T38" s="11">
        <f t="shared" si="4"/>
        <v>62358000</v>
      </c>
      <c r="U38" s="11">
        <f t="shared" si="4"/>
        <v>117030000</v>
      </c>
      <c r="V38" s="11">
        <f t="shared" si="4"/>
        <v>230218000</v>
      </c>
      <c r="W38" s="11">
        <f t="shared" si="4"/>
        <v>789478000</v>
      </c>
      <c r="X38" s="11">
        <f t="shared" si="4"/>
        <v>812750000</v>
      </c>
      <c r="Y38" s="11">
        <f t="shared" si="4"/>
        <v>-23272000</v>
      </c>
      <c r="Z38" s="2">
        <f t="shared" si="5"/>
        <v>-2.8633651184251</v>
      </c>
      <c r="AA38" s="15">
        <f>AA8+AA23</f>
        <v>812750000</v>
      </c>
    </row>
    <row r="39" spans="1:27" ht="13.5">
      <c r="A39" s="46" t="s">
        <v>35</v>
      </c>
      <c r="B39" s="47"/>
      <c r="C39" s="9">
        <f t="shared" si="4"/>
        <v>816250000</v>
      </c>
      <c r="D39" s="10">
        <f t="shared" si="4"/>
        <v>0</v>
      </c>
      <c r="E39" s="11">
        <f t="shared" si="4"/>
        <v>691750000</v>
      </c>
      <c r="F39" s="11">
        <f t="shared" si="4"/>
        <v>691750000</v>
      </c>
      <c r="G39" s="11">
        <f t="shared" si="4"/>
        <v>30784000</v>
      </c>
      <c r="H39" s="11">
        <f t="shared" si="4"/>
        <v>29197000</v>
      </c>
      <c r="I39" s="11">
        <f t="shared" si="4"/>
        <v>48101000</v>
      </c>
      <c r="J39" s="11">
        <f t="shared" si="4"/>
        <v>108082000</v>
      </c>
      <c r="K39" s="11">
        <f t="shared" si="4"/>
        <v>78671000</v>
      </c>
      <c r="L39" s="11">
        <f t="shared" si="4"/>
        <v>43167000</v>
      </c>
      <c r="M39" s="11">
        <f t="shared" si="4"/>
        <v>33120000</v>
      </c>
      <c r="N39" s="11">
        <f t="shared" si="4"/>
        <v>154958000</v>
      </c>
      <c r="O39" s="11">
        <f t="shared" si="4"/>
        <v>34216000</v>
      </c>
      <c r="P39" s="11">
        <f t="shared" si="4"/>
        <v>33369000</v>
      </c>
      <c r="Q39" s="11">
        <f t="shared" si="4"/>
        <v>27819000</v>
      </c>
      <c r="R39" s="11">
        <f t="shared" si="4"/>
        <v>95404000</v>
      </c>
      <c r="S39" s="11">
        <f t="shared" si="4"/>
        <v>36699000</v>
      </c>
      <c r="T39" s="11">
        <f t="shared" si="4"/>
        <v>20610000</v>
      </c>
      <c r="U39" s="11">
        <f t="shared" si="4"/>
        <v>145597000</v>
      </c>
      <c r="V39" s="11">
        <f t="shared" si="4"/>
        <v>202906000</v>
      </c>
      <c r="W39" s="11">
        <f t="shared" si="4"/>
        <v>561350000</v>
      </c>
      <c r="X39" s="11">
        <f t="shared" si="4"/>
        <v>691750000</v>
      </c>
      <c r="Y39" s="11">
        <f t="shared" si="4"/>
        <v>-130400000</v>
      </c>
      <c r="Z39" s="2">
        <f t="shared" si="5"/>
        <v>-18.850740874593424</v>
      </c>
      <c r="AA39" s="15">
        <f>AA9+AA24</f>
        <v>691750000</v>
      </c>
    </row>
    <row r="40" spans="1:27" ht="13.5">
      <c r="A40" s="46" t="s">
        <v>36</v>
      </c>
      <c r="B40" s="47"/>
      <c r="C40" s="9">
        <f t="shared" si="4"/>
        <v>454209511</v>
      </c>
      <c r="D40" s="10">
        <f t="shared" si="4"/>
        <v>0</v>
      </c>
      <c r="E40" s="11">
        <f t="shared" si="4"/>
        <v>1103438000</v>
      </c>
      <c r="F40" s="11">
        <f t="shared" si="4"/>
        <v>957406800</v>
      </c>
      <c r="G40" s="11">
        <f t="shared" si="4"/>
        <v>42071000</v>
      </c>
      <c r="H40" s="11">
        <f t="shared" si="4"/>
        <v>34381000</v>
      </c>
      <c r="I40" s="11">
        <f t="shared" si="4"/>
        <v>48068000</v>
      </c>
      <c r="J40" s="11">
        <f t="shared" si="4"/>
        <v>124520000</v>
      </c>
      <c r="K40" s="11">
        <f t="shared" si="4"/>
        <v>132569000</v>
      </c>
      <c r="L40" s="11">
        <f t="shared" si="4"/>
        <v>77844000</v>
      </c>
      <c r="M40" s="11">
        <f t="shared" si="4"/>
        <v>69774000</v>
      </c>
      <c r="N40" s="11">
        <f t="shared" si="4"/>
        <v>280187000</v>
      </c>
      <c r="O40" s="11">
        <f t="shared" si="4"/>
        <v>114720000</v>
      </c>
      <c r="P40" s="11">
        <f t="shared" si="4"/>
        <v>101892000</v>
      </c>
      <c r="Q40" s="11">
        <f t="shared" si="4"/>
        <v>47644000</v>
      </c>
      <c r="R40" s="11">
        <f t="shared" si="4"/>
        <v>264256000</v>
      </c>
      <c r="S40" s="11">
        <f t="shared" si="4"/>
        <v>111368000</v>
      </c>
      <c r="T40" s="11">
        <f t="shared" si="4"/>
        <v>128338000</v>
      </c>
      <c r="U40" s="11">
        <f t="shared" si="4"/>
        <v>217182000</v>
      </c>
      <c r="V40" s="11">
        <f t="shared" si="4"/>
        <v>456888000</v>
      </c>
      <c r="W40" s="11">
        <f t="shared" si="4"/>
        <v>1125851000</v>
      </c>
      <c r="X40" s="11">
        <f t="shared" si="4"/>
        <v>957406800</v>
      </c>
      <c r="Y40" s="11">
        <f t="shared" si="4"/>
        <v>168444200</v>
      </c>
      <c r="Z40" s="2">
        <f t="shared" si="5"/>
        <v>17.593796074980876</v>
      </c>
      <c r="AA40" s="15">
        <f>AA10+AA25</f>
        <v>957406800</v>
      </c>
    </row>
    <row r="41" spans="1:27" ht="13.5">
      <c r="A41" s="48" t="s">
        <v>37</v>
      </c>
      <c r="B41" s="47"/>
      <c r="C41" s="49">
        <f aca="true" t="shared" si="6" ref="C41:Y41">SUM(C36:C40)</f>
        <v>3329003902</v>
      </c>
      <c r="D41" s="50">
        <f t="shared" si="6"/>
        <v>0</v>
      </c>
      <c r="E41" s="51">
        <f t="shared" si="6"/>
        <v>3968758000</v>
      </c>
      <c r="F41" s="51">
        <f t="shared" si="6"/>
        <v>3916569800</v>
      </c>
      <c r="G41" s="51">
        <f t="shared" si="6"/>
        <v>159887000</v>
      </c>
      <c r="H41" s="51">
        <f t="shared" si="6"/>
        <v>220447000</v>
      </c>
      <c r="I41" s="51">
        <f t="shared" si="6"/>
        <v>249579000</v>
      </c>
      <c r="J41" s="51">
        <f t="shared" si="6"/>
        <v>629913000</v>
      </c>
      <c r="K41" s="51">
        <f t="shared" si="6"/>
        <v>407534000</v>
      </c>
      <c r="L41" s="51">
        <f t="shared" si="6"/>
        <v>303126000</v>
      </c>
      <c r="M41" s="51">
        <f t="shared" si="6"/>
        <v>278844000</v>
      </c>
      <c r="N41" s="51">
        <f t="shared" si="6"/>
        <v>989504000</v>
      </c>
      <c r="O41" s="51">
        <f t="shared" si="6"/>
        <v>249405000</v>
      </c>
      <c r="P41" s="51">
        <f t="shared" si="6"/>
        <v>260970000</v>
      </c>
      <c r="Q41" s="51">
        <f t="shared" si="6"/>
        <v>339878000</v>
      </c>
      <c r="R41" s="51">
        <f t="shared" si="6"/>
        <v>850253000</v>
      </c>
      <c r="S41" s="51">
        <f t="shared" si="6"/>
        <v>215133000</v>
      </c>
      <c r="T41" s="51">
        <f t="shared" si="6"/>
        <v>268103000</v>
      </c>
      <c r="U41" s="51">
        <f t="shared" si="6"/>
        <v>782242000</v>
      </c>
      <c r="V41" s="51">
        <f t="shared" si="6"/>
        <v>1265478000</v>
      </c>
      <c r="W41" s="51">
        <f t="shared" si="6"/>
        <v>3735148000</v>
      </c>
      <c r="X41" s="51">
        <f t="shared" si="6"/>
        <v>3916569800</v>
      </c>
      <c r="Y41" s="51">
        <f t="shared" si="6"/>
        <v>-181421800</v>
      </c>
      <c r="Z41" s="52">
        <f t="shared" si="5"/>
        <v>-4.632160519646554</v>
      </c>
      <c r="AA41" s="53">
        <f>SUM(AA36:AA40)</f>
        <v>3916569800</v>
      </c>
    </row>
    <row r="42" spans="1:27" ht="13.5">
      <c r="A42" s="54" t="s">
        <v>38</v>
      </c>
      <c r="B42" s="35"/>
      <c r="C42" s="65">
        <f aca="true" t="shared" si="7" ref="C42:Y48">C12+C27</f>
        <v>91781531</v>
      </c>
      <c r="D42" s="66">
        <f t="shared" si="7"/>
        <v>0</v>
      </c>
      <c r="E42" s="67">
        <f t="shared" si="7"/>
        <v>273035000</v>
      </c>
      <c r="F42" s="67">
        <f t="shared" si="7"/>
        <v>290375000</v>
      </c>
      <c r="G42" s="67">
        <f t="shared" si="7"/>
        <v>2157000</v>
      </c>
      <c r="H42" s="67">
        <f t="shared" si="7"/>
        <v>15802000</v>
      </c>
      <c r="I42" s="67">
        <f t="shared" si="7"/>
        <v>14191000</v>
      </c>
      <c r="J42" s="67">
        <f t="shared" si="7"/>
        <v>32150000</v>
      </c>
      <c r="K42" s="67">
        <f t="shared" si="7"/>
        <v>12591000</v>
      </c>
      <c r="L42" s="67">
        <f t="shared" si="7"/>
        <v>7679000</v>
      </c>
      <c r="M42" s="67">
        <f t="shared" si="7"/>
        <v>12868000</v>
      </c>
      <c r="N42" s="67">
        <f t="shared" si="7"/>
        <v>33138000</v>
      </c>
      <c r="O42" s="67">
        <f t="shared" si="7"/>
        <v>9694000</v>
      </c>
      <c r="P42" s="67">
        <f t="shared" si="7"/>
        <v>6497000</v>
      </c>
      <c r="Q42" s="67">
        <f t="shared" si="7"/>
        <v>8659000</v>
      </c>
      <c r="R42" s="67">
        <f t="shared" si="7"/>
        <v>24850000</v>
      </c>
      <c r="S42" s="67">
        <f t="shared" si="7"/>
        <v>10296000</v>
      </c>
      <c r="T42" s="67">
        <f t="shared" si="7"/>
        <v>16440000</v>
      </c>
      <c r="U42" s="67">
        <f t="shared" si="7"/>
        <v>58118000</v>
      </c>
      <c r="V42" s="67">
        <f t="shared" si="7"/>
        <v>84854000</v>
      </c>
      <c r="W42" s="67">
        <f t="shared" si="7"/>
        <v>174992000</v>
      </c>
      <c r="X42" s="67">
        <f t="shared" si="7"/>
        <v>290375000</v>
      </c>
      <c r="Y42" s="67">
        <f t="shared" si="7"/>
        <v>-115383000</v>
      </c>
      <c r="Z42" s="69">
        <f t="shared" si="5"/>
        <v>-39.73585880327163</v>
      </c>
      <c r="AA42" s="68">
        <f aca="true" t="shared" si="8" ref="AA42:AA48">AA12+AA27</f>
        <v>290375000</v>
      </c>
    </row>
    <row r="43" spans="1:27" ht="13.5">
      <c r="A43" s="54" t="s">
        <v>39</v>
      </c>
      <c r="B43" s="35"/>
      <c r="C43" s="70">
        <f t="shared" si="7"/>
        <v>8272000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763900567</v>
      </c>
      <c r="D45" s="66">
        <f t="shared" si="7"/>
        <v>0</v>
      </c>
      <c r="E45" s="67">
        <f t="shared" si="7"/>
        <v>1463829000</v>
      </c>
      <c r="F45" s="67">
        <f t="shared" si="7"/>
        <v>1400822200</v>
      </c>
      <c r="G45" s="67">
        <f t="shared" si="7"/>
        <v>178175000</v>
      </c>
      <c r="H45" s="67">
        <f t="shared" si="7"/>
        <v>123294000</v>
      </c>
      <c r="I45" s="67">
        <f t="shared" si="7"/>
        <v>201887000</v>
      </c>
      <c r="J45" s="67">
        <f t="shared" si="7"/>
        <v>503356000</v>
      </c>
      <c r="K45" s="67">
        <f t="shared" si="7"/>
        <v>203398000</v>
      </c>
      <c r="L45" s="67">
        <f t="shared" si="7"/>
        <v>199028000</v>
      </c>
      <c r="M45" s="67">
        <f t="shared" si="7"/>
        <v>193456000</v>
      </c>
      <c r="N45" s="67">
        <f t="shared" si="7"/>
        <v>595882000</v>
      </c>
      <c r="O45" s="67">
        <f t="shared" si="7"/>
        <v>113900000</v>
      </c>
      <c r="P45" s="67">
        <f t="shared" si="7"/>
        <v>106457000</v>
      </c>
      <c r="Q45" s="67">
        <f t="shared" si="7"/>
        <v>105123000</v>
      </c>
      <c r="R45" s="67">
        <f t="shared" si="7"/>
        <v>325480000</v>
      </c>
      <c r="S45" s="67">
        <f t="shared" si="7"/>
        <v>90203000</v>
      </c>
      <c r="T45" s="67">
        <f t="shared" si="7"/>
        <v>81678000</v>
      </c>
      <c r="U45" s="67">
        <f t="shared" si="7"/>
        <v>246556000</v>
      </c>
      <c r="V45" s="67">
        <f t="shared" si="7"/>
        <v>418437000</v>
      </c>
      <c r="W45" s="67">
        <f t="shared" si="7"/>
        <v>1843155000</v>
      </c>
      <c r="X45" s="67">
        <f t="shared" si="7"/>
        <v>1400822200</v>
      </c>
      <c r="Y45" s="67">
        <f t="shared" si="7"/>
        <v>442332800</v>
      </c>
      <c r="Z45" s="69">
        <f t="shared" si="5"/>
        <v>31.576655481330896</v>
      </c>
      <c r="AA45" s="68">
        <f t="shared" si="8"/>
        <v>1400822200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8664000</v>
      </c>
      <c r="D48" s="66">
        <f t="shared" si="7"/>
        <v>0</v>
      </c>
      <c r="E48" s="67">
        <f t="shared" si="7"/>
        <v>5400000</v>
      </c>
      <c r="F48" s="67">
        <f t="shared" si="7"/>
        <v>5310000</v>
      </c>
      <c r="G48" s="67">
        <f t="shared" si="7"/>
        <v>0</v>
      </c>
      <c r="H48" s="67">
        <f t="shared" si="7"/>
        <v>1621000</v>
      </c>
      <c r="I48" s="67">
        <f t="shared" si="7"/>
        <v>0</v>
      </c>
      <c r="J48" s="67">
        <f t="shared" si="7"/>
        <v>1621000</v>
      </c>
      <c r="K48" s="67">
        <f t="shared" si="7"/>
        <v>0</v>
      </c>
      <c r="L48" s="67">
        <f t="shared" si="7"/>
        <v>50000</v>
      </c>
      <c r="M48" s="67">
        <f t="shared" si="7"/>
        <v>-6000</v>
      </c>
      <c r="N48" s="67">
        <f t="shared" si="7"/>
        <v>44000</v>
      </c>
      <c r="O48" s="67">
        <f t="shared" si="7"/>
        <v>5000</v>
      </c>
      <c r="P48" s="67">
        <f t="shared" si="7"/>
        <v>15000</v>
      </c>
      <c r="Q48" s="67">
        <f t="shared" si="7"/>
        <v>1467000</v>
      </c>
      <c r="R48" s="67">
        <f t="shared" si="7"/>
        <v>1487000</v>
      </c>
      <c r="S48" s="67">
        <f t="shared" si="7"/>
        <v>237000</v>
      </c>
      <c r="T48" s="67">
        <f t="shared" si="7"/>
        <v>10000</v>
      </c>
      <c r="U48" s="67">
        <f t="shared" si="7"/>
        <v>-1267000</v>
      </c>
      <c r="V48" s="67">
        <f t="shared" si="7"/>
        <v>-1020000</v>
      </c>
      <c r="W48" s="67">
        <f t="shared" si="7"/>
        <v>2132000</v>
      </c>
      <c r="X48" s="67">
        <f t="shared" si="7"/>
        <v>5310000</v>
      </c>
      <c r="Y48" s="67">
        <f t="shared" si="7"/>
        <v>-3178000</v>
      </c>
      <c r="Z48" s="69">
        <f t="shared" si="5"/>
        <v>-59.84934086629002</v>
      </c>
      <c r="AA48" s="68">
        <f t="shared" si="8"/>
        <v>5310000</v>
      </c>
    </row>
    <row r="49" spans="1:27" ht="13.5">
      <c r="A49" s="75" t="s">
        <v>49</v>
      </c>
      <c r="B49" s="76"/>
      <c r="C49" s="77">
        <f aca="true" t="shared" si="9" ref="C49:Y49">SUM(C41:C48)</f>
        <v>4201622000</v>
      </c>
      <c r="D49" s="78">
        <f t="shared" si="9"/>
        <v>0</v>
      </c>
      <c r="E49" s="79">
        <f t="shared" si="9"/>
        <v>5711022000</v>
      </c>
      <c r="F49" s="79">
        <f t="shared" si="9"/>
        <v>5613077000</v>
      </c>
      <c r="G49" s="79">
        <f t="shared" si="9"/>
        <v>340219000</v>
      </c>
      <c r="H49" s="79">
        <f t="shared" si="9"/>
        <v>361164000</v>
      </c>
      <c r="I49" s="79">
        <f t="shared" si="9"/>
        <v>465657000</v>
      </c>
      <c r="J49" s="79">
        <f t="shared" si="9"/>
        <v>1167040000</v>
      </c>
      <c r="K49" s="79">
        <f t="shared" si="9"/>
        <v>623523000</v>
      </c>
      <c r="L49" s="79">
        <f t="shared" si="9"/>
        <v>509883000</v>
      </c>
      <c r="M49" s="79">
        <f t="shared" si="9"/>
        <v>485162000</v>
      </c>
      <c r="N49" s="79">
        <f t="shared" si="9"/>
        <v>1618568000</v>
      </c>
      <c r="O49" s="79">
        <f t="shared" si="9"/>
        <v>373004000</v>
      </c>
      <c r="P49" s="79">
        <f t="shared" si="9"/>
        <v>373939000</v>
      </c>
      <c r="Q49" s="79">
        <f t="shared" si="9"/>
        <v>455127000</v>
      </c>
      <c r="R49" s="79">
        <f t="shared" si="9"/>
        <v>1202070000</v>
      </c>
      <c r="S49" s="79">
        <f t="shared" si="9"/>
        <v>315869000</v>
      </c>
      <c r="T49" s="79">
        <f t="shared" si="9"/>
        <v>366231000</v>
      </c>
      <c r="U49" s="79">
        <f t="shared" si="9"/>
        <v>1085649000</v>
      </c>
      <c r="V49" s="79">
        <f t="shared" si="9"/>
        <v>1767749000</v>
      </c>
      <c r="W49" s="79">
        <f t="shared" si="9"/>
        <v>5755427000</v>
      </c>
      <c r="X49" s="79">
        <f t="shared" si="9"/>
        <v>5613077000</v>
      </c>
      <c r="Y49" s="79">
        <f t="shared" si="9"/>
        <v>142350000</v>
      </c>
      <c r="Z49" s="80">
        <f t="shared" si="5"/>
        <v>2.536042174372452</v>
      </c>
      <c r="AA49" s="81">
        <f>SUM(AA41:AA48)</f>
        <v>5613077000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2483482116</v>
      </c>
      <c r="D51" s="66">
        <f t="shared" si="10"/>
        <v>0</v>
      </c>
      <c r="E51" s="67">
        <f t="shared" si="10"/>
        <v>3101050312</v>
      </c>
      <c r="F51" s="67">
        <f t="shared" si="10"/>
        <v>3071120696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249102027</v>
      </c>
      <c r="Q51" s="67">
        <f t="shared" si="10"/>
        <v>177407495</v>
      </c>
      <c r="R51" s="67">
        <f t="shared" si="10"/>
        <v>426509522</v>
      </c>
      <c r="S51" s="67">
        <f t="shared" si="10"/>
        <v>122376316</v>
      </c>
      <c r="T51" s="67">
        <f t="shared" si="10"/>
        <v>0</v>
      </c>
      <c r="U51" s="67">
        <f t="shared" si="10"/>
        <v>0</v>
      </c>
      <c r="V51" s="67">
        <f t="shared" si="10"/>
        <v>122376316</v>
      </c>
      <c r="W51" s="67">
        <f t="shared" si="10"/>
        <v>548885838</v>
      </c>
      <c r="X51" s="67">
        <f t="shared" si="10"/>
        <v>3071120696</v>
      </c>
      <c r="Y51" s="67">
        <f t="shared" si="10"/>
        <v>-2522234858</v>
      </c>
      <c r="Z51" s="69">
        <f>+IF(X51&lt;&gt;0,+(Y51/X51)*100,0)</f>
        <v>-82.12750678555552</v>
      </c>
      <c r="AA51" s="68">
        <f>SUM(AA57:AA61)</f>
        <v>3071120696</v>
      </c>
    </row>
    <row r="52" spans="1:27" ht="13.5">
      <c r="A52" s="84" t="s">
        <v>32</v>
      </c>
      <c r="B52" s="47"/>
      <c r="C52" s="9">
        <v>420737253</v>
      </c>
      <c r="D52" s="10"/>
      <c r="E52" s="11">
        <v>480954000</v>
      </c>
      <c r="F52" s="11">
        <v>480615499</v>
      </c>
      <c r="G52" s="11"/>
      <c r="H52" s="11"/>
      <c r="I52" s="11"/>
      <c r="J52" s="11"/>
      <c r="K52" s="11"/>
      <c r="L52" s="11"/>
      <c r="M52" s="11"/>
      <c r="N52" s="11"/>
      <c r="O52" s="11"/>
      <c r="P52" s="11">
        <v>63387168</v>
      </c>
      <c r="Q52" s="11">
        <v>44623718</v>
      </c>
      <c r="R52" s="11">
        <v>108010886</v>
      </c>
      <c r="S52" s="11">
        <v>43905693</v>
      </c>
      <c r="T52" s="11"/>
      <c r="U52" s="11"/>
      <c r="V52" s="11">
        <v>43905693</v>
      </c>
      <c r="W52" s="11">
        <v>151916579</v>
      </c>
      <c r="X52" s="11">
        <v>480615499</v>
      </c>
      <c r="Y52" s="11">
        <v>-328698920</v>
      </c>
      <c r="Z52" s="2">
        <v>-68.39</v>
      </c>
      <c r="AA52" s="15">
        <v>480615499</v>
      </c>
    </row>
    <row r="53" spans="1:27" ht="13.5">
      <c r="A53" s="84" t="s">
        <v>33</v>
      </c>
      <c r="B53" s="47"/>
      <c r="C53" s="9">
        <v>804807131</v>
      </c>
      <c r="D53" s="10"/>
      <c r="E53" s="11">
        <v>834949000</v>
      </c>
      <c r="F53" s="11">
        <v>834949220</v>
      </c>
      <c r="G53" s="11"/>
      <c r="H53" s="11"/>
      <c r="I53" s="11"/>
      <c r="J53" s="11"/>
      <c r="K53" s="11"/>
      <c r="L53" s="11"/>
      <c r="M53" s="11"/>
      <c r="N53" s="11"/>
      <c r="O53" s="11"/>
      <c r="P53" s="11">
        <v>58901092</v>
      </c>
      <c r="Q53" s="11">
        <v>57775830</v>
      </c>
      <c r="R53" s="11">
        <v>116676922</v>
      </c>
      <c r="S53" s="11"/>
      <c r="T53" s="11"/>
      <c r="U53" s="11"/>
      <c r="V53" s="11"/>
      <c r="W53" s="11">
        <v>116676922</v>
      </c>
      <c r="X53" s="11">
        <v>834949220</v>
      </c>
      <c r="Y53" s="11">
        <v>-718272298</v>
      </c>
      <c r="Z53" s="2">
        <v>-86.03</v>
      </c>
      <c r="AA53" s="15">
        <v>834949220</v>
      </c>
    </row>
    <row r="54" spans="1:27" ht="13.5">
      <c r="A54" s="84" t="s">
        <v>34</v>
      </c>
      <c r="B54" s="47"/>
      <c r="C54" s="9">
        <v>548329476</v>
      </c>
      <c r="D54" s="10"/>
      <c r="E54" s="11">
        <v>526666000</v>
      </c>
      <c r="F54" s="11">
        <v>526666480</v>
      </c>
      <c r="G54" s="11"/>
      <c r="H54" s="11"/>
      <c r="I54" s="11"/>
      <c r="J54" s="11"/>
      <c r="K54" s="11"/>
      <c r="L54" s="11"/>
      <c r="M54" s="11"/>
      <c r="N54" s="11"/>
      <c r="O54" s="11"/>
      <c r="P54" s="11">
        <v>43347023</v>
      </c>
      <c r="Q54" s="11">
        <v>36378644</v>
      </c>
      <c r="R54" s="11">
        <v>79725667</v>
      </c>
      <c r="S54" s="11">
        <v>36378644</v>
      </c>
      <c r="T54" s="11"/>
      <c r="U54" s="11"/>
      <c r="V54" s="11">
        <v>36378644</v>
      </c>
      <c r="W54" s="11">
        <v>116104311</v>
      </c>
      <c r="X54" s="11">
        <v>526666480</v>
      </c>
      <c r="Y54" s="11">
        <v>-410562169</v>
      </c>
      <c r="Z54" s="2">
        <v>-77.95</v>
      </c>
      <c r="AA54" s="15">
        <v>526666480</v>
      </c>
    </row>
    <row r="55" spans="1:27" ht="13.5">
      <c r="A55" s="84" t="s">
        <v>35</v>
      </c>
      <c r="B55" s="47"/>
      <c r="C55" s="9">
        <v>205712056</v>
      </c>
      <c r="D55" s="10"/>
      <c r="E55" s="11">
        <v>293211000</v>
      </c>
      <c r="F55" s="11">
        <v>271337946</v>
      </c>
      <c r="G55" s="11"/>
      <c r="H55" s="11"/>
      <c r="I55" s="11"/>
      <c r="J55" s="11"/>
      <c r="K55" s="11"/>
      <c r="L55" s="11"/>
      <c r="M55" s="11"/>
      <c r="N55" s="11"/>
      <c r="O55" s="11"/>
      <c r="P55" s="11">
        <v>10793426</v>
      </c>
      <c r="Q55" s="11">
        <v>24348209</v>
      </c>
      <c r="R55" s="11">
        <v>35141635</v>
      </c>
      <c r="S55" s="11">
        <v>24348209</v>
      </c>
      <c r="T55" s="11"/>
      <c r="U55" s="11"/>
      <c r="V55" s="11">
        <v>24348209</v>
      </c>
      <c r="W55" s="11">
        <v>59489844</v>
      </c>
      <c r="X55" s="11">
        <v>271337946</v>
      </c>
      <c r="Y55" s="11">
        <v>-211848102</v>
      </c>
      <c r="Z55" s="2">
        <v>-78.08</v>
      </c>
      <c r="AA55" s="15">
        <v>271337946</v>
      </c>
    </row>
    <row r="56" spans="1:27" ht="13.5">
      <c r="A56" s="84" t="s">
        <v>36</v>
      </c>
      <c r="B56" s="47"/>
      <c r="C56" s="9"/>
      <c r="D56" s="10"/>
      <c r="E56" s="11">
        <v>10241000</v>
      </c>
      <c r="F56" s="11">
        <v>10740866</v>
      </c>
      <c r="G56" s="11"/>
      <c r="H56" s="11"/>
      <c r="I56" s="11"/>
      <c r="J56" s="11"/>
      <c r="K56" s="11"/>
      <c r="L56" s="11"/>
      <c r="M56" s="11"/>
      <c r="N56" s="11"/>
      <c r="O56" s="11"/>
      <c r="P56" s="11">
        <v>7201287</v>
      </c>
      <c r="Q56" s="11">
        <v>9562154</v>
      </c>
      <c r="R56" s="11">
        <v>16763441</v>
      </c>
      <c r="S56" s="11">
        <v>9562154</v>
      </c>
      <c r="T56" s="11"/>
      <c r="U56" s="11"/>
      <c r="V56" s="11">
        <v>9562154</v>
      </c>
      <c r="W56" s="11">
        <v>26325595</v>
      </c>
      <c r="X56" s="11">
        <v>10740866</v>
      </c>
      <c r="Y56" s="11">
        <v>15584729</v>
      </c>
      <c r="Z56" s="2">
        <v>145.1</v>
      </c>
      <c r="AA56" s="15">
        <v>10740866</v>
      </c>
    </row>
    <row r="57" spans="1:27" ht="13.5">
      <c r="A57" s="85" t="s">
        <v>37</v>
      </c>
      <c r="B57" s="47"/>
      <c r="C57" s="49">
        <f aca="true" t="shared" si="11" ref="C57:Y57">SUM(C52:C56)</f>
        <v>1979585916</v>
      </c>
      <c r="D57" s="50">
        <f t="shared" si="11"/>
        <v>0</v>
      </c>
      <c r="E57" s="51">
        <f t="shared" si="11"/>
        <v>2146021000</v>
      </c>
      <c r="F57" s="51">
        <f t="shared" si="11"/>
        <v>2124310011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183629996</v>
      </c>
      <c r="Q57" s="51">
        <f t="shared" si="11"/>
        <v>172688555</v>
      </c>
      <c r="R57" s="51">
        <f t="shared" si="11"/>
        <v>356318551</v>
      </c>
      <c r="S57" s="51">
        <f t="shared" si="11"/>
        <v>114194700</v>
      </c>
      <c r="T57" s="51">
        <f t="shared" si="11"/>
        <v>0</v>
      </c>
      <c r="U57" s="51">
        <f t="shared" si="11"/>
        <v>0</v>
      </c>
      <c r="V57" s="51">
        <f t="shared" si="11"/>
        <v>114194700</v>
      </c>
      <c r="W57" s="51">
        <f t="shared" si="11"/>
        <v>470513251</v>
      </c>
      <c r="X57" s="51">
        <f t="shared" si="11"/>
        <v>2124310011</v>
      </c>
      <c r="Y57" s="51">
        <f t="shared" si="11"/>
        <v>-1653796760</v>
      </c>
      <c r="Z57" s="52">
        <f>+IF(X57&lt;&gt;0,+(Y57/X57)*100,0)</f>
        <v>-77.85100815965603</v>
      </c>
      <c r="AA57" s="53">
        <f>SUM(AA52:AA56)</f>
        <v>2124310011</v>
      </c>
    </row>
    <row r="58" spans="1:27" ht="13.5">
      <c r="A58" s="86" t="s">
        <v>38</v>
      </c>
      <c r="B58" s="35"/>
      <c r="C58" s="9">
        <v>221341884</v>
      </c>
      <c r="D58" s="10"/>
      <c r="E58" s="11">
        <v>392901000</v>
      </c>
      <c r="F58" s="11">
        <v>402284986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v>5252184</v>
      </c>
      <c r="Q58" s="11">
        <v>5274697</v>
      </c>
      <c r="R58" s="11">
        <v>10526881</v>
      </c>
      <c r="S58" s="11">
        <v>5276956</v>
      </c>
      <c r="T58" s="11"/>
      <c r="U58" s="11"/>
      <c r="V58" s="11">
        <v>5276956</v>
      </c>
      <c r="W58" s="11">
        <v>15803837</v>
      </c>
      <c r="X58" s="11">
        <v>402284986</v>
      </c>
      <c r="Y58" s="11">
        <v>-386481149</v>
      </c>
      <c r="Z58" s="2">
        <v>-96.07</v>
      </c>
      <c r="AA58" s="15">
        <v>402284986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282554316</v>
      </c>
      <c r="D61" s="10"/>
      <c r="E61" s="11">
        <v>562128312</v>
      </c>
      <c r="F61" s="11">
        <v>544525699</v>
      </c>
      <c r="G61" s="11"/>
      <c r="H61" s="11"/>
      <c r="I61" s="11"/>
      <c r="J61" s="11"/>
      <c r="K61" s="11"/>
      <c r="L61" s="11"/>
      <c r="M61" s="11"/>
      <c r="N61" s="11"/>
      <c r="O61" s="11"/>
      <c r="P61" s="11">
        <v>60219847</v>
      </c>
      <c r="Q61" s="11">
        <v>-555757</v>
      </c>
      <c r="R61" s="11">
        <v>59664090</v>
      </c>
      <c r="S61" s="11">
        <v>2904660</v>
      </c>
      <c r="T61" s="11"/>
      <c r="U61" s="11"/>
      <c r="V61" s="11">
        <v>2904660</v>
      </c>
      <c r="W61" s="11">
        <v>62568750</v>
      </c>
      <c r="X61" s="11">
        <v>544525699</v>
      </c>
      <c r="Y61" s="11">
        <v>-481956949</v>
      </c>
      <c r="Z61" s="2">
        <v>-88.51</v>
      </c>
      <c r="AA61" s="15">
        <v>544525699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413619039</v>
      </c>
      <c r="D65" s="10"/>
      <c r="E65" s="11">
        <v>180505240</v>
      </c>
      <c r="F65" s="11">
        <v>577637415</v>
      </c>
      <c r="G65" s="11">
        <v>7542756</v>
      </c>
      <c r="H65" s="11">
        <v>10512649</v>
      </c>
      <c r="I65" s="11">
        <v>12802470</v>
      </c>
      <c r="J65" s="11">
        <v>30857875</v>
      </c>
      <c r="K65" s="11">
        <v>23726386</v>
      </c>
      <c r="L65" s="11">
        <v>22047771</v>
      </c>
      <c r="M65" s="11">
        <v>13269181</v>
      </c>
      <c r="N65" s="11">
        <v>59043338</v>
      </c>
      <c r="O65" s="11">
        <v>20231943</v>
      </c>
      <c r="P65" s="11">
        <v>21831118</v>
      </c>
      <c r="Q65" s="11">
        <v>27855693</v>
      </c>
      <c r="R65" s="11">
        <v>69918754</v>
      </c>
      <c r="S65" s="11">
        <v>9092194</v>
      </c>
      <c r="T65" s="11">
        <v>17677569</v>
      </c>
      <c r="U65" s="11">
        <v>22979919</v>
      </c>
      <c r="V65" s="11">
        <v>49749682</v>
      </c>
      <c r="W65" s="11">
        <v>209569649</v>
      </c>
      <c r="X65" s="11">
        <v>577637415</v>
      </c>
      <c r="Y65" s="11">
        <v>-368067766</v>
      </c>
      <c r="Z65" s="2">
        <v>-63.72</v>
      </c>
      <c r="AA65" s="15"/>
    </row>
    <row r="66" spans="1:27" ht="13.5">
      <c r="A66" s="86" t="s">
        <v>54</v>
      </c>
      <c r="B66" s="93"/>
      <c r="C66" s="12">
        <v>55654925</v>
      </c>
      <c r="D66" s="13"/>
      <c r="E66" s="14">
        <v>2604437</v>
      </c>
      <c r="F66" s="14">
        <v>2604437</v>
      </c>
      <c r="G66" s="14">
        <v>1859259</v>
      </c>
      <c r="H66" s="14">
        <v>4512561</v>
      </c>
      <c r="I66" s="14">
        <v>4315669</v>
      </c>
      <c r="J66" s="14">
        <v>10687489</v>
      </c>
      <c r="K66" s="14">
        <v>4924975</v>
      </c>
      <c r="L66" s="14">
        <v>4051343</v>
      </c>
      <c r="M66" s="14">
        <v>6183626</v>
      </c>
      <c r="N66" s="14">
        <v>15159944</v>
      </c>
      <c r="O66" s="14">
        <v>4770265</v>
      </c>
      <c r="P66" s="14">
        <v>5609194</v>
      </c>
      <c r="Q66" s="14">
        <v>4485305</v>
      </c>
      <c r="R66" s="14">
        <v>14864764</v>
      </c>
      <c r="S66" s="14">
        <v>3498620</v>
      </c>
      <c r="T66" s="14">
        <v>5069472</v>
      </c>
      <c r="U66" s="14">
        <v>8449361</v>
      </c>
      <c r="V66" s="14">
        <v>17017453</v>
      </c>
      <c r="W66" s="14">
        <v>57729650</v>
      </c>
      <c r="X66" s="14">
        <v>2604437</v>
      </c>
      <c r="Y66" s="14">
        <v>55125213</v>
      </c>
      <c r="Z66" s="2">
        <v>2116.59</v>
      </c>
      <c r="AA66" s="22"/>
    </row>
    <row r="67" spans="1:27" ht="13.5">
      <c r="A67" s="86" t="s">
        <v>55</v>
      </c>
      <c r="B67" s="93"/>
      <c r="C67" s="9">
        <v>1200473459</v>
      </c>
      <c r="D67" s="10"/>
      <c r="E67" s="11">
        <v>2290955859</v>
      </c>
      <c r="F67" s="11">
        <v>2261087859</v>
      </c>
      <c r="G67" s="11">
        <v>147327132</v>
      </c>
      <c r="H67" s="11">
        <v>253375488</v>
      </c>
      <c r="I67" s="11">
        <v>207814406</v>
      </c>
      <c r="J67" s="11">
        <v>608517026</v>
      </c>
      <c r="K67" s="11">
        <v>179141690</v>
      </c>
      <c r="L67" s="11">
        <v>235732140</v>
      </c>
      <c r="M67" s="11">
        <v>298147105</v>
      </c>
      <c r="N67" s="11">
        <v>713020935</v>
      </c>
      <c r="O67" s="11">
        <v>158969553</v>
      </c>
      <c r="P67" s="11">
        <v>198145334</v>
      </c>
      <c r="Q67" s="11">
        <v>142179301</v>
      </c>
      <c r="R67" s="11">
        <v>499294188</v>
      </c>
      <c r="S67" s="11">
        <v>209742732</v>
      </c>
      <c r="T67" s="11">
        <v>201942149</v>
      </c>
      <c r="U67" s="11">
        <v>211379576</v>
      </c>
      <c r="V67" s="11">
        <v>623064457</v>
      </c>
      <c r="W67" s="11">
        <v>2443896606</v>
      </c>
      <c r="X67" s="11">
        <v>2261087859</v>
      </c>
      <c r="Y67" s="11">
        <v>182808747</v>
      </c>
      <c r="Z67" s="2">
        <v>8.08</v>
      </c>
      <c r="AA67" s="15"/>
    </row>
    <row r="68" spans="1:27" ht="13.5">
      <c r="A68" s="86" t="s">
        <v>56</v>
      </c>
      <c r="B68" s="93"/>
      <c r="C68" s="9">
        <v>813700742</v>
      </c>
      <c r="D68" s="10"/>
      <c r="E68" s="11">
        <v>626985000</v>
      </c>
      <c r="F68" s="11">
        <v>229790988</v>
      </c>
      <c r="G68" s="11">
        <v>9042517</v>
      </c>
      <c r="H68" s="11">
        <v>17337841</v>
      </c>
      <c r="I68" s="11">
        <v>18285883</v>
      </c>
      <c r="J68" s="11">
        <v>44666241</v>
      </c>
      <c r="K68" s="11">
        <v>22853819</v>
      </c>
      <c r="L68" s="11">
        <v>21271983</v>
      </c>
      <c r="M68" s="11">
        <v>11380510</v>
      </c>
      <c r="N68" s="11">
        <v>55506312</v>
      </c>
      <c r="O68" s="11">
        <v>20718806</v>
      </c>
      <c r="P68" s="11">
        <v>23516381</v>
      </c>
      <c r="Q68" s="11">
        <v>2887196</v>
      </c>
      <c r="R68" s="11">
        <v>47122383</v>
      </c>
      <c r="S68" s="11">
        <v>11191996</v>
      </c>
      <c r="T68" s="11">
        <v>33649042</v>
      </c>
      <c r="U68" s="11">
        <v>27028335</v>
      </c>
      <c r="V68" s="11">
        <v>71869373</v>
      </c>
      <c r="W68" s="11">
        <v>219164309</v>
      </c>
      <c r="X68" s="11">
        <v>229790988</v>
      </c>
      <c r="Y68" s="11">
        <v>-10626679</v>
      </c>
      <c r="Z68" s="2">
        <v>-4.62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2483448165</v>
      </c>
      <c r="D69" s="78">
        <f t="shared" si="12"/>
        <v>0</v>
      </c>
      <c r="E69" s="79">
        <f t="shared" si="12"/>
        <v>3101050536</v>
      </c>
      <c r="F69" s="79">
        <f t="shared" si="12"/>
        <v>3071120699</v>
      </c>
      <c r="G69" s="79">
        <f t="shared" si="12"/>
        <v>165771664</v>
      </c>
      <c r="H69" s="79">
        <f t="shared" si="12"/>
        <v>285738539</v>
      </c>
      <c r="I69" s="79">
        <f t="shared" si="12"/>
        <v>243218428</v>
      </c>
      <c r="J69" s="79">
        <f t="shared" si="12"/>
        <v>694728631</v>
      </c>
      <c r="K69" s="79">
        <f t="shared" si="12"/>
        <v>230646870</v>
      </c>
      <c r="L69" s="79">
        <f t="shared" si="12"/>
        <v>283103237</v>
      </c>
      <c r="M69" s="79">
        <f t="shared" si="12"/>
        <v>328980422</v>
      </c>
      <c r="N69" s="79">
        <f t="shared" si="12"/>
        <v>842730529</v>
      </c>
      <c r="O69" s="79">
        <f t="shared" si="12"/>
        <v>204690567</v>
      </c>
      <c r="P69" s="79">
        <f t="shared" si="12"/>
        <v>249102027</v>
      </c>
      <c r="Q69" s="79">
        <f t="shared" si="12"/>
        <v>177407495</v>
      </c>
      <c r="R69" s="79">
        <f t="shared" si="12"/>
        <v>631200089</v>
      </c>
      <c r="S69" s="79">
        <f t="shared" si="12"/>
        <v>233525542</v>
      </c>
      <c r="T69" s="79">
        <f t="shared" si="12"/>
        <v>258338232</v>
      </c>
      <c r="U69" s="79">
        <f t="shared" si="12"/>
        <v>269837191</v>
      </c>
      <c r="V69" s="79">
        <f t="shared" si="12"/>
        <v>761700965</v>
      </c>
      <c r="W69" s="79">
        <f t="shared" si="12"/>
        <v>2930360214</v>
      </c>
      <c r="X69" s="79">
        <f t="shared" si="12"/>
        <v>3071120699</v>
      </c>
      <c r="Y69" s="79">
        <f t="shared" si="12"/>
        <v>-140760485</v>
      </c>
      <c r="Z69" s="80">
        <f>+IF(X69&lt;&gt;0,+(Y69/X69)*100,0)</f>
        <v>-4.583358936229162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71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70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2503676855</v>
      </c>
      <c r="D5" s="42">
        <f t="shared" si="0"/>
        <v>0</v>
      </c>
      <c r="E5" s="43">
        <f t="shared" si="0"/>
        <v>3640710688</v>
      </c>
      <c r="F5" s="43">
        <f t="shared" si="0"/>
        <v>3585792273</v>
      </c>
      <c r="G5" s="43">
        <f t="shared" si="0"/>
        <v>16676659</v>
      </c>
      <c r="H5" s="43">
        <f t="shared" si="0"/>
        <v>109954873</v>
      </c>
      <c r="I5" s="43">
        <f t="shared" si="0"/>
        <v>183057039</v>
      </c>
      <c r="J5" s="43">
        <f t="shared" si="0"/>
        <v>309688571</v>
      </c>
      <c r="K5" s="43">
        <f t="shared" si="0"/>
        <v>166286516</v>
      </c>
      <c r="L5" s="43">
        <f t="shared" si="0"/>
        <v>284652448</v>
      </c>
      <c r="M5" s="43">
        <f t="shared" si="0"/>
        <v>189406372</v>
      </c>
      <c r="N5" s="43">
        <f t="shared" si="0"/>
        <v>640345336</v>
      </c>
      <c r="O5" s="43">
        <f t="shared" si="0"/>
        <v>62202518</v>
      </c>
      <c r="P5" s="43">
        <f t="shared" si="0"/>
        <v>133669391</v>
      </c>
      <c r="Q5" s="43">
        <f t="shared" si="0"/>
        <v>172228822</v>
      </c>
      <c r="R5" s="43">
        <f t="shared" si="0"/>
        <v>368100731</v>
      </c>
      <c r="S5" s="43">
        <f t="shared" si="0"/>
        <v>199834941</v>
      </c>
      <c r="T5" s="43">
        <f t="shared" si="0"/>
        <v>221807642</v>
      </c>
      <c r="U5" s="43">
        <f t="shared" si="0"/>
        <v>1011255319</v>
      </c>
      <c r="V5" s="43">
        <f t="shared" si="0"/>
        <v>1432897902</v>
      </c>
      <c r="W5" s="43">
        <f t="shared" si="0"/>
        <v>2751032540</v>
      </c>
      <c r="X5" s="43">
        <f t="shared" si="0"/>
        <v>3585792273</v>
      </c>
      <c r="Y5" s="43">
        <f t="shared" si="0"/>
        <v>-834759733</v>
      </c>
      <c r="Z5" s="44">
        <f>+IF(X5&lt;&gt;0,+(Y5/X5)*100,0)</f>
        <v>-23.27964559702759</v>
      </c>
      <c r="AA5" s="45">
        <f>SUM(AA11:AA18)</f>
        <v>3585792273</v>
      </c>
    </row>
    <row r="6" spans="1:27" ht="13.5">
      <c r="A6" s="46" t="s">
        <v>32</v>
      </c>
      <c r="B6" s="47"/>
      <c r="C6" s="9">
        <v>666729340</v>
      </c>
      <c r="D6" s="10"/>
      <c r="E6" s="11">
        <v>1002468525</v>
      </c>
      <c r="F6" s="11">
        <v>926409216</v>
      </c>
      <c r="G6" s="11">
        <v>553425</v>
      </c>
      <c r="H6" s="11">
        <v>51085480</v>
      </c>
      <c r="I6" s="11">
        <v>62985178</v>
      </c>
      <c r="J6" s="11">
        <v>114624083</v>
      </c>
      <c r="K6" s="11">
        <v>51762989</v>
      </c>
      <c r="L6" s="11">
        <v>124641894</v>
      </c>
      <c r="M6" s="11">
        <v>69768720</v>
      </c>
      <c r="N6" s="11">
        <v>246173603</v>
      </c>
      <c r="O6" s="11">
        <v>7629044</v>
      </c>
      <c r="P6" s="11">
        <v>28875467</v>
      </c>
      <c r="Q6" s="11">
        <v>-4607364</v>
      </c>
      <c r="R6" s="11">
        <v>31897147</v>
      </c>
      <c r="S6" s="11">
        <v>34936446</v>
      </c>
      <c r="T6" s="11">
        <v>51544419</v>
      </c>
      <c r="U6" s="11">
        <v>83013514</v>
      </c>
      <c r="V6" s="11">
        <v>169494379</v>
      </c>
      <c r="W6" s="11">
        <v>562189212</v>
      </c>
      <c r="X6" s="11">
        <v>926409216</v>
      </c>
      <c r="Y6" s="11">
        <v>-364220004</v>
      </c>
      <c r="Z6" s="2">
        <v>-39.32</v>
      </c>
      <c r="AA6" s="15">
        <v>926409216</v>
      </c>
    </row>
    <row r="7" spans="1:27" ht="13.5">
      <c r="A7" s="46" t="s">
        <v>33</v>
      </c>
      <c r="B7" s="47"/>
      <c r="C7" s="9">
        <v>607595279</v>
      </c>
      <c r="D7" s="10"/>
      <c r="E7" s="11">
        <v>609203749</v>
      </c>
      <c r="F7" s="11">
        <v>546603068</v>
      </c>
      <c r="G7" s="11">
        <v>9070101</v>
      </c>
      <c r="H7" s="11">
        <v>26679462</v>
      </c>
      <c r="I7" s="11">
        <v>34728181</v>
      </c>
      <c r="J7" s="11">
        <v>70477744</v>
      </c>
      <c r="K7" s="11">
        <v>41328991</v>
      </c>
      <c r="L7" s="11">
        <v>34503375</v>
      </c>
      <c r="M7" s="11">
        <v>23818882</v>
      </c>
      <c r="N7" s="11">
        <v>99651248</v>
      </c>
      <c r="O7" s="11">
        <v>14081714</v>
      </c>
      <c r="P7" s="11">
        <v>32582415</v>
      </c>
      <c r="Q7" s="11">
        <v>42305285</v>
      </c>
      <c r="R7" s="11">
        <v>88969414</v>
      </c>
      <c r="S7" s="11">
        <v>34944202</v>
      </c>
      <c r="T7" s="11">
        <v>36876565</v>
      </c>
      <c r="U7" s="11">
        <v>81428759</v>
      </c>
      <c r="V7" s="11">
        <v>153249526</v>
      </c>
      <c r="W7" s="11">
        <v>412347932</v>
      </c>
      <c r="X7" s="11">
        <v>546603068</v>
      </c>
      <c r="Y7" s="11">
        <v>-134255136</v>
      </c>
      <c r="Z7" s="2">
        <v>-24.56</v>
      </c>
      <c r="AA7" s="15">
        <v>546603068</v>
      </c>
    </row>
    <row r="8" spans="1:27" ht="13.5">
      <c r="A8" s="46" t="s">
        <v>34</v>
      </c>
      <c r="B8" s="47"/>
      <c r="C8" s="9">
        <v>156526351</v>
      </c>
      <c r="D8" s="10"/>
      <c r="E8" s="11">
        <v>244899351</v>
      </c>
      <c r="F8" s="11">
        <v>184850045</v>
      </c>
      <c r="G8" s="11">
        <v>655720</v>
      </c>
      <c r="H8" s="11">
        <v>3576367</v>
      </c>
      <c r="I8" s="11">
        <v>12886165</v>
      </c>
      <c r="J8" s="11">
        <v>17118252</v>
      </c>
      <c r="K8" s="11">
        <v>9691348</v>
      </c>
      <c r="L8" s="11">
        <v>20317057</v>
      </c>
      <c r="M8" s="11">
        <v>9457248</v>
      </c>
      <c r="N8" s="11">
        <v>39465653</v>
      </c>
      <c r="O8" s="11">
        <v>2662899</v>
      </c>
      <c r="P8" s="11">
        <v>16817353</v>
      </c>
      <c r="Q8" s="11">
        <v>14071808</v>
      </c>
      <c r="R8" s="11">
        <v>33552060</v>
      </c>
      <c r="S8" s="11">
        <v>13352903</v>
      </c>
      <c r="T8" s="11">
        <v>17285179</v>
      </c>
      <c r="U8" s="11">
        <v>21448093</v>
      </c>
      <c r="V8" s="11">
        <v>52086175</v>
      </c>
      <c r="W8" s="11">
        <v>142222140</v>
      </c>
      <c r="X8" s="11">
        <v>184850045</v>
      </c>
      <c r="Y8" s="11">
        <v>-42627905</v>
      </c>
      <c r="Z8" s="2">
        <v>-23.06</v>
      </c>
      <c r="AA8" s="15">
        <v>184850045</v>
      </c>
    </row>
    <row r="9" spans="1:27" ht="13.5">
      <c r="A9" s="46" t="s">
        <v>35</v>
      </c>
      <c r="B9" s="47"/>
      <c r="C9" s="9">
        <v>162468029</v>
      </c>
      <c r="D9" s="10"/>
      <c r="E9" s="11">
        <v>278172694</v>
      </c>
      <c r="F9" s="11">
        <v>161644850</v>
      </c>
      <c r="G9" s="11">
        <v>740716</v>
      </c>
      <c r="H9" s="11">
        <v>4264580</v>
      </c>
      <c r="I9" s="11">
        <v>17470339</v>
      </c>
      <c r="J9" s="11">
        <v>22475635</v>
      </c>
      <c r="K9" s="11">
        <v>8301331</v>
      </c>
      <c r="L9" s="11">
        <v>15705950</v>
      </c>
      <c r="M9" s="11">
        <v>8088279</v>
      </c>
      <c r="N9" s="11">
        <v>32095560</v>
      </c>
      <c r="O9" s="11">
        <v>3138533</v>
      </c>
      <c r="P9" s="11">
        <v>1756364</v>
      </c>
      <c r="Q9" s="11">
        <v>20202749</v>
      </c>
      <c r="R9" s="11">
        <v>25097646</v>
      </c>
      <c r="S9" s="11">
        <v>9237892</v>
      </c>
      <c r="T9" s="11">
        <v>8271713</v>
      </c>
      <c r="U9" s="11">
        <v>18988841</v>
      </c>
      <c r="V9" s="11">
        <v>36498446</v>
      </c>
      <c r="W9" s="11">
        <v>116167287</v>
      </c>
      <c r="X9" s="11">
        <v>161644850</v>
      </c>
      <c r="Y9" s="11">
        <v>-45477563</v>
      </c>
      <c r="Z9" s="2">
        <v>-28.13</v>
      </c>
      <c r="AA9" s="15">
        <v>161644850</v>
      </c>
    </row>
    <row r="10" spans="1:27" ht="13.5">
      <c r="A10" s="46" t="s">
        <v>36</v>
      </c>
      <c r="B10" s="47"/>
      <c r="C10" s="9">
        <v>79590851</v>
      </c>
      <c r="D10" s="10"/>
      <c r="E10" s="11">
        <v>403182832</v>
      </c>
      <c r="F10" s="11">
        <v>177067853</v>
      </c>
      <c r="G10" s="11">
        <v>2231231</v>
      </c>
      <c r="H10" s="11">
        <v>11475713</v>
      </c>
      <c r="I10" s="11">
        <v>13697369</v>
      </c>
      <c r="J10" s="11">
        <v>27404313</v>
      </c>
      <c r="K10" s="11">
        <v>11278083</v>
      </c>
      <c r="L10" s="11">
        <v>20154903</v>
      </c>
      <c r="M10" s="11">
        <v>20194139</v>
      </c>
      <c r="N10" s="11">
        <v>51627125</v>
      </c>
      <c r="O10" s="11">
        <v>1443478</v>
      </c>
      <c r="P10" s="11">
        <v>6801448</v>
      </c>
      <c r="Q10" s="11">
        <v>15127027</v>
      </c>
      <c r="R10" s="11">
        <v>23371953</v>
      </c>
      <c r="S10" s="11">
        <v>16766625</v>
      </c>
      <c r="T10" s="11">
        <v>16110096</v>
      </c>
      <c r="U10" s="11">
        <v>29872167</v>
      </c>
      <c r="V10" s="11">
        <v>62748888</v>
      </c>
      <c r="W10" s="11">
        <v>165152279</v>
      </c>
      <c r="X10" s="11">
        <v>177067853</v>
      </c>
      <c r="Y10" s="11">
        <v>-11915574</v>
      </c>
      <c r="Z10" s="2">
        <v>-6.73</v>
      </c>
      <c r="AA10" s="15">
        <v>177067853</v>
      </c>
    </row>
    <row r="11" spans="1:27" ht="13.5">
      <c r="A11" s="48" t="s">
        <v>37</v>
      </c>
      <c r="B11" s="47"/>
      <c r="C11" s="49">
        <f aca="true" t="shared" si="1" ref="C11:Y11">SUM(C6:C10)</f>
        <v>1672909850</v>
      </c>
      <c r="D11" s="50">
        <f t="shared" si="1"/>
        <v>0</v>
      </c>
      <c r="E11" s="51">
        <f t="shared" si="1"/>
        <v>2537927151</v>
      </c>
      <c r="F11" s="51">
        <f t="shared" si="1"/>
        <v>1996575032</v>
      </c>
      <c r="G11" s="51">
        <f t="shared" si="1"/>
        <v>13251193</v>
      </c>
      <c r="H11" s="51">
        <f t="shared" si="1"/>
        <v>97081602</v>
      </c>
      <c r="I11" s="51">
        <f t="shared" si="1"/>
        <v>141767232</v>
      </c>
      <c r="J11" s="51">
        <f t="shared" si="1"/>
        <v>252100027</v>
      </c>
      <c r="K11" s="51">
        <f t="shared" si="1"/>
        <v>122362742</v>
      </c>
      <c r="L11" s="51">
        <f t="shared" si="1"/>
        <v>215323179</v>
      </c>
      <c r="M11" s="51">
        <f t="shared" si="1"/>
        <v>131327268</v>
      </c>
      <c r="N11" s="51">
        <f t="shared" si="1"/>
        <v>469013189</v>
      </c>
      <c r="O11" s="51">
        <f t="shared" si="1"/>
        <v>28955668</v>
      </c>
      <c r="P11" s="51">
        <f t="shared" si="1"/>
        <v>86833047</v>
      </c>
      <c r="Q11" s="51">
        <f t="shared" si="1"/>
        <v>87099505</v>
      </c>
      <c r="R11" s="51">
        <f t="shared" si="1"/>
        <v>202888220</v>
      </c>
      <c r="S11" s="51">
        <f t="shared" si="1"/>
        <v>109238068</v>
      </c>
      <c r="T11" s="51">
        <f t="shared" si="1"/>
        <v>130087972</v>
      </c>
      <c r="U11" s="51">
        <f t="shared" si="1"/>
        <v>234751374</v>
      </c>
      <c r="V11" s="51">
        <f t="shared" si="1"/>
        <v>474077414</v>
      </c>
      <c r="W11" s="51">
        <f t="shared" si="1"/>
        <v>1398078850</v>
      </c>
      <c r="X11" s="51">
        <f t="shared" si="1"/>
        <v>1996575032</v>
      </c>
      <c r="Y11" s="51">
        <f t="shared" si="1"/>
        <v>-598496182</v>
      </c>
      <c r="Z11" s="52">
        <f>+IF(X11&lt;&gt;0,+(Y11/X11)*100,0)</f>
        <v>-29.976142764866548</v>
      </c>
      <c r="AA11" s="53">
        <f>SUM(AA6:AA10)</f>
        <v>1996575032</v>
      </c>
    </row>
    <row r="12" spans="1:27" ht="13.5">
      <c r="A12" s="54" t="s">
        <v>38</v>
      </c>
      <c r="B12" s="35"/>
      <c r="C12" s="9">
        <v>177992819</v>
      </c>
      <c r="D12" s="10"/>
      <c r="E12" s="11">
        <v>402921663</v>
      </c>
      <c r="F12" s="11">
        <v>405666395</v>
      </c>
      <c r="G12" s="11">
        <v>49612</v>
      </c>
      <c r="H12" s="11">
        <v>1956299</v>
      </c>
      <c r="I12" s="11">
        <v>4968959</v>
      </c>
      <c r="J12" s="11">
        <v>6974870</v>
      </c>
      <c r="K12" s="11">
        <v>13320508</v>
      </c>
      <c r="L12" s="11">
        <v>24179442</v>
      </c>
      <c r="M12" s="11">
        <v>27688496</v>
      </c>
      <c r="N12" s="11">
        <v>65188446</v>
      </c>
      <c r="O12" s="11">
        <v>13518974</v>
      </c>
      <c r="P12" s="11">
        <v>11177210</v>
      </c>
      <c r="Q12" s="11">
        <v>22751582</v>
      </c>
      <c r="R12" s="11">
        <v>47447766</v>
      </c>
      <c r="S12" s="11">
        <v>38164161</v>
      </c>
      <c r="T12" s="11">
        <v>12383022</v>
      </c>
      <c r="U12" s="11">
        <v>174679820</v>
      </c>
      <c r="V12" s="11">
        <v>225227003</v>
      </c>
      <c r="W12" s="11">
        <v>344838085</v>
      </c>
      <c r="X12" s="11">
        <v>405666395</v>
      </c>
      <c r="Y12" s="11">
        <v>-60828310</v>
      </c>
      <c r="Z12" s="2">
        <v>-14.99</v>
      </c>
      <c r="AA12" s="15">
        <v>405666395</v>
      </c>
    </row>
    <row r="13" spans="1:27" ht="13.5">
      <c r="A13" s="54" t="s">
        <v>39</v>
      </c>
      <c r="B13" s="35"/>
      <c r="C13" s="12">
        <v>204365</v>
      </c>
      <c r="D13" s="13"/>
      <c r="E13" s="14">
        <v>11729073</v>
      </c>
      <c r="F13" s="14"/>
      <c r="G13" s="14">
        <v>1612854</v>
      </c>
      <c r="H13" s="14">
        <v>389499</v>
      </c>
      <c r="I13" s="14">
        <v>774444</v>
      </c>
      <c r="J13" s="14">
        <v>2776797</v>
      </c>
      <c r="K13" s="14">
        <v>1120443</v>
      </c>
      <c r="L13" s="14">
        <v>1048081</v>
      </c>
      <c r="M13" s="14">
        <v>656510</v>
      </c>
      <c r="N13" s="14">
        <v>2825034</v>
      </c>
      <c r="O13" s="14"/>
      <c r="P13" s="14"/>
      <c r="Q13" s="14"/>
      <c r="R13" s="14"/>
      <c r="S13" s="14"/>
      <c r="T13" s="14"/>
      <c r="U13" s="14"/>
      <c r="V13" s="14"/>
      <c r="W13" s="14">
        <v>5601831</v>
      </c>
      <c r="X13" s="14"/>
      <c r="Y13" s="14">
        <v>5601831</v>
      </c>
      <c r="Z13" s="2"/>
      <c r="AA13" s="22"/>
    </row>
    <row r="14" spans="1:27" ht="13.5">
      <c r="A14" s="54" t="s">
        <v>40</v>
      </c>
      <c r="B14" s="35"/>
      <c r="C14" s="9">
        <v>58100686</v>
      </c>
      <c r="D14" s="10"/>
      <c r="E14" s="11">
        <v>14150000</v>
      </c>
      <c r="F14" s="11">
        <v>420050000</v>
      </c>
      <c r="G14" s="11"/>
      <c r="H14" s="11"/>
      <c r="I14" s="11"/>
      <c r="J14" s="11"/>
      <c r="K14" s="11"/>
      <c r="L14" s="11">
        <v>16076510</v>
      </c>
      <c r="M14" s="11"/>
      <c r="N14" s="11">
        <v>16076510</v>
      </c>
      <c r="O14" s="11"/>
      <c r="P14" s="11"/>
      <c r="Q14" s="11"/>
      <c r="R14" s="11"/>
      <c r="S14" s="11">
        <v>23120</v>
      </c>
      <c r="T14" s="11">
        <v>475350</v>
      </c>
      <c r="U14" s="11">
        <v>400209505</v>
      </c>
      <c r="V14" s="11">
        <v>400707975</v>
      </c>
      <c r="W14" s="11">
        <v>416784485</v>
      </c>
      <c r="X14" s="11">
        <v>420050000</v>
      </c>
      <c r="Y14" s="11">
        <v>-3265515</v>
      </c>
      <c r="Z14" s="2">
        <v>-0.78</v>
      </c>
      <c r="AA14" s="15">
        <v>420050000</v>
      </c>
    </row>
    <row r="15" spans="1:27" ht="13.5">
      <c r="A15" s="54" t="s">
        <v>41</v>
      </c>
      <c r="B15" s="35" t="s">
        <v>42</v>
      </c>
      <c r="C15" s="9">
        <v>594469135</v>
      </c>
      <c r="D15" s="10"/>
      <c r="E15" s="11">
        <v>673982801</v>
      </c>
      <c r="F15" s="11">
        <v>763500846</v>
      </c>
      <c r="G15" s="11">
        <v>1763000</v>
      </c>
      <c r="H15" s="11">
        <v>10527473</v>
      </c>
      <c r="I15" s="11">
        <v>35546404</v>
      </c>
      <c r="J15" s="11">
        <v>47836877</v>
      </c>
      <c r="K15" s="11">
        <v>29482823</v>
      </c>
      <c r="L15" s="11">
        <v>28025236</v>
      </c>
      <c r="M15" s="11">
        <v>29734098</v>
      </c>
      <c r="N15" s="11">
        <v>87242157</v>
      </c>
      <c r="O15" s="11">
        <v>19727876</v>
      </c>
      <c r="P15" s="11">
        <v>35659134</v>
      </c>
      <c r="Q15" s="11">
        <v>62377735</v>
      </c>
      <c r="R15" s="11">
        <v>117764745</v>
      </c>
      <c r="S15" s="11">
        <v>52409592</v>
      </c>
      <c r="T15" s="11">
        <v>78861298</v>
      </c>
      <c r="U15" s="11">
        <v>201614620</v>
      </c>
      <c r="V15" s="11">
        <v>332885510</v>
      </c>
      <c r="W15" s="11">
        <v>585729289</v>
      </c>
      <c r="X15" s="11">
        <v>763500846</v>
      </c>
      <c r="Y15" s="11">
        <v>-177771557</v>
      </c>
      <c r="Z15" s="2">
        <v>-23.28</v>
      </c>
      <c r="AA15" s="15">
        <v>763500846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1998616137</v>
      </c>
      <c r="D20" s="59">
        <f t="shared" si="2"/>
        <v>0</v>
      </c>
      <c r="E20" s="60">
        <f t="shared" si="2"/>
        <v>2570604635</v>
      </c>
      <c r="F20" s="60">
        <f t="shared" si="2"/>
        <v>2542428175</v>
      </c>
      <c r="G20" s="60">
        <f t="shared" si="2"/>
        <v>22287187</v>
      </c>
      <c r="H20" s="60">
        <f t="shared" si="2"/>
        <v>92866997</v>
      </c>
      <c r="I20" s="60">
        <f t="shared" si="2"/>
        <v>144116341</v>
      </c>
      <c r="J20" s="60">
        <f t="shared" si="2"/>
        <v>259270525</v>
      </c>
      <c r="K20" s="60">
        <f t="shared" si="2"/>
        <v>230186201</v>
      </c>
      <c r="L20" s="60">
        <f t="shared" si="2"/>
        <v>146792763</v>
      </c>
      <c r="M20" s="60">
        <f t="shared" si="2"/>
        <v>201273951</v>
      </c>
      <c r="N20" s="60">
        <f t="shared" si="2"/>
        <v>578252915</v>
      </c>
      <c r="O20" s="60">
        <f t="shared" si="2"/>
        <v>56716918</v>
      </c>
      <c r="P20" s="60">
        <f t="shared" si="2"/>
        <v>123641545</v>
      </c>
      <c r="Q20" s="60">
        <f t="shared" si="2"/>
        <v>185867592</v>
      </c>
      <c r="R20" s="60">
        <f t="shared" si="2"/>
        <v>366226055</v>
      </c>
      <c r="S20" s="60">
        <f t="shared" si="2"/>
        <v>224563729</v>
      </c>
      <c r="T20" s="60">
        <f t="shared" si="2"/>
        <v>269347645</v>
      </c>
      <c r="U20" s="60">
        <f t="shared" si="2"/>
        <v>520827761</v>
      </c>
      <c r="V20" s="60">
        <f t="shared" si="2"/>
        <v>1014739135</v>
      </c>
      <c r="W20" s="60">
        <f t="shared" si="2"/>
        <v>2218488630</v>
      </c>
      <c r="X20" s="60">
        <f t="shared" si="2"/>
        <v>2542428175</v>
      </c>
      <c r="Y20" s="60">
        <f t="shared" si="2"/>
        <v>-323939545</v>
      </c>
      <c r="Z20" s="61">
        <f>+IF(X20&lt;&gt;0,+(Y20/X20)*100,0)</f>
        <v>-12.741344993944617</v>
      </c>
      <c r="AA20" s="62">
        <f>SUM(AA26:AA33)</f>
        <v>2542428175</v>
      </c>
    </row>
    <row r="21" spans="1:27" ht="13.5">
      <c r="A21" s="46" t="s">
        <v>32</v>
      </c>
      <c r="B21" s="47"/>
      <c r="C21" s="9">
        <v>217144162</v>
      </c>
      <c r="D21" s="10"/>
      <c r="E21" s="11">
        <v>353351023</v>
      </c>
      <c r="F21" s="11">
        <v>423887801</v>
      </c>
      <c r="G21" s="11">
        <v>241173</v>
      </c>
      <c r="H21" s="11">
        <v>24546267</v>
      </c>
      <c r="I21" s="11">
        <v>21778275</v>
      </c>
      <c r="J21" s="11">
        <v>46565715</v>
      </c>
      <c r="K21" s="11">
        <v>22927733</v>
      </c>
      <c r="L21" s="11">
        <v>23236492</v>
      </c>
      <c r="M21" s="11">
        <v>39394296</v>
      </c>
      <c r="N21" s="11">
        <v>85558521</v>
      </c>
      <c r="O21" s="11">
        <v>3327031</v>
      </c>
      <c r="P21" s="11">
        <v>15539262</v>
      </c>
      <c r="Q21" s="11">
        <v>24163356</v>
      </c>
      <c r="R21" s="11">
        <v>43029649</v>
      </c>
      <c r="S21" s="11">
        <v>31951235</v>
      </c>
      <c r="T21" s="11">
        <v>28183451</v>
      </c>
      <c r="U21" s="11">
        <v>45339307</v>
      </c>
      <c r="V21" s="11">
        <v>105473993</v>
      </c>
      <c r="W21" s="11">
        <v>280627878</v>
      </c>
      <c r="X21" s="11">
        <v>423887801</v>
      </c>
      <c r="Y21" s="11">
        <v>-143259923</v>
      </c>
      <c r="Z21" s="2">
        <v>-33.8</v>
      </c>
      <c r="AA21" s="15">
        <v>423887801</v>
      </c>
    </row>
    <row r="22" spans="1:27" ht="13.5">
      <c r="A22" s="46" t="s">
        <v>33</v>
      </c>
      <c r="B22" s="47"/>
      <c r="C22" s="9">
        <v>305626167</v>
      </c>
      <c r="D22" s="10"/>
      <c r="E22" s="11">
        <v>477451170</v>
      </c>
      <c r="F22" s="11">
        <v>347413927</v>
      </c>
      <c r="G22" s="11">
        <v>6737472</v>
      </c>
      <c r="H22" s="11">
        <v>10677431</v>
      </c>
      <c r="I22" s="11">
        <v>24353114</v>
      </c>
      <c r="J22" s="11">
        <v>41768017</v>
      </c>
      <c r="K22" s="11">
        <v>24759510</v>
      </c>
      <c r="L22" s="11">
        <v>26729983</v>
      </c>
      <c r="M22" s="11">
        <v>18518446</v>
      </c>
      <c r="N22" s="11">
        <v>70007939</v>
      </c>
      <c r="O22" s="11">
        <v>13061139</v>
      </c>
      <c r="P22" s="11">
        <v>16421120</v>
      </c>
      <c r="Q22" s="11">
        <v>18301821</v>
      </c>
      <c r="R22" s="11">
        <v>47784080</v>
      </c>
      <c r="S22" s="11">
        <v>23010245</v>
      </c>
      <c r="T22" s="11">
        <v>32359807</v>
      </c>
      <c r="U22" s="11">
        <v>112960069</v>
      </c>
      <c r="V22" s="11">
        <v>168330121</v>
      </c>
      <c r="W22" s="11">
        <v>327890157</v>
      </c>
      <c r="X22" s="11">
        <v>347413927</v>
      </c>
      <c r="Y22" s="11">
        <v>-19523770</v>
      </c>
      <c r="Z22" s="2">
        <v>-5.62</v>
      </c>
      <c r="AA22" s="15">
        <v>347413927</v>
      </c>
    </row>
    <row r="23" spans="1:27" ht="13.5">
      <c r="A23" s="46" t="s">
        <v>34</v>
      </c>
      <c r="B23" s="47"/>
      <c r="C23" s="9">
        <v>225244431</v>
      </c>
      <c r="D23" s="10"/>
      <c r="E23" s="11">
        <v>253971410</v>
      </c>
      <c r="F23" s="11">
        <v>319872181</v>
      </c>
      <c r="G23" s="11">
        <v>2691343</v>
      </c>
      <c r="H23" s="11">
        <v>21306919</v>
      </c>
      <c r="I23" s="11">
        <v>18889761</v>
      </c>
      <c r="J23" s="11">
        <v>42888023</v>
      </c>
      <c r="K23" s="11">
        <v>20895481</v>
      </c>
      <c r="L23" s="11">
        <v>25468782</v>
      </c>
      <c r="M23" s="11">
        <v>19592092</v>
      </c>
      <c r="N23" s="11">
        <v>65956355</v>
      </c>
      <c r="O23" s="11">
        <v>15355584</v>
      </c>
      <c r="P23" s="11">
        <v>33271435</v>
      </c>
      <c r="Q23" s="11">
        <v>28266498</v>
      </c>
      <c r="R23" s="11">
        <v>76893517</v>
      </c>
      <c r="S23" s="11">
        <v>31346738</v>
      </c>
      <c r="T23" s="11">
        <v>24516567</v>
      </c>
      <c r="U23" s="11">
        <v>40986412</v>
      </c>
      <c r="V23" s="11">
        <v>96849717</v>
      </c>
      <c r="W23" s="11">
        <v>282587612</v>
      </c>
      <c r="X23" s="11">
        <v>319872181</v>
      </c>
      <c r="Y23" s="11">
        <v>-37284569</v>
      </c>
      <c r="Z23" s="2">
        <v>-11.66</v>
      </c>
      <c r="AA23" s="15">
        <v>319872181</v>
      </c>
    </row>
    <row r="24" spans="1:27" ht="13.5">
      <c r="A24" s="46" t="s">
        <v>35</v>
      </c>
      <c r="B24" s="47"/>
      <c r="C24" s="9">
        <v>227890066</v>
      </c>
      <c r="D24" s="10"/>
      <c r="E24" s="11">
        <v>351120001</v>
      </c>
      <c r="F24" s="11">
        <v>351298732</v>
      </c>
      <c r="G24" s="11">
        <v>1779187</v>
      </c>
      <c r="H24" s="11">
        <v>7251478</v>
      </c>
      <c r="I24" s="11">
        <v>14470092</v>
      </c>
      <c r="J24" s="11">
        <v>23500757</v>
      </c>
      <c r="K24" s="11">
        <v>30263987</v>
      </c>
      <c r="L24" s="11">
        <v>17402302</v>
      </c>
      <c r="M24" s="11">
        <v>35498006</v>
      </c>
      <c r="N24" s="11">
        <v>83164295</v>
      </c>
      <c r="O24" s="11">
        <v>5700872</v>
      </c>
      <c r="P24" s="11">
        <v>10049768</v>
      </c>
      <c r="Q24" s="11">
        <v>25571846</v>
      </c>
      <c r="R24" s="11">
        <v>41322486</v>
      </c>
      <c r="S24" s="11">
        <v>49880978</v>
      </c>
      <c r="T24" s="11">
        <v>56949866</v>
      </c>
      <c r="U24" s="11">
        <v>74854417</v>
      </c>
      <c r="V24" s="11">
        <v>181685261</v>
      </c>
      <c r="W24" s="11">
        <v>329672799</v>
      </c>
      <c r="X24" s="11">
        <v>351298732</v>
      </c>
      <c r="Y24" s="11">
        <v>-21625933</v>
      </c>
      <c r="Z24" s="2">
        <v>-6.16</v>
      </c>
      <c r="AA24" s="15">
        <v>351298732</v>
      </c>
    </row>
    <row r="25" spans="1:27" ht="13.5">
      <c r="A25" s="46" t="s">
        <v>36</v>
      </c>
      <c r="B25" s="47"/>
      <c r="C25" s="9">
        <v>414029355</v>
      </c>
      <c r="D25" s="10"/>
      <c r="E25" s="11">
        <v>409577205</v>
      </c>
      <c r="F25" s="11">
        <v>506985743</v>
      </c>
      <c r="G25" s="11">
        <v>8010352</v>
      </c>
      <c r="H25" s="11">
        <v>12589337</v>
      </c>
      <c r="I25" s="11">
        <v>30349218</v>
      </c>
      <c r="J25" s="11">
        <v>50948907</v>
      </c>
      <c r="K25" s="11">
        <v>85625143</v>
      </c>
      <c r="L25" s="11">
        <v>20797197</v>
      </c>
      <c r="M25" s="11">
        <v>48523082</v>
      </c>
      <c r="N25" s="11">
        <v>154945422</v>
      </c>
      <c r="O25" s="11">
        <v>2681899</v>
      </c>
      <c r="P25" s="11">
        <v>14218803</v>
      </c>
      <c r="Q25" s="11">
        <v>39765188</v>
      </c>
      <c r="R25" s="11">
        <v>56665890</v>
      </c>
      <c r="S25" s="11">
        <v>35337833</v>
      </c>
      <c r="T25" s="11">
        <v>22496421</v>
      </c>
      <c r="U25" s="11">
        <v>81011745</v>
      </c>
      <c r="V25" s="11">
        <v>138845999</v>
      </c>
      <c r="W25" s="11">
        <v>401406218</v>
      </c>
      <c r="X25" s="11">
        <v>506985743</v>
      </c>
      <c r="Y25" s="11">
        <v>-105579525</v>
      </c>
      <c r="Z25" s="2">
        <v>-20.82</v>
      </c>
      <c r="AA25" s="15">
        <v>506985743</v>
      </c>
    </row>
    <row r="26" spans="1:27" ht="13.5">
      <c r="A26" s="48" t="s">
        <v>37</v>
      </c>
      <c r="B26" s="63"/>
      <c r="C26" s="49">
        <f aca="true" t="shared" si="3" ref="C26:Y26">SUM(C21:C25)</f>
        <v>1389934181</v>
      </c>
      <c r="D26" s="50">
        <f t="shared" si="3"/>
        <v>0</v>
      </c>
      <c r="E26" s="51">
        <f t="shared" si="3"/>
        <v>1845470809</v>
      </c>
      <c r="F26" s="51">
        <f t="shared" si="3"/>
        <v>1949458384</v>
      </c>
      <c r="G26" s="51">
        <f t="shared" si="3"/>
        <v>19459527</v>
      </c>
      <c r="H26" s="51">
        <f t="shared" si="3"/>
        <v>76371432</v>
      </c>
      <c r="I26" s="51">
        <f t="shared" si="3"/>
        <v>109840460</v>
      </c>
      <c r="J26" s="51">
        <f t="shared" si="3"/>
        <v>205671419</v>
      </c>
      <c r="K26" s="51">
        <f t="shared" si="3"/>
        <v>184471854</v>
      </c>
      <c r="L26" s="51">
        <f t="shared" si="3"/>
        <v>113634756</v>
      </c>
      <c r="M26" s="51">
        <f t="shared" si="3"/>
        <v>161525922</v>
      </c>
      <c r="N26" s="51">
        <f t="shared" si="3"/>
        <v>459632532</v>
      </c>
      <c r="O26" s="51">
        <f t="shared" si="3"/>
        <v>40126525</v>
      </c>
      <c r="P26" s="51">
        <f t="shared" si="3"/>
        <v>89500388</v>
      </c>
      <c r="Q26" s="51">
        <f t="shared" si="3"/>
        <v>136068709</v>
      </c>
      <c r="R26" s="51">
        <f t="shared" si="3"/>
        <v>265695622</v>
      </c>
      <c r="S26" s="51">
        <f t="shared" si="3"/>
        <v>171527029</v>
      </c>
      <c r="T26" s="51">
        <f t="shared" si="3"/>
        <v>164506112</v>
      </c>
      <c r="U26" s="51">
        <f t="shared" si="3"/>
        <v>355151950</v>
      </c>
      <c r="V26" s="51">
        <f t="shared" si="3"/>
        <v>691185091</v>
      </c>
      <c r="W26" s="51">
        <f t="shared" si="3"/>
        <v>1622184664</v>
      </c>
      <c r="X26" s="51">
        <f t="shared" si="3"/>
        <v>1949458384</v>
      </c>
      <c r="Y26" s="51">
        <f t="shared" si="3"/>
        <v>-327273720</v>
      </c>
      <c r="Z26" s="52">
        <f>+IF(X26&lt;&gt;0,+(Y26/X26)*100,0)</f>
        <v>-16.787930570155737</v>
      </c>
      <c r="AA26" s="53">
        <f>SUM(AA21:AA25)</f>
        <v>1949458384</v>
      </c>
    </row>
    <row r="27" spans="1:27" ht="13.5">
      <c r="A27" s="54" t="s">
        <v>38</v>
      </c>
      <c r="B27" s="64"/>
      <c r="C27" s="9">
        <v>146758391</v>
      </c>
      <c r="D27" s="10"/>
      <c r="E27" s="11">
        <v>139368965</v>
      </c>
      <c r="F27" s="11">
        <v>175459347</v>
      </c>
      <c r="G27" s="11">
        <v>84154</v>
      </c>
      <c r="H27" s="11">
        <v>3997895</v>
      </c>
      <c r="I27" s="11">
        <v>16782065</v>
      </c>
      <c r="J27" s="11">
        <v>20864114</v>
      </c>
      <c r="K27" s="11">
        <v>15561110</v>
      </c>
      <c r="L27" s="11">
        <v>12265534</v>
      </c>
      <c r="M27" s="11">
        <v>16012207</v>
      </c>
      <c r="N27" s="11">
        <v>43838851</v>
      </c>
      <c r="O27" s="11">
        <v>3575965</v>
      </c>
      <c r="P27" s="11">
        <v>7465657</v>
      </c>
      <c r="Q27" s="11">
        <v>11691288</v>
      </c>
      <c r="R27" s="11">
        <v>22732910</v>
      </c>
      <c r="S27" s="11">
        <v>9294132</v>
      </c>
      <c r="T27" s="11">
        <v>14061322</v>
      </c>
      <c r="U27" s="11">
        <v>27075666</v>
      </c>
      <c r="V27" s="11">
        <v>50431120</v>
      </c>
      <c r="W27" s="11">
        <v>137866995</v>
      </c>
      <c r="X27" s="11">
        <v>175459347</v>
      </c>
      <c r="Y27" s="11">
        <v>-37592352</v>
      </c>
      <c r="Z27" s="2">
        <v>-21.43</v>
      </c>
      <c r="AA27" s="15">
        <v>175459347</v>
      </c>
    </row>
    <row r="28" spans="1:27" ht="13.5">
      <c r="A28" s="54" t="s">
        <v>39</v>
      </c>
      <c r="B28" s="64"/>
      <c r="C28" s="12">
        <v>500194</v>
      </c>
      <c r="D28" s="13"/>
      <c r="E28" s="14">
        <v>2222652</v>
      </c>
      <c r="F28" s="14">
        <v>1339180</v>
      </c>
      <c r="G28" s="14">
        <v>95750</v>
      </c>
      <c r="H28" s="14">
        <v>87240</v>
      </c>
      <c r="I28" s="14">
        <v>169640</v>
      </c>
      <c r="J28" s="14">
        <v>352630</v>
      </c>
      <c r="K28" s="14">
        <v>-53100</v>
      </c>
      <c r="L28" s="14">
        <v>69400</v>
      </c>
      <c r="M28" s="14"/>
      <c r="N28" s="14">
        <v>16300</v>
      </c>
      <c r="O28" s="14"/>
      <c r="P28" s="14"/>
      <c r="Q28" s="14"/>
      <c r="R28" s="14"/>
      <c r="S28" s="14"/>
      <c r="T28" s="14">
        <v>19500</v>
      </c>
      <c r="U28" s="14">
        <v>149000</v>
      </c>
      <c r="V28" s="14">
        <v>168500</v>
      </c>
      <c r="W28" s="14">
        <v>537430</v>
      </c>
      <c r="X28" s="14">
        <v>1339180</v>
      </c>
      <c r="Y28" s="14">
        <v>-801750</v>
      </c>
      <c r="Z28" s="2">
        <v>-59.87</v>
      </c>
      <c r="AA28" s="22">
        <v>1339180</v>
      </c>
    </row>
    <row r="29" spans="1:27" ht="13.5">
      <c r="A29" s="54" t="s">
        <v>40</v>
      </c>
      <c r="B29" s="64"/>
      <c r="C29" s="9">
        <v>1715862</v>
      </c>
      <c r="D29" s="10"/>
      <c r="E29" s="11">
        <v>1886438</v>
      </c>
      <c r="F29" s="11">
        <v>1243281</v>
      </c>
      <c r="G29" s="11"/>
      <c r="H29" s="11">
        <v>107988</v>
      </c>
      <c r="I29" s="11">
        <v>-54559</v>
      </c>
      <c r="J29" s="11">
        <v>53429</v>
      </c>
      <c r="K29" s="11">
        <v>2527</v>
      </c>
      <c r="L29" s="11"/>
      <c r="M29" s="11">
        <v>10436</v>
      </c>
      <c r="N29" s="11">
        <v>12963</v>
      </c>
      <c r="O29" s="11">
        <v>45812</v>
      </c>
      <c r="P29" s="11"/>
      <c r="Q29" s="11"/>
      <c r="R29" s="11">
        <v>45812</v>
      </c>
      <c r="S29" s="11">
        <v>244391</v>
      </c>
      <c r="T29" s="11">
        <v>24896</v>
      </c>
      <c r="U29" s="11">
        <v>685423</v>
      </c>
      <c r="V29" s="11">
        <v>954710</v>
      </c>
      <c r="W29" s="11">
        <v>1066914</v>
      </c>
      <c r="X29" s="11">
        <v>1243281</v>
      </c>
      <c r="Y29" s="11">
        <v>-176367</v>
      </c>
      <c r="Z29" s="2">
        <v>-14.19</v>
      </c>
      <c r="AA29" s="15">
        <v>1243281</v>
      </c>
    </row>
    <row r="30" spans="1:27" ht="13.5">
      <c r="A30" s="54" t="s">
        <v>41</v>
      </c>
      <c r="B30" s="35" t="s">
        <v>42</v>
      </c>
      <c r="C30" s="9">
        <v>459707509</v>
      </c>
      <c r="D30" s="10"/>
      <c r="E30" s="11">
        <v>581655771</v>
      </c>
      <c r="F30" s="11">
        <v>414927983</v>
      </c>
      <c r="G30" s="11">
        <v>2647756</v>
      </c>
      <c r="H30" s="11">
        <v>12302442</v>
      </c>
      <c r="I30" s="11">
        <v>17378735</v>
      </c>
      <c r="J30" s="11">
        <v>32328933</v>
      </c>
      <c r="K30" s="11">
        <v>30203810</v>
      </c>
      <c r="L30" s="11">
        <v>20823073</v>
      </c>
      <c r="M30" s="11">
        <v>23725386</v>
      </c>
      <c r="N30" s="11">
        <v>74752269</v>
      </c>
      <c r="O30" s="11">
        <v>12968616</v>
      </c>
      <c r="P30" s="11">
        <v>26675500</v>
      </c>
      <c r="Q30" s="11">
        <v>38107595</v>
      </c>
      <c r="R30" s="11">
        <v>77751711</v>
      </c>
      <c r="S30" s="11">
        <v>43498177</v>
      </c>
      <c r="T30" s="11">
        <v>90735815</v>
      </c>
      <c r="U30" s="11">
        <v>137765722</v>
      </c>
      <c r="V30" s="11">
        <v>271999714</v>
      </c>
      <c r="W30" s="11">
        <v>456832627</v>
      </c>
      <c r="X30" s="11">
        <v>414927983</v>
      </c>
      <c r="Y30" s="11">
        <v>41904644</v>
      </c>
      <c r="Z30" s="2">
        <v>10.1</v>
      </c>
      <c r="AA30" s="15">
        <v>414927983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883873502</v>
      </c>
      <c r="D36" s="10">
        <f t="shared" si="4"/>
        <v>0</v>
      </c>
      <c r="E36" s="11">
        <f t="shared" si="4"/>
        <v>1355819548</v>
      </c>
      <c r="F36" s="11">
        <f t="shared" si="4"/>
        <v>1350297017</v>
      </c>
      <c r="G36" s="11">
        <f t="shared" si="4"/>
        <v>794598</v>
      </c>
      <c r="H36" s="11">
        <f t="shared" si="4"/>
        <v>75631747</v>
      </c>
      <c r="I36" s="11">
        <f t="shared" si="4"/>
        <v>84763453</v>
      </c>
      <c r="J36" s="11">
        <f t="shared" si="4"/>
        <v>161189798</v>
      </c>
      <c r="K36" s="11">
        <f t="shared" si="4"/>
        <v>74690722</v>
      </c>
      <c r="L36" s="11">
        <f t="shared" si="4"/>
        <v>147878386</v>
      </c>
      <c r="M36" s="11">
        <f t="shared" si="4"/>
        <v>109163016</v>
      </c>
      <c r="N36" s="11">
        <f t="shared" si="4"/>
        <v>331732124</v>
      </c>
      <c r="O36" s="11">
        <f t="shared" si="4"/>
        <v>10956075</v>
      </c>
      <c r="P36" s="11">
        <f t="shared" si="4"/>
        <v>44414729</v>
      </c>
      <c r="Q36" s="11">
        <f t="shared" si="4"/>
        <v>19555992</v>
      </c>
      <c r="R36" s="11">
        <f t="shared" si="4"/>
        <v>74926796</v>
      </c>
      <c r="S36" s="11">
        <f t="shared" si="4"/>
        <v>66887681</v>
      </c>
      <c r="T36" s="11">
        <f t="shared" si="4"/>
        <v>79727870</v>
      </c>
      <c r="U36" s="11">
        <f t="shared" si="4"/>
        <v>128352821</v>
      </c>
      <c r="V36" s="11">
        <f t="shared" si="4"/>
        <v>274968372</v>
      </c>
      <c r="W36" s="11">
        <f t="shared" si="4"/>
        <v>842817090</v>
      </c>
      <c r="X36" s="11">
        <f t="shared" si="4"/>
        <v>1350297017</v>
      </c>
      <c r="Y36" s="11">
        <f t="shared" si="4"/>
        <v>-507479927</v>
      </c>
      <c r="Z36" s="2">
        <f aca="true" t="shared" si="5" ref="Z36:Z49">+IF(X36&lt;&gt;0,+(Y36/X36)*100,0)</f>
        <v>-37.58283700629696</v>
      </c>
      <c r="AA36" s="15">
        <f>AA6+AA21</f>
        <v>1350297017</v>
      </c>
    </row>
    <row r="37" spans="1:27" ht="13.5">
      <c r="A37" s="46" t="s">
        <v>33</v>
      </c>
      <c r="B37" s="47"/>
      <c r="C37" s="9">
        <f t="shared" si="4"/>
        <v>913221446</v>
      </c>
      <c r="D37" s="10">
        <f t="shared" si="4"/>
        <v>0</v>
      </c>
      <c r="E37" s="11">
        <f t="shared" si="4"/>
        <v>1086654919</v>
      </c>
      <c r="F37" s="11">
        <f t="shared" si="4"/>
        <v>894016995</v>
      </c>
      <c r="G37" s="11">
        <f t="shared" si="4"/>
        <v>15807573</v>
      </c>
      <c r="H37" s="11">
        <f t="shared" si="4"/>
        <v>37356893</v>
      </c>
      <c r="I37" s="11">
        <f t="shared" si="4"/>
        <v>59081295</v>
      </c>
      <c r="J37" s="11">
        <f t="shared" si="4"/>
        <v>112245761</v>
      </c>
      <c r="K37" s="11">
        <f t="shared" si="4"/>
        <v>66088501</v>
      </c>
      <c r="L37" s="11">
        <f t="shared" si="4"/>
        <v>61233358</v>
      </c>
      <c r="M37" s="11">
        <f t="shared" si="4"/>
        <v>42337328</v>
      </c>
      <c r="N37" s="11">
        <f t="shared" si="4"/>
        <v>169659187</v>
      </c>
      <c r="O37" s="11">
        <f t="shared" si="4"/>
        <v>27142853</v>
      </c>
      <c r="P37" s="11">
        <f t="shared" si="4"/>
        <v>49003535</v>
      </c>
      <c r="Q37" s="11">
        <f t="shared" si="4"/>
        <v>60607106</v>
      </c>
      <c r="R37" s="11">
        <f t="shared" si="4"/>
        <v>136753494</v>
      </c>
      <c r="S37" s="11">
        <f t="shared" si="4"/>
        <v>57954447</v>
      </c>
      <c r="T37" s="11">
        <f t="shared" si="4"/>
        <v>69236372</v>
      </c>
      <c r="U37" s="11">
        <f t="shared" si="4"/>
        <v>194388828</v>
      </c>
      <c r="V37" s="11">
        <f t="shared" si="4"/>
        <v>321579647</v>
      </c>
      <c r="W37" s="11">
        <f t="shared" si="4"/>
        <v>740238089</v>
      </c>
      <c r="X37" s="11">
        <f t="shared" si="4"/>
        <v>894016995</v>
      </c>
      <c r="Y37" s="11">
        <f t="shared" si="4"/>
        <v>-153778906</v>
      </c>
      <c r="Z37" s="2">
        <f t="shared" si="5"/>
        <v>-17.2008929203857</v>
      </c>
      <c r="AA37" s="15">
        <f>AA7+AA22</f>
        <v>894016995</v>
      </c>
    </row>
    <row r="38" spans="1:27" ht="13.5">
      <c r="A38" s="46" t="s">
        <v>34</v>
      </c>
      <c r="B38" s="47"/>
      <c r="C38" s="9">
        <f t="shared" si="4"/>
        <v>381770782</v>
      </c>
      <c r="D38" s="10">
        <f t="shared" si="4"/>
        <v>0</v>
      </c>
      <c r="E38" s="11">
        <f t="shared" si="4"/>
        <v>498870761</v>
      </c>
      <c r="F38" s="11">
        <f t="shared" si="4"/>
        <v>504722226</v>
      </c>
      <c r="G38" s="11">
        <f t="shared" si="4"/>
        <v>3347063</v>
      </c>
      <c r="H38" s="11">
        <f t="shared" si="4"/>
        <v>24883286</v>
      </c>
      <c r="I38" s="11">
        <f t="shared" si="4"/>
        <v>31775926</v>
      </c>
      <c r="J38" s="11">
        <f t="shared" si="4"/>
        <v>60006275</v>
      </c>
      <c r="K38" s="11">
        <f t="shared" si="4"/>
        <v>30586829</v>
      </c>
      <c r="L38" s="11">
        <f t="shared" si="4"/>
        <v>45785839</v>
      </c>
      <c r="M38" s="11">
        <f t="shared" si="4"/>
        <v>29049340</v>
      </c>
      <c r="N38" s="11">
        <f t="shared" si="4"/>
        <v>105422008</v>
      </c>
      <c r="O38" s="11">
        <f t="shared" si="4"/>
        <v>18018483</v>
      </c>
      <c r="P38" s="11">
        <f t="shared" si="4"/>
        <v>50088788</v>
      </c>
      <c r="Q38" s="11">
        <f t="shared" si="4"/>
        <v>42338306</v>
      </c>
      <c r="R38" s="11">
        <f t="shared" si="4"/>
        <v>110445577</v>
      </c>
      <c r="S38" s="11">
        <f t="shared" si="4"/>
        <v>44699641</v>
      </c>
      <c r="T38" s="11">
        <f t="shared" si="4"/>
        <v>41801746</v>
      </c>
      <c r="U38" s="11">
        <f t="shared" si="4"/>
        <v>62434505</v>
      </c>
      <c r="V38" s="11">
        <f t="shared" si="4"/>
        <v>148935892</v>
      </c>
      <c r="W38" s="11">
        <f t="shared" si="4"/>
        <v>424809752</v>
      </c>
      <c r="X38" s="11">
        <f t="shared" si="4"/>
        <v>504722226</v>
      </c>
      <c r="Y38" s="11">
        <f t="shared" si="4"/>
        <v>-79912474</v>
      </c>
      <c r="Z38" s="2">
        <f t="shared" si="5"/>
        <v>-15.832961158322359</v>
      </c>
      <c r="AA38" s="15">
        <f>AA8+AA23</f>
        <v>504722226</v>
      </c>
    </row>
    <row r="39" spans="1:27" ht="13.5">
      <c r="A39" s="46" t="s">
        <v>35</v>
      </c>
      <c r="B39" s="47"/>
      <c r="C39" s="9">
        <f t="shared" si="4"/>
        <v>390358095</v>
      </c>
      <c r="D39" s="10">
        <f t="shared" si="4"/>
        <v>0</v>
      </c>
      <c r="E39" s="11">
        <f t="shared" si="4"/>
        <v>629292695</v>
      </c>
      <c r="F39" s="11">
        <f t="shared" si="4"/>
        <v>512943582</v>
      </c>
      <c r="G39" s="11">
        <f t="shared" si="4"/>
        <v>2519903</v>
      </c>
      <c r="H39" s="11">
        <f t="shared" si="4"/>
        <v>11516058</v>
      </c>
      <c r="I39" s="11">
        <f t="shared" si="4"/>
        <v>31940431</v>
      </c>
      <c r="J39" s="11">
        <f t="shared" si="4"/>
        <v>45976392</v>
      </c>
      <c r="K39" s="11">
        <f t="shared" si="4"/>
        <v>38565318</v>
      </c>
      <c r="L39" s="11">
        <f t="shared" si="4"/>
        <v>33108252</v>
      </c>
      <c r="M39" s="11">
        <f t="shared" si="4"/>
        <v>43586285</v>
      </c>
      <c r="N39" s="11">
        <f t="shared" si="4"/>
        <v>115259855</v>
      </c>
      <c r="O39" s="11">
        <f t="shared" si="4"/>
        <v>8839405</v>
      </c>
      <c r="P39" s="11">
        <f t="shared" si="4"/>
        <v>11806132</v>
      </c>
      <c r="Q39" s="11">
        <f t="shared" si="4"/>
        <v>45774595</v>
      </c>
      <c r="R39" s="11">
        <f t="shared" si="4"/>
        <v>66420132</v>
      </c>
      <c r="S39" s="11">
        <f t="shared" si="4"/>
        <v>59118870</v>
      </c>
      <c r="T39" s="11">
        <f t="shared" si="4"/>
        <v>65221579</v>
      </c>
      <c r="U39" s="11">
        <f t="shared" si="4"/>
        <v>93843258</v>
      </c>
      <c r="V39" s="11">
        <f t="shared" si="4"/>
        <v>218183707</v>
      </c>
      <c r="W39" s="11">
        <f t="shared" si="4"/>
        <v>445840086</v>
      </c>
      <c r="X39" s="11">
        <f t="shared" si="4"/>
        <v>512943582</v>
      </c>
      <c r="Y39" s="11">
        <f t="shared" si="4"/>
        <v>-67103496</v>
      </c>
      <c r="Z39" s="2">
        <f t="shared" si="5"/>
        <v>-13.082042227404262</v>
      </c>
      <c r="AA39" s="15">
        <f>AA9+AA24</f>
        <v>512943582</v>
      </c>
    </row>
    <row r="40" spans="1:27" ht="13.5">
      <c r="A40" s="46" t="s">
        <v>36</v>
      </c>
      <c r="B40" s="47"/>
      <c r="C40" s="9">
        <f t="shared" si="4"/>
        <v>493620206</v>
      </c>
      <c r="D40" s="10">
        <f t="shared" si="4"/>
        <v>0</v>
      </c>
      <c r="E40" s="11">
        <f t="shared" si="4"/>
        <v>812760037</v>
      </c>
      <c r="F40" s="11">
        <f t="shared" si="4"/>
        <v>684053596</v>
      </c>
      <c r="G40" s="11">
        <f t="shared" si="4"/>
        <v>10241583</v>
      </c>
      <c r="H40" s="11">
        <f t="shared" si="4"/>
        <v>24065050</v>
      </c>
      <c r="I40" s="11">
        <f t="shared" si="4"/>
        <v>44046587</v>
      </c>
      <c r="J40" s="11">
        <f t="shared" si="4"/>
        <v>78353220</v>
      </c>
      <c r="K40" s="11">
        <f t="shared" si="4"/>
        <v>96903226</v>
      </c>
      <c r="L40" s="11">
        <f t="shared" si="4"/>
        <v>40952100</v>
      </c>
      <c r="M40" s="11">
        <f t="shared" si="4"/>
        <v>68717221</v>
      </c>
      <c r="N40" s="11">
        <f t="shared" si="4"/>
        <v>206572547</v>
      </c>
      <c r="O40" s="11">
        <f t="shared" si="4"/>
        <v>4125377</v>
      </c>
      <c r="P40" s="11">
        <f t="shared" si="4"/>
        <v>21020251</v>
      </c>
      <c r="Q40" s="11">
        <f t="shared" si="4"/>
        <v>54892215</v>
      </c>
      <c r="R40" s="11">
        <f t="shared" si="4"/>
        <v>80037843</v>
      </c>
      <c r="S40" s="11">
        <f t="shared" si="4"/>
        <v>52104458</v>
      </c>
      <c r="T40" s="11">
        <f t="shared" si="4"/>
        <v>38606517</v>
      </c>
      <c r="U40" s="11">
        <f t="shared" si="4"/>
        <v>110883912</v>
      </c>
      <c r="V40" s="11">
        <f t="shared" si="4"/>
        <v>201594887</v>
      </c>
      <c r="W40" s="11">
        <f t="shared" si="4"/>
        <v>566558497</v>
      </c>
      <c r="X40" s="11">
        <f t="shared" si="4"/>
        <v>684053596</v>
      </c>
      <c r="Y40" s="11">
        <f t="shared" si="4"/>
        <v>-117495099</v>
      </c>
      <c r="Z40" s="2">
        <f t="shared" si="5"/>
        <v>-17.176300173999817</v>
      </c>
      <c r="AA40" s="15">
        <f>AA10+AA25</f>
        <v>684053596</v>
      </c>
    </row>
    <row r="41" spans="1:27" ht="13.5">
      <c r="A41" s="48" t="s">
        <v>37</v>
      </c>
      <c r="B41" s="47"/>
      <c r="C41" s="49">
        <f aca="true" t="shared" si="6" ref="C41:Y41">SUM(C36:C40)</f>
        <v>3062844031</v>
      </c>
      <c r="D41" s="50">
        <f t="shared" si="6"/>
        <v>0</v>
      </c>
      <c r="E41" s="51">
        <f t="shared" si="6"/>
        <v>4383397960</v>
      </c>
      <c r="F41" s="51">
        <f t="shared" si="6"/>
        <v>3946033416</v>
      </c>
      <c r="G41" s="51">
        <f t="shared" si="6"/>
        <v>32710720</v>
      </c>
      <c r="H41" s="51">
        <f t="shared" si="6"/>
        <v>173453034</v>
      </c>
      <c r="I41" s="51">
        <f t="shared" si="6"/>
        <v>251607692</v>
      </c>
      <c r="J41" s="51">
        <f t="shared" si="6"/>
        <v>457771446</v>
      </c>
      <c r="K41" s="51">
        <f t="shared" si="6"/>
        <v>306834596</v>
      </c>
      <c r="L41" s="51">
        <f t="shared" si="6"/>
        <v>328957935</v>
      </c>
      <c r="M41" s="51">
        <f t="shared" si="6"/>
        <v>292853190</v>
      </c>
      <c r="N41" s="51">
        <f t="shared" si="6"/>
        <v>928645721</v>
      </c>
      <c r="O41" s="51">
        <f t="shared" si="6"/>
        <v>69082193</v>
      </c>
      <c r="P41" s="51">
        <f t="shared" si="6"/>
        <v>176333435</v>
      </c>
      <c r="Q41" s="51">
        <f t="shared" si="6"/>
        <v>223168214</v>
      </c>
      <c r="R41" s="51">
        <f t="shared" si="6"/>
        <v>468583842</v>
      </c>
      <c r="S41" s="51">
        <f t="shared" si="6"/>
        <v>280765097</v>
      </c>
      <c r="T41" s="51">
        <f t="shared" si="6"/>
        <v>294594084</v>
      </c>
      <c r="U41" s="51">
        <f t="shared" si="6"/>
        <v>589903324</v>
      </c>
      <c r="V41" s="51">
        <f t="shared" si="6"/>
        <v>1165262505</v>
      </c>
      <c r="W41" s="51">
        <f t="shared" si="6"/>
        <v>3020263514</v>
      </c>
      <c r="X41" s="51">
        <f t="shared" si="6"/>
        <v>3946033416</v>
      </c>
      <c r="Y41" s="51">
        <f t="shared" si="6"/>
        <v>-925769902</v>
      </c>
      <c r="Z41" s="52">
        <f t="shared" si="5"/>
        <v>-23.46077198044691</v>
      </c>
      <c r="AA41" s="53">
        <f>SUM(AA36:AA40)</f>
        <v>3946033416</v>
      </c>
    </row>
    <row r="42" spans="1:27" ht="13.5">
      <c r="A42" s="54" t="s">
        <v>38</v>
      </c>
      <c r="B42" s="35"/>
      <c r="C42" s="65">
        <f aca="true" t="shared" si="7" ref="C42:Y48">C12+C27</f>
        <v>324751210</v>
      </c>
      <c r="D42" s="66">
        <f t="shared" si="7"/>
        <v>0</v>
      </c>
      <c r="E42" s="67">
        <f t="shared" si="7"/>
        <v>542290628</v>
      </c>
      <c r="F42" s="67">
        <f t="shared" si="7"/>
        <v>581125742</v>
      </c>
      <c r="G42" s="67">
        <f t="shared" si="7"/>
        <v>133766</v>
      </c>
      <c r="H42" s="67">
        <f t="shared" si="7"/>
        <v>5954194</v>
      </c>
      <c r="I42" s="67">
        <f t="shared" si="7"/>
        <v>21751024</v>
      </c>
      <c r="J42" s="67">
        <f t="shared" si="7"/>
        <v>27838984</v>
      </c>
      <c r="K42" s="67">
        <f t="shared" si="7"/>
        <v>28881618</v>
      </c>
      <c r="L42" s="67">
        <f t="shared" si="7"/>
        <v>36444976</v>
      </c>
      <c r="M42" s="67">
        <f t="shared" si="7"/>
        <v>43700703</v>
      </c>
      <c r="N42" s="67">
        <f t="shared" si="7"/>
        <v>109027297</v>
      </c>
      <c r="O42" s="67">
        <f t="shared" si="7"/>
        <v>17094939</v>
      </c>
      <c r="P42" s="67">
        <f t="shared" si="7"/>
        <v>18642867</v>
      </c>
      <c r="Q42" s="67">
        <f t="shared" si="7"/>
        <v>34442870</v>
      </c>
      <c r="R42" s="67">
        <f t="shared" si="7"/>
        <v>70180676</v>
      </c>
      <c r="S42" s="67">
        <f t="shared" si="7"/>
        <v>47458293</v>
      </c>
      <c r="T42" s="67">
        <f t="shared" si="7"/>
        <v>26444344</v>
      </c>
      <c r="U42" s="67">
        <f t="shared" si="7"/>
        <v>201755486</v>
      </c>
      <c r="V42" s="67">
        <f t="shared" si="7"/>
        <v>275658123</v>
      </c>
      <c r="W42" s="67">
        <f t="shared" si="7"/>
        <v>482705080</v>
      </c>
      <c r="X42" s="67">
        <f t="shared" si="7"/>
        <v>581125742</v>
      </c>
      <c r="Y42" s="67">
        <f t="shared" si="7"/>
        <v>-98420662</v>
      </c>
      <c r="Z42" s="69">
        <f t="shared" si="5"/>
        <v>-16.936207585861858</v>
      </c>
      <c r="AA42" s="68">
        <f aca="true" t="shared" si="8" ref="AA42:AA48">AA12+AA27</f>
        <v>581125742</v>
      </c>
    </row>
    <row r="43" spans="1:27" ht="13.5">
      <c r="A43" s="54" t="s">
        <v>39</v>
      </c>
      <c r="B43" s="35"/>
      <c r="C43" s="70">
        <f t="shared" si="7"/>
        <v>704559</v>
      </c>
      <c r="D43" s="71">
        <f t="shared" si="7"/>
        <v>0</v>
      </c>
      <c r="E43" s="72">
        <f t="shared" si="7"/>
        <v>13951725</v>
      </c>
      <c r="F43" s="72">
        <f t="shared" si="7"/>
        <v>1339180</v>
      </c>
      <c r="G43" s="72">
        <f t="shared" si="7"/>
        <v>1708604</v>
      </c>
      <c r="H43" s="72">
        <f t="shared" si="7"/>
        <v>476739</v>
      </c>
      <c r="I43" s="72">
        <f t="shared" si="7"/>
        <v>944084</v>
      </c>
      <c r="J43" s="72">
        <f t="shared" si="7"/>
        <v>3129427</v>
      </c>
      <c r="K43" s="72">
        <f t="shared" si="7"/>
        <v>1067343</v>
      </c>
      <c r="L43" s="72">
        <f t="shared" si="7"/>
        <v>1117481</v>
      </c>
      <c r="M43" s="72">
        <f t="shared" si="7"/>
        <v>656510</v>
      </c>
      <c r="N43" s="72">
        <f t="shared" si="7"/>
        <v>2841334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19500</v>
      </c>
      <c r="U43" s="72">
        <f t="shared" si="7"/>
        <v>149000</v>
      </c>
      <c r="V43" s="72">
        <f t="shared" si="7"/>
        <v>168500</v>
      </c>
      <c r="W43" s="72">
        <f t="shared" si="7"/>
        <v>6139261</v>
      </c>
      <c r="X43" s="72">
        <f t="shared" si="7"/>
        <v>1339180</v>
      </c>
      <c r="Y43" s="72">
        <f t="shared" si="7"/>
        <v>4800081</v>
      </c>
      <c r="Z43" s="73">
        <f t="shared" si="5"/>
        <v>358.4343404172703</v>
      </c>
      <c r="AA43" s="74">
        <f t="shared" si="8"/>
        <v>1339180</v>
      </c>
    </row>
    <row r="44" spans="1:27" ht="13.5">
      <c r="A44" s="54" t="s">
        <v>40</v>
      </c>
      <c r="B44" s="35"/>
      <c r="C44" s="65">
        <f t="shared" si="7"/>
        <v>59816548</v>
      </c>
      <c r="D44" s="66">
        <f t="shared" si="7"/>
        <v>0</v>
      </c>
      <c r="E44" s="67">
        <f t="shared" si="7"/>
        <v>16036438</v>
      </c>
      <c r="F44" s="67">
        <f t="shared" si="7"/>
        <v>421293281</v>
      </c>
      <c r="G44" s="67">
        <f t="shared" si="7"/>
        <v>0</v>
      </c>
      <c r="H44" s="67">
        <f t="shared" si="7"/>
        <v>107988</v>
      </c>
      <c r="I44" s="67">
        <f t="shared" si="7"/>
        <v>-54559</v>
      </c>
      <c r="J44" s="67">
        <f t="shared" si="7"/>
        <v>53429</v>
      </c>
      <c r="K44" s="67">
        <f t="shared" si="7"/>
        <v>2527</v>
      </c>
      <c r="L44" s="67">
        <f t="shared" si="7"/>
        <v>16076510</v>
      </c>
      <c r="M44" s="67">
        <f t="shared" si="7"/>
        <v>10436</v>
      </c>
      <c r="N44" s="67">
        <f t="shared" si="7"/>
        <v>16089473</v>
      </c>
      <c r="O44" s="67">
        <f t="shared" si="7"/>
        <v>45812</v>
      </c>
      <c r="P44" s="67">
        <f t="shared" si="7"/>
        <v>0</v>
      </c>
      <c r="Q44" s="67">
        <f t="shared" si="7"/>
        <v>0</v>
      </c>
      <c r="R44" s="67">
        <f t="shared" si="7"/>
        <v>45812</v>
      </c>
      <c r="S44" s="67">
        <f t="shared" si="7"/>
        <v>267511</v>
      </c>
      <c r="T44" s="67">
        <f t="shared" si="7"/>
        <v>500246</v>
      </c>
      <c r="U44" s="67">
        <f t="shared" si="7"/>
        <v>400894928</v>
      </c>
      <c r="V44" s="67">
        <f t="shared" si="7"/>
        <v>401662685</v>
      </c>
      <c r="W44" s="67">
        <f t="shared" si="7"/>
        <v>417851399</v>
      </c>
      <c r="X44" s="67">
        <f t="shared" si="7"/>
        <v>421293281</v>
      </c>
      <c r="Y44" s="67">
        <f t="shared" si="7"/>
        <v>-3441882</v>
      </c>
      <c r="Z44" s="69">
        <f t="shared" si="5"/>
        <v>-0.8169800362897315</v>
      </c>
      <c r="AA44" s="68">
        <f t="shared" si="8"/>
        <v>421293281</v>
      </c>
    </row>
    <row r="45" spans="1:27" ht="13.5">
      <c r="A45" s="54" t="s">
        <v>41</v>
      </c>
      <c r="B45" s="35" t="s">
        <v>42</v>
      </c>
      <c r="C45" s="65">
        <f t="shared" si="7"/>
        <v>1054176644</v>
      </c>
      <c r="D45" s="66">
        <f t="shared" si="7"/>
        <v>0</v>
      </c>
      <c r="E45" s="67">
        <f t="shared" si="7"/>
        <v>1255638572</v>
      </c>
      <c r="F45" s="67">
        <f t="shared" si="7"/>
        <v>1178428829</v>
      </c>
      <c r="G45" s="67">
        <f t="shared" si="7"/>
        <v>4410756</v>
      </c>
      <c r="H45" s="67">
        <f t="shared" si="7"/>
        <v>22829915</v>
      </c>
      <c r="I45" s="67">
        <f t="shared" si="7"/>
        <v>52925139</v>
      </c>
      <c r="J45" s="67">
        <f t="shared" si="7"/>
        <v>80165810</v>
      </c>
      <c r="K45" s="67">
        <f t="shared" si="7"/>
        <v>59686633</v>
      </c>
      <c r="L45" s="67">
        <f t="shared" si="7"/>
        <v>48848309</v>
      </c>
      <c r="M45" s="67">
        <f t="shared" si="7"/>
        <v>53459484</v>
      </c>
      <c r="N45" s="67">
        <f t="shared" si="7"/>
        <v>161994426</v>
      </c>
      <c r="O45" s="67">
        <f t="shared" si="7"/>
        <v>32696492</v>
      </c>
      <c r="P45" s="67">
        <f t="shared" si="7"/>
        <v>62334634</v>
      </c>
      <c r="Q45" s="67">
        <f t="shared" si="7"/>
        <v>100485330</v>
      </c>
      <c r="R45" s="67">
        <f t="shared" si="7"/>
        <v>195516456</v>
      </c>
      <c r="S45" s="67">
        <f t="shared" si="7"/>
        <v>95907769</v>
      </c>
      <c r="T45" s="67">
        <f t="shared" si="7"/>
        <v>169597113</v>
      </c>
      <c r="U45" s="67">
        <f t="shared" si="7"/>
        <v>339380342</v>
      </c>
      <c r="V45" s="67">
        <f t="shared" si="7"/>
        <v>604885224</v>
      </c>
      <c r="W45" s="67">
        <f t="shared" si="7"/>
        <v>1042561916</v>
      </c>
      <c r="X45" s="67">
        <f t="shared" si="7"/>
        <v>1178428829</v>
      </c>
      <c r="Y45" s="67">
        <f t="shared" si="7"/>
        <v>-135866913</v>
      </c>
      <c r="Z45" s="69">
        <f t="shared" si="5"/>
        <v>-11.529496704123826</v>
      </c>
      <c r="AA45" s="68">
        <f t="shared" si="8"/>
        <v>1178428829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4502292992</v>
      </c>
      <c r="D49" s="78">
        <f t="shared" si="9"/>
        <v>0</v>
      </c>
      <c r="E49" s="79">
        <f t="shared" si="9"/>
        <v>6211315323</v>
      </c>
      <c r="F49" s="79">
        <f t="shared" si="9"/>
        <v>6128220448</v>
      </c>
      <c r="G49" s="79">
        <f t="shared" si="9"/>
        <v>38963846</v>
      </c>
      <c r="H49" s="79">
        <f t="shared" si="9"/>
        <v>202821870</v>
      </c>
      <c r="I49" s="79">
        <f t="shared" si="9"/>
        <v>327173380</v>
      </c>
      <c r="J49" s="79">
        <f t="shared" si="9"/>
        <v>568959096</v>
      </c>
      <c r="K49" s="79">
        <f t="shared" si="9"/>
        <v>396472717</v>
      </c>
      <c r="L49" s="79">
        <f t="shared" si="9"/>
        <v>431445211</v>
      </c>
      <c r="M49" s="79">
        <f t="shared" si="9"/>
        <v>390680323</v>
      </c>
      <c r="N49" s="79">
        <f t="shared" si="9"/>
        <v>1218598251</v>
      </c>
      <c r="O49" s="79">
        <f t="shared" si="9"/>
        <v>118919436</v>
      </c>
      <c r="P49" s="79">
        <f t="shared" si="9"/>
        <v>257310936</v>
      </c>
      <c r="Q49" s="79">
        <f t="shared" si="9"/>
        <v>358096414</v>
      </c>
      <c r="R49" s="79">
        <f t="shared" si="9"/>
        <v>734326786</v>
      </c>
      <c r="S49" s="79">
        <f t="shared" si="9"/>
        <v>424398670</v>
      </c>
      <c r="T49" s="79">
        <f t="shared" si="9"/>
        <v>491155287</v>
      </c>
      <c r="U49" s="79">
        <f t="shared" si="9"/>
        <v>1532083080</v>
      </c>
      <c r="V49" s="79">
        <f t="shared" si="9"/>
        <v>2447637037</v>
      </c>
      <c r="W49" s="79">
        <f t="shared" si="9"/>
        <v>4969521170</v>
      </c>
      <c r="X49" s="79">
        <f t="shared" si="9"/>
        <v>6128220448</v>
      </c>
      <c r="Y49" s="79">
        <f t="shared" si="9"/>
        <v>-1158699278</v>
      </c>
      <c r="Z49" s="80">
        <f t="shared" si="5"/>
        <v>-18.90759785539621</v>
      </c>
      <c r="AA49" s="81">
        <f>SUM(AA41:AA48)</f>
        <v>6128220448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2905370123</v>
      </c>
      <c r="D51" s="66">
        <f t="shared" si="10"/>
        <v>0</v>
      </c>
      <c r="E51" s="67">
        <f t="shared" si="10"/>
        <v>3149355058</v>
      </c>
      <c r="F51" s="67">
        <f t="shared" si="10"/>
        <v>3127135302</v>
      </c>
      <c r="G51" s="67">
        <f t="shared" si="10"/>
        <v>122393306</v>
      </c>
      <c r="H51" s="67">
        <f t="shared" si="10"/>
        <v>223637889</v>
      </c>
      <c r="I51" s="67">
        <f t="shared" si="10"/>
        <v>578797453</v>
      </c>
      <c r="J51" s="67">
        <f t="shared" si="10"/>
        <v>924828648</v>
      </c>
      <c r="K51" s="67">
        <f t="shared" si="10"/>
        <v>851375213</v>
      </c>
      <c r="L51" s="67">
        <f t="shared" si="10"/>
        <v>1116305616</v>
      </c>
      <c r="M51" s="67">
        <f t="shared" si="10"/>
        <v>1332053286</v>
      </c>
      <c r="N51" s="67">
        <f t="shared" si="10"/>
        <v>3299734115</v>
      </c>
      <c r="O51" s="67">
        <f t="shared" si="10"/>
        <v>1508275802</v>
      </c>
      <c r="P51" s="67">
        <f t="shared" si="10"/>
        <v>229241381</v>
      </c>
      <c r="Q51" s="67">
        <f t="shared" si="10"/>
        <v>251105823</v>
      </c>
      <c r="R51" s="67">
        <f t="shared" si="10"/>
        <v>1988623006</v>
      </c>
      <c r="S51" s="67">
        <f t="shared" si="10"/>
        <v>232651433</v>
      </c>
      <c r="T51" s="67">
        <f t="shared" si="10"/>
        <v>263850992</v>
      </c>
      <c r="U51" s="67">
        <f t="shared" si="10"/>
        <v>387722352</v>
      </c>
      <c r="V51" s="67">
        <f t="shared" si="10"/>
        <v>884224777</v>
      </c>
      <c r="W51" s="67">
        <f t="shared" si="10"/>
        <v>7097410546</v>
      </c>
      <c r="X51" s="67">
        <f t="shared" si="10"/>
        <v>3127135302</v>
      </c>
      <c r="Y51" s="67">
        <f t="shared" si="10"/>
        <v>3970275244</v>
      </c>
      <c r="Z51" s="69">
        <f>+IF(X51&lt;&gt;0,+(Y51/X51)*100,0)</f>
        <v>126.96205506236839</v>
      </c>
      <c r="AA51" s="68">
        <f>SUM(AA57:AA61)</f>
        <v>3127135302</v>
      </c>
    </row>
    <row r="52" spans="1:27" ht="13.5">
      <c r="A52" s="84" t="s">
        <v>32</v>
      </c>
      <c r="B52" s="47"/>
      <c r="C52" s="9">
        <v>508687368</v>
      </c>
      <c r="D52" s="10"/>
      <c r="E52" s="11">
        <v>617411875</v>
      </c>
      <c r="F52" s="11">
        <v>614774075</v>
      </c>
      <c r="G52" s="11">
        <v>18397110</v>
      </c>
      <c r="H52" s="11">
        <v>40622258</v>
      </c>
      <c r="I52" s="11">
        <v>101006172</v>
      </c>
      <c r="J52" s="11">
        <v>160025540</v>
      </c>
      <c r="K52" s="11">
        <v>153234344</v>
      </c>
      <c r="L52" s="11">
        <v>209550123</v>
      </c>
      <c r="M52" s="11">
        <v>257493760</v>
      </c>
      <c r="N52" s="11">
        <v>620278227</v>
      </c>
      <c r="O52" s="11">
        <v>285180912</v>
      </c>
      <c r="P52" s="11">
        <v>49917344</v>
      </c>
      <c r="Q52" s="11">
        <v>45766106</v>
      </c>
      <c r="R52" s="11">
        <v>380864362</v>
      </c>
      <c r="S52" s="11">
        <v>40398660</v>
      </c>
      <c r="T52" s="11">
        <v>43213763</v>
      </c>
      <c r="U52" s="11">
        <v>56121496</v>
      </c>
      <c r="V52" s="11">
        <v>139733919</v>
      </c>
      <c r="W52" s="11">
        <v>1300902048</v>
      </c>
      <c r="X52" s="11">
        <v>614774075</v>
      </c>
      <c r="Y52" s="11">
        <v>686127973</v>
      </c>
      <c r="Z52" s="2">
        <v>111.61</v>
      </c>
      <c r="AA52" s="15">
        <v>614774075</v>
      </c>
    </row>
    <row r="53" spans="1:27" ht="13.5">
      <c r="A53" s="84" t="s">
        <v>33</v>
      </c>
      <c r="B53" s="47"/>
      <c r="C53" s="9">
        <v>348592178</v>
      </c>
      <c r="D53" s="10"/>
      <c r="E53" s="11">
        <v>354430162</v>
      </c>
      <c r="F53" s="11">
        <v>367406588</v>
      </c>
      <c r="G53" s="11">
        <v>17320296</v>
      </c>
      <c r="H53" s="11">
        <v>29210508</v>
      </c>
      <c r="I53" s="11">
        <v>77061606</v>
      </c>
      <c r="J53" s="11">
        <v>123592410</v>
      </c>
      <c r="K53" s="11">
        <v>112974718</v>
      </c>
      <c r="L53" s="11">
        <v>146530130</v>
      </c>
      <c r="M53" s="11">
        <v>173216021</v>
      </c>
      <c r="N53" s="11">
        <v>432720869</v>
      </c>
      <c r="O53" s="11">
        <v>198160259</v>
      </c>
      <c r="P53" s="11">
        <v>27433309</v>
      </c>
      <c r="Q53" s="11">
        <v>28675313</v>
      </c>
      <c r="R53" s="11">
        <v>254268881</v>
      </c>
      <c r="S53" s="11">
        <v>21628382</v>
      </c>
      <c r="T53" s="11">
        <v>29115948</v>
      </c>
      <c r="U53" s="11">
        <v>47230358</v>
      </c>
      <c r="V53" s="11">
        <v>97974688</v>
      </c>
      <c r="W53" s="11">
        <v>908556848</v>
      </c>
      <c r="X53" s="11">
        <v>367406588</v>
      </c>
      <c r="Y53" s="11">
        <v>541150260</v>
      </c>
      <c r="Z53" s="2">
        <v>147.29</v>
      </c>
      <c r="AA53" s="15">
        <v>367406588</v>
      </c>
    </row>
    <row r="54" spans="1:27" ht="13.5">
      <c r="A54" s="84" t="s">
        <v>34</v>
      </c>
      <c r="B54" s="47"/>
      <c r="C54" s="9">
        <v>65935090</v>
      </c>
      <c r="D54" s="10"/>
      <c r="E54" s="11">
        <v>59414198</v>
      </c>
      <c r="F54" s="11">
        <v>41862849</v>
      </c>
      <c r="G54" s="11">
        <v>2943748</v>
      </c>
      <c r="H54" s="11">
        <v>4262213</v>
      </c>
      <c r="I54" s="11">
        <v>11213229</v>
      </c>
      <c r="J54" s="11">
        <v>18419190</v>
      </c>
      <c r="K54" s="11">
        <v>15197164</v>
      </c>
      <c r="L54" s="11">
        <v>19876709</v>
      </c>
      <c r="M54" s="11">
        <v>23746461</v>
      </c>
      <c r="N54" s="11">
        <v>58820334</v>
      </c>
      <c r="O54" s="11">
        <v>27817085</v>
      </c>
      <c r="P54" s="11">
        <v>3314924</v>
      </c>
      <c r="Q54" s="11">
        <v>3346444</v>
      </c>
      <c r="R54" s="11">
        <v>34478453</v>
      </c>
      <c r="S54" s="11">
        <v>4234459</v>
      </c>
      <c r="T54" s="11">
        <v>4071611</v>
      </c>
      <c r="U54" s="11">
        <v>4944361</v>
      </c>
      <c r="V54" s="11">
        <v>13250431</v>
      </c>
      <c r="W54" s="11">
        <v>124968408</v>
      </c>
      <c r="X54" s="11">
        <v>41862849</v>
      </c>
      <c r="Y54" s="11">
        <v>83105559</v>
      </c>
      <c r="Z54" s="2">
        <v>198.52</v>
      </c>
      <c r="AA54" s="15">
        <v>41862849</v>
      </c>
    </row>
    <row r="55" spans="1:27" ht="13.5">
      <c r="A55" s="84" t="s">
        <v>35</v>
      </c>
      <c r="B55" s="47"/>
      <c r="C55" s="9">
        <v>97167152</v>
      </c>
      <c r="D55" s="10"/>
      <c r="E55" s="11">
        <v>88137693</v>
      </c>
      <c r="F55" s="11">
        <v>94897060</v>
      </c>
      <c r="G55" s="11">
        <v>3745819</v>
      </c>
      <c r="H55" s="11">
        <v>10462899</v>
      </c>
      <c r="I55" s="11">
        <v>22961022</v>
      </c>
      <c r="J55" s="11">
        <v>37169740</v>
      </c>
      <c r="K55" s="11">
        <v>31606012</v>
      </c>
      <c r="L55" s="11">
        <v>40221151</v>
      </c>
      <c r="M55" s="11">
        <v>46430125</v>
      </c>
      <c r="N55" s="11">
        <v>118257288</v>
      </c>
      <c r="O55" s="11">
        <v>53277125</v>
      </c>
      <c r="P55" s="11">
        <v>8507177</v>
      </c>
      <c r="Q55" s="11">
        <v>18029943</v>
      </c>
      <c r="R55" s="11">
        <v>79814245</v>
      </c>
      <c r="S55" s="11">
        <v>8478621</v>
      </c>
      <c r="T55" s="11">
        <v>8878085</v>
      </c>
      <c r="U55" s="11">
        <v>10458522</v>
      </c>
      <c r="V55" s="11">
        <v>27815228</v>
      </c>
      <c r="W55" s="11">
        <v>263056501</v>
      </c>
      <c r="X55" s="11">
        <v>94897060</v>
      </c>
      <c r="Y55" s="11">
        <v>168159441</v>
      </c>
      <c r="Z55" s="2">
        <v>177.2</v>
      </c>
      <c r="AA55" s="15">
        <v>94897060</v>
      </c>
    </row>
    <row r="56" spans="1:27" ht="13.5">
      <c r="A56" s="84" t="s">
        <v>36</v>
      </c>
      <c r="B56" s="47"/>
      <c r="C56" s="9">
        <v>36611787</v>
      </c>
      <c r="D56" s="10"/>
      <c r="E56" s="11">
        <v>38094257</v>
      </c>
      <c r="F56" s="11">
        <v>37168277</v>
      </c>
      <c r="G56" s="11">
        <v>199203</v>
      </c>
      <c r="H56" s="11">
        <v>1884333</v>
      </c>
      <c r="I56" s="11">
        <v>3147287</v>
      </c>
      <c r="J56" s="11">
        <v>5230823</v>
      </c>
      <c r="K56" s="11">
        <v>4378827</v>
      </c>
      <c r="L56" s="11">
        <v>5986415</v>
      </c>
      <c r="M56" s="11">
        <v>7397988</v>
      </c>
      <c r="N56" s="11">
        <v>17763230</v>
      </c>
      <c r="O56" s="11">
        <v>8411854</v>
      </c>
      <c r="P56" s="11">
        <v>850734</v>
      </c>
      <c r="Q56" s="11">
        <v>888479</v>
      </c>
      <c r="R56" s="11">
        <v>10151067</v>
      </c>
      <c r="S56" s="11">
        <v>11425815</v>
      </c>
      <c r="T56" s="11">
        <v>2201577</v>
      </c>
      <c r="U56" s="11">
        <v>6563808</v>
      </c>
      <c r="V56" s="11">
        <v>20191200</v>
      </c>
      <c r="W56" s="11">
        <v>53336320</v>
      </c>
      <c r="X56" s="11">
        <v>37168277</v>
      </c>
      <c r="Y56" s="11">
        <v>16168043</v>
      </c>
      <c r="Z56" s="2">
        <v>43.5</v>
      </c>
      <c r="AA56" s="15">
        <v>37168277</v>
      </c>
    </row>
    <row r="57" spans="1:27" ht="13.5">
      <c r="A57" s="85" t="s">
        <v>37</v>
      </c>
      <c r="B57" s="47"/>
      <c r="C57" s="49">
        <f aca="true" t="shared" si="11" ref="C57:Y57">SUM(C52:C56)</f>
        <v>1056993575</v>
      </c>
      <c r="D57" s="50">
        <f t="shared" si="11"/>
        <v>0</v>
      </c>
      <c r="E57" s="51">
        <f t="shared" si="11"/>
        <v>1157488185</v>
      </c>
      <c r="F57" s="51">
        <f t="shared" si="11"/>
        <v>1156108849</v>
      </c>
      <c r="G57" s="51">
        <f t="shared" si="11"/>
        <v>42606176</v>
      </c>
      <c r="H57" s="51">
        <f t="shared" si="11"/>
        <v>86442211</v>
      </c>
      <c r="I57" s="51">
        <f t="shared" si="11"/>
        <v>215389316</v>
      </c>
      <c r="J57" s="51">
        <f t="shared" si="11"/>
        <v>344437703</v>
      </c>
      <c r="K57" s="51">
        <f t="shared" si="11"/>
        <v>317391065</v>
      </c>
      <c r="L57" s="51">
        <f t="shared" si="11"/>
        <v>422164528</v>
      </c>
      <c r="M57" s="51">
        <f t="shared" si="11"/>
        <v>508284355</v>
      </c>
      <c r="N57" s="51">
        <f t="shared" si="11"/>
        <v>1247839948</v>
      </c>
      <c r="O57" s="51">
        <f t="shared" si="11"/>
        <v>572847235</v>
      </c>
      <c r="P57" s="51">
        <f t="shared" si="11"/>
        <v>90023488</v>
      </c>
      <c r="Q57" s="51">
        <f t="shared" si="11"/>
        <v>96706285</v>
      </c>
      <c r="R57" s="51">
        <f t="shared" si="11"/>
        <v>759577008</v>
      </c>
      <c r="S57" s="51">
        <f t="shared" si="11"/>
        <v>86165937</v>
      </c>
      <c r="T57" s="51">
        <f t="shared" si="11"/>
        <v>87480984</v>
      </c>
      <c r="U57" s="51">
        <f t="shared" si="11"/>
        <v>125318545</v>
      </c>
      <c r="V57" s="51">
        <f t="shared" si="11"/>
        <v>298965466</v>
      </c>
      <c r="W57" s="51">
        <f t="shared" si="11"/>
        <v>2650820125</v>
      </c>
      <c r="X57" s="51">
        <f t="shared" si="11"/>
        <v>1156108849</v>
      </c>
      <c r="Y57" s="51">
        <f t="shared" si="11"/>
        <v>1494711276</v>
      </c>
      <c r="Z57" s="52">
        <f>+IF(X57&lt;&gt;0,+(Y57/X57)*100,0)</f>
        <v>129.28810961812817</v>
      </c>
      <c r="AA57" s="53">
        <f>SUM(AA52:AA56)</f>
        <v>1156108849</v>
      </c>
    </row>
    <row r="58" spans="1:27" ht="13.5">
      <c r="A58" s="86" t="s">
        <v>38</v>
      </c>
      <c r="B58" s="35"/>
      <c r="C58" s="9">
        <v>81838598</v>
      </c>
      <c r="D58" s="10"/>
      <c r="E58" s="11">
        <v>82388919</v>
      </c>
      <c r="F58" s="11">
        <v>83529280</v>
      </c>
      <c r="G58" s="11">
        <v>665862</v>
      </c>
      <c r="H58" s="11">
        <v>2684896</v>
      </c>
      <c r="I58" s="11">
        <v>8228824</v>
      </c>
      <c r="J58" s="11">
        <v>11579582</v>
      </c>
      <c r="K58" s="11">
        <v>15190010</v>
      </c>
      <c r="L58" s="11">
        <v>22364981</v>
      </c>
      <c r="M58" s="11">
        <v>30686109</v>
      </c>
      <c r="N58" s="11">
        <v>68241100</v>
      </c>
      <c r="O58" s="11">
        <v>35270888</v>
      </c>
      <c r="P58" s="11">
        <v>5507827</v>
      </c>
      <c r="Q58" s="11">
        <v>6348257</v>
      </c>
      <c r="R58" s="11">
        <v>47126972</v>
      </c>
      <c r="S58" s="11">
        <v>6175349</v>
      </c>
      <c r="T58" s="11">
        <v>10228657</v>
      </c>
      <c r="U58" s="11">
        <v>17145714</v>
      </c>
      <c r="V58" s="11">
        <v>33549720</v>
      </c>
      <c r="W58" s="11">
        <v>160497374</v>
      </c>
      <c r="X58" s="11">
        <v>83529280</v>
      </c>
      <c r="Y58" s="11">
        <v>76968094</v>
      </c>
      <c r="Z58" s="2">
        <v>92.15</v>
      </c>
      <c r="AA58" s="15">
        <v>83529280</v>
      </c>
    </row>
    <row r="59" spans="1:27" ht="13.5">
      <c r="A59" s="86" t="s">
        <v>39</v>
      </c>
      <c r="B59" s="35"/>
      <c r="C59" s="12">
        <v>14217130</v>
      </c>
      <c r="D59" s="13"/>
      <c r="E59" s="14">
        <v>15199247</v>
      </c>
      <c r="F59" s="14">
        <v>14885662</v>
      </c>
      <c r="G59" s="14">
        <v>731800</v>
      </c>
      <c r="H59" s="14">
        <v>883968</v>
      </c>
      <c r="I59" s="14">
        <v>3101361</v>
      </c>
      <c r="J59" s="14">
        <v>4717129</v>
      </c>
      <c r="K59" s="14">
        <v>5568126</v>
      </c>
      <c r="L59" s="14">
        <v>8061884</v>
      </c>
      <c r="M59" s="14">
        <v>9153842</v>
      </c>
      <c r="N59" s="14">
        <v>22783852</v>
      </c>
      <c r="O59" s="14">
        <v>10520072</v>
      </c>
      <c r="P59" s="14">
        <v>1507593</v>
      </c>
      <c r="Q59" s="14">
        <v>2987933</v>
      </c>
      <c r="R59" s="14">
        <v>15015598</v>
      </c>
      <c r="S59" s="14">
        <v>1307410</v>
      </c>
      <c r="T59" s="14">
        <v>2495520</v>
      </c>
      <c r="U59" s="14">
        <v>1389343</v>
      </c>
      <c r="V59" s="14">
        <v>5192273</v>
      </c>
      <c r="W59" s="14">
        <v>47708852</v>
      </c>
      <c r="X59" s="14">
        <v>14885662</v>
      </c>
      <c r="Y59" s="14">
        <v>32823190</v>
      </c>
      <c r="Z59" s="2">
        <v>220.5</v>
      </c>
      <c r="AA59" s="22">
        <v>14885662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1752320820</v>
      </c>
      <c r="D61" s="10"/>
      <c r="E61" s="11">
        <v>1894278707</v>
      </c>
      <c r="F61" s="11">
        <v>1872611511</v>
      </c>
      <c r="G61" s="11">
        <v>78389468</v>
      </c>
      <c r="H61" s="11">
        <v>133626814</v>
      </c>
      <c r="I61" s="11">
        <v>352077952</v>
      </c>
      <c r="J61" s="11">
        <v>564094234</v>
      </c>
      <c r="K61" s="11">
        <v>513226012</v>
      </c>
      <c r="L61" s="11">
        <v>663714223</v>
      </c>
      <c r="M61" s="11">
        <v>783928980</v>
      </c>
      <c r="N61" s="11">
        <v>1960869215</v>
      </c>
      <c r="O61" s="11">
        <v>889637607</v>
      </c>
      <c r="P61" s="11">
        <v>132202473</v>
      </c>
      <c r="Q61" s="11">
        <v>145063348</v>
      </c>
      <c r="R61" s="11">
        <v>1166903428</v>
      </c>
      <c r="S61" s="11">
        <v>139002737</v>
      </c>
      <c r="T61" s="11">
        <v>163645831</v>
      </c>
      <c r="U61" s="11">
        <v>243868750</v>
      </c>
      <c r="V61" s="11">
        <v>546517318</v>
      </c>
      <c r="W61" s="11">
        <v>4238384195</v>
      </c>
      <c r="X61" s="11">
        <v>1872611511</v>
      </c>
      <c r="Y61" s="11">
        <v>2365772684</v>
      </c>
      <c r="Z61" s="2">
        <v>126.34</v>
      </c>
      <c r="AA61" s="15">
        <v>1872611511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1089096903</v>
      </c>
      <c r="D65" s="10">
        <v>1033167971</v>
      </c>
      <c r="E65" s="11">
        <v>1248846519</v>
      </c>
      <c r="F65" s="11">
        <v>1288227476</v>
      </c>
      <c r="G65" s="11">
        <v>52896839</v>
      </c>
      <c r="H65" s="11">
        <v>152234991</v>
      </c>
      <c r="I65" s="11">
        <v>245616481</v>
      </c>
      <c r="J65" s="11">
        <v>450748311</v>
      </c>
      <c r="K65" s="11">
        <v>357824299</v>
      </c>
      <c r="L65" s="11">
        <v>459685387</v>
      </c>
      <c r="M65" s="11">
        <v>530976593</v>
      </c>
      <c r="N65" s="11">
        <v>1348486279</v>
      </c>
      <c r="O65" s="11">
        <v>603225729</v>
      </c>
      <c r="P65" s="11">
        <v>695582101</v>
      </c>
      <c r="Q65" s="11">
        <v>822721785</v>
      </c>
      <c r="R65" s="11">
        <v>2121529615</v>
      </c>
      <c r="S65" s="11">
        <v>915273938</v>
      </c>
      <c r="T65" s="11"/>
      <c r="U65" s="11"/>
      <c r="V65" s="11">
        <v>915273938</v>
      </c>
      <c r="W65" s="11">
        <v>4836038143</v>
      </c>
      <c r="X65" s="11">
        <v>1288227476</v>
      </c>
      <c r="Y65" s="11">
        <v>3547810667</v>
      </c>
      <c r="Z65" s="2">
        <v>275.4</v>
      </c>
      <c r="AA65" s="15"/>
    </row>
    <row r="66" spans="1:27" ht="13.5">
      <c r="A66" s="86" t="s">
        <v>54</v>
      </c>
      <c r="B66" s="93"/>
      <c r="C66" s="12">
        <v>216406019</v>
      </c>
      <c r="D66" s="13">
        <v>209580798</v>
      </c>
      <c r="E66" s="14">
        <v>237073551</v>
      </c>
      <c r="F66" s="14">
        <v>258622499</v>
      </c>
      <c r="G66" s="14">
        <v>18347663</v>
      </c>
      <c r="H66" s="14">
        <v>39721698</v>
      </c>
      <c r="I66" s="14">
        <v>61135826</v>
      </c>
      <c r="J66" s="14">
        <v>119205187</v>
      </c>
      <c r="K66" s="14">
        <v>83849419</v>
      </c>
      <c r="L66" s="14">
        <v>103759785</v>
      </c>
      <c r="M66" s="14">
        <v>116807245</v>
      </c>
      <c r="N66" s="14">
        <v>304416449</v>
      </c>
      <c r="O66" s="14">
        <v>131508322</v>
      </c>
      <c r="P66" s="14">
        <v>152835984</v>
      </c>
      <c r="Q66" s="14">
        <v>175707551</v>
      </c>
      <c r="R66" s="14">
        <v>460051857</v>
      </c>
      <c r="S66" s="14">
        <v>191041951</v>
      </c>
      <c r="T66" s="14">
        <v>207810621</v>
      </c>
      <c r="U66" s="14">
        <v>226267447</v>
      </c>
      <c r="V66" s="14">
        <v>625120019</v>
      </c>
      <c r="W66" s="14">
        <v>1508793512</v>
      </c>
      <c r="X66" s="14">
        <v>258622499</v>
      </c>
      <c r="Y66" s="14">
        <v>1250171013</v>
      </c>
      <c r="Z66" s="2">
        <v>483.4</v>
      </c>
      <c r="AA66" s="22"/>
    </row>
    <row r="67" spans="1:27" ht="13.5">
      <c r="A67" s="86" t="s">
        <v>55</v>
      </c>
      <c r="B67" s="93"/>
      <c r="C67" s="9">
        <v>1426951885</v>
      </c>
      <c r="D67" s="10">
        <v>1016640143</v>
      </c>
      <c r="E67" s="11">
        <v>1506010507</v>
      </c>
      <c r="F67" s="11">
        <v>1346769590</v>
      </c>
      <c r="G67" s="11">
        <v>40447886</v>
      </c>
      <c r="H67" s="11">
        <v>121602316</v>
      </c>
      <c r="I67" s="11">
        <v>224069123</v>
      </c>
      <c r="J67" s="11">
        <v>386119325</v>
      </c>
      <c r="K67" s="11">
        <v>337092174</v>
      </c>
      <c r="L67" s="11">
        <v>454094024</v>
      </c>
      <c r="M67" s="11">
        <v>560664799</v>
      </c>
      <c r="N67" s="11">
        <v>1351850997</v>
      </c>
      <c r="O67" s="11">
        <v>627693382</v>
      </c>
      <c r="P67" s="11">
        <v>717368408</v>
      </c>
      <c r="Q67" s="11">
        <v>791328463</v>
      </c>
      <c r="R67" s="11">
        <v>2136390253</v>
      </c>
      <c r="S67" s="11">
        <v>893285184</v>
      </c>
      <c r="T67" s="11"/>
      <c r="U67" s="11"/>
      <c r="V67" s="11">
        <v>893285184</v>
      </c>
      <c r="W67" s="11">
        <v>4767645759</v>
      </c>
      <c r="X67" s="11">
        <v>1346769590</v>
      </c>
      <c r="Y67" s="11">
        <v>3420876169</v>
      </c>
      <c r="Z67" s="2">
        <v>254.01</v>
      </c>
      <c r="AA67" s="15"/>
    </row>
    <row r="68" spans="1:27" ht="13.5">
      <c r="A68" s="86" t="s">
        <v>56</v>
      </c>
      <c r="B68" s="93"/>
      <c r="C68" s="9">
        <v>172915315</v>
      </c>
      <c r="D68" s="10">
        <v>249716327</v>
      </c>
      <c r="E68" s="11">
        <v>157424474</v>
      </c>
      <c r="F68" s="11">
        <v>233515733</v>
      </c>
      <c r="G68" s="11">
        <v>10700920</v>
      </c>
      <c r="H68" s="11">
        <v>32472192</v>
      </c>
      <c r="I68" s="11">
        <v>47976017</v>
      </c>
      <c r="J68" s="11">
        <v>91149129</v>
      </c>
      <c r="K68" s="11">
        <v>72609321</v>
      </c>
      <c r="L68" s="11">
        <v>98766415</v>
      </c>
      <c r="M68" s="11">
        <v>123604646</v>
      </c>
      <c r="N68" s="11">
        <v>294980382</v>
      </c>
      <c r="O68" s="11">
        <v>145848373</v>
      </c>
      <c r="P68" s="11">
        <v>171730694</v>
      </c>
      <c r="Q68" s="11">
        <v>198865212</v>
      </c>
      <c r="R68" s="11">
        <v>516444279</v>
      </c>
      <c r="S68" s="11">
        <v>221673369</v>
      </c>
      <c r="T68" s="11">
        <v>247890903</v>
      </c>
      <c r="U68" s="11">
        <v>283746018</v>
      </c>
      <c r="V68" s="11">
        <v>753310290</v>
      </c>
      <c r="W68" s="11">
        <v>1655884080</v>
      </c>
      <c r="X68" s="11">
        <v>233515733</v>
      </c>
      <c r="Y68" s="11">
        <v>1422368347</v>
      </c>
      <c r="Z68" s="2">
        <v>609.11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2905370122</v>
      </c>
      <c r="D69" s="78">
        <f t="shared" si="12"/>
        <v>2509105239</v>
      </c>
      <c r="E69" s="79">
        <f t="shared" si="12"/>
        <v>3149355051</v>
      </c>
      <c r="F69" s="79">
        <f t="shared" si="12"/>
        <v>3127135298</v>
      </c>
      <c r="G69" s="79">
        <f t="shared" si="12"/>
        <v>122393308</v>
      </c>
      <c r="H69" s="79">
        <f t="shared" si="12"/>
        <v>346031197</v>
      </c>
      <c r="I69" s="79">
        <f t="shared" si="12"/>
        <v>578797447</v>
      </c>
      <c r="J69" s="79">
        <f t="shared" si="12"/>
        <v>1047221952</v>
      </c>
      <c r="K69" s="79">
        <f t="shared" si="12"/>
        <v>851375213</v>
      </c>
      <c r="L69" s="79">
        <f t="shared" si="12"/>
        <v>1116305611</v>
      </c>
      <c r="M69" s="79">
        <f t="shared" si="12"/>
        <v>1332053283</v>
      </c>
      <c r="N69" s="79">
        <f t="shared" si="12"/>
        <v>3299734107</v>
      </c>
      <c r="O69" s="79">
        <f t="shared" si="12"/>
        <v>1508275806</v>
      </c>
      <c r="P69" s="79">
        <f t="shared" si="12"/>
        <v>1737517187</v>
      </c>
      <c r="Q69" s="79">
        <f t="shared" si="12"/>
        <v>1988623011</v>
      </c>
      <c r="R69" s="79">
        <f t="shared" si="12"/>
        <v>5234416004</v>
      </c>
      <c r="S69" s="79">
        <f t="shared" si="12"/>
        <v>2221274442</v>
      </c>
      <c r="T69" s="79">
        <f t="shared" si="12"/>
        <v>455701524</v>
      </c>
      <c r="U69" s="79">
        <f t="shared" si="12"/>
        <v>510013465</v>
      </c>
      <c r="V69" s="79">
        <f t="shared" si="12"/>
        <v>3186989431</v>
      </c>
      <c r="W69" s="79">
        <f t="shared" si="12"/>
        <v>12768361494</v>
      </c>
      <c r="X69" s="79">
        <f t="shared" si="12"/>
        <v>3127135298</v>
      </c>
      <c r="Y69" s="79">
        <f t="shared" si="12"/>
        <v>9641226196</v>
      </c>
      <c r="Z69" s="80">
        <f>+IF(X69&lt;&gt;0,+(Y69/X69)*100,0)</f>
        <v>308.3085724549933</v>
      </c>
      <c r="AA69" s="81">
        <f>SUM(AA65:AA68)</f>
        <v>0</v>
      </c>
    </row>
    <row r="70" spans="1:27" ht="13.5">
      <c r="A70" s="6" t="s">
        <v>66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67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68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69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2017-01-27T07:04:02Z</dcterms:created>
  <dcterms:modified xsi:type="dcterms:W3CDTF">2017-01-27T07:04:48Z</dcterms:modified>
  <cp:category/>
  <cp:version/>
  <cp:contentType/>
  <cp:contentStatus/>
</cp:coreProperties>
</file>