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2" sheetId="12" r:id="rId12"/>
    <sheet name="NC091" sheetId="13" r:id="rId13"/>
    <sheet name="NW372" sheetId="14" r:id="rId14"/>
    <sheet name="NW373" sheetId="15" r:id="rId15"/>
    <sheet name="NW402" sheetId="16" r:id="rId16"/>
    <sheet name="NW403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'FS184'!$A$1:$AA$74</definedName>
    <definedName name="_xlnm.Print_Area" localSheetId="2">'GT421'!$A$1:$AA$74</definedName>
    <definedName name="_xlnm.Print_Area" localSheetId="3">'GT481'!$A$1:$AA$74</definedName>
    <definedName name="_xlnm.Print_Area" localSheetId="4">'KZN225'!$A$1:$AA$74</definedName>
    <definedName name="_xlnm.Print_Area" localSheetId="5">'KZN252'!$A$1:$AA$74</definedName>
    <definedName name="_xlnm.Print_Area" localSheetId="6">'KZN282'!$A$1:$AA$74</definedName>
    <definedName name="_xlnm.Print_Area" localSheetId="7">'LIM354'!$A$1:$AA$74</definedName>
    <definedName name="_xlnm.Print_Area" localSheetId="8">'MP307'!$A$1:$AA$74</definedName>
    <definedName name="_xlnm.Print_Area" localSheetId="9">'MP312'!$A$1:$AA$74</definedName>
    <definedName name="_xlnm.Print_Area" localSheetId="10">'MP313'!$A$1:$AA$74</definedName>
    <definedName name="_xlnm.Print_Area" localSheetId="11">'MP322'!$A$1:$AA$74</definedName>
    <definedName name="_xlnm.Print_Area" localSheetId="12">'NC091'!$A$1:$AA$74</definedName>
    <definedName name="_xlnm.Print_Area" localSheetId="13">'NW372'!$A$1:$AA$74</definedName>
    <definedName name="_xlnm.Print_Area" localSheetId="14">'NW373'!$A$1:$AA$74</definedName>
    <definedName name="_xlnm.Print_Area" localSheetId="15">'NW402'!$A$1:$AA$74</definedName>
    <definedName name="_xlnm.Print_Area" localSheetId="16">'NW403'!$A$1:$AA$74</definedName>
    <definedName name="_xlnm.Print_Area" localSheetId="0">'Summary'!$A$1:$AA$74</definedName>
    <definedName name="_xlnm.Print_Area" localSheetId="17">'WC023'!$A$1:$AA$74</definedName>
    <definedName name="_xlnm.Print_Area" localSheetId="18">'WC024'!$A$1:$AA$74</definedName>
    <definedName name="_xlnm.Print_Area" localSheetId="19">'WC044'!$A$1:$AA$74</definedName>
  </definedNames>
  <calcPr calcMode="manual" fullCalcOnLoad="1"/>
</workbook>
</file>

<file path=xl/sharedStrings.xml><?xml version="1.0" encoding="utf-8"?>
<sst xmlns="http://schemas.openxmlformats.org/spreadsheetml/2006/main" count="2060" uniqueCount="83">
  <si>
    <t>Free State: Matjhabeng(FS184) - Table C9 Quarterly Budget Statement - Capital Expenditure by Asset Clas ( All 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</si>
  <si>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</si>
  <si>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</si>
  <si>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</si>
  <si>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</si>
  <si>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</si>
  <si>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</si>
  <si>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</si>
  <si>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</si>
  <si>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</si>
  <si>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</si>
  <si>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</si>
  <si>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</si>
  <si>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</si>
  <si>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</si>
  <si>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</si>
  <si>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</si>
  <si>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</si>
  <si>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</si>
  <si>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</si>
  <si>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</si>
  <si>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</si>
  <si>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</si>
  <si>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</si>
  <si>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</si>
  <si>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</si>
  <si>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</si>
  <si>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</si>
  <si>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</si>
  <si>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</si>
  <si>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</si>
  <si>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</si>
  <si>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</si>
  <si>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</si>
  <si>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</si>
  <si>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</si>
  <si>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</si>
  <si>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</si>
  <si>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</si>
  <si>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</si>
  <si>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</si>
  <si>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</si>
  <si>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</si>
  <si>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</si>
  <si>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</si>
  <si>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</si>
  <si>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</si>
  <si>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</si>
  <si>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</si>
  <si>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</si>
  <si>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</si>
  <si>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</si>
  <si>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</si>
  <si>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</si>
  <si>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</si>
  <si>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</si>
  <si>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</si>
  <si>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</si>
  <si>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Gauteng: Emfuleni(GT421) - Table C9 Quarterly Budget Statement - Capital Expenditure by Asset Clas ( All ) for 4th Quarter ended 30 June 2015 (Figures Finalised as at 2015/07/31)</t>
  </si>
  <si>
    <t>Gauteng: Mogale City(GT481) - Table C9 Quarterly Budget Statement - Capital Expenditure by Asset Clas ( All ) for 4th Quarter ended 30 June 2015 (Figures Finalised as at 2015/07/31)</t>
  </si>
  <si>
    <t>Kwazulu-Natal: Msunduzi(KZN225) - Table C9 Quarterly Budget Statement - Capital Expenditure by Asset Clas ( All ) for 4th Quarter ended 30 June 2015 (Figures Finalised as at 2015/07/31)</t>
  </si>
  <si>
    <t>Kwazulu-Natal: Newcastle(KZN252) - Table C9 Quarterly Budget Statement - Capital Expenditure by Asset Clas ( All ) for 4th Quarter ended 30 June 2015 (Figures Finalised as at 2015/07/31)</t>
  </si>
  <si>
    <t>Kwazulu-Natal: uMhlathuze(KZN282) - Table C9 Quarterly Budget Statement - Capital Expenditure by Asset Clas ( All ) for 4th Quarter ended 30 June 2015 (Figures Finalised as at 2015/07/31)</t>
  </si>
  <si>
    <t>Limpopo: Polokwane(LIM354) - Table C9 Quarterly Budget Statement - Capital Expenditure by Asset Clas ( All ) for 4th Quarter ended 30 June 2015 (Figures Finalised as at 2015/07/31)</t>
  </si>
  <si>
    <t>Mpumalanga: Govan Mbeki(MP307) - Table C9 Quarterly Budget Statement - Capital Expenditure by Asset Clas ( All ) for 4th Quarter ended 30 June 2015 (Figures Finalised as at 2015/07/31)</t>
  </si>
  <si>
    <t>Mpumalanga: Emalahleni (Mp)(MP312) - Table C9 Quarterly Budget Statement - Capital Expenditure by Asset Clas ( All ) for 4th Quarter ended 30 June 2015 (Figures Finalised as at 2015/07/31)</t>
  </si>
  <si>
    <t>Mpumalanga: Steve Tshwete(MP313) - Table C9 Quarterly Budget Statement - Capital Expenditure by Asset Clas ( All ) for 4th Quarter ended 30 June 2015 (Figures Finalised as at 2015/07/31)</t>
  </si>
  <si>
    <t>Mpumalanga: Mbombela(MP322) - Table C9 Quarterly Budget Statement - Capital Expenditure by Asset Clas ( All ) for 4th Quarter ended 30 June 2015 (Figures Finalised as at 2015/07/31)</t>
  </si>
  <si>
    <t>Northern Cape: Sol Plaatje(NC091) - Table C9 Quarterly Budget Statement - Capital Expenditure by Asset Clas ( All ) for 4th Quarter ended 30 June 2015 (Figures Finalised as at 2015/07/31)</t>
  </si>
  <si>
    <t>North West: Madibeng(NW372) - Table C9 Quarterly Budget Statement - Capital Expenditure by Asset Clas ( All ) for 4th Quarter ended 30 June 2015 (Figures Finalised as at 2015/07/31)</t>
  </si>
  <si>
    <t>North West: Rustenburg(NW373) - Table C9 Quarterly Budget Statement - Capital Expenditure by Asset Clas ( All ) for 4th Quarter ended 30 June 2015 (Figures Finalised as at 2015/07/31)</t>
  </si>
  <si>
    <t>North West: Tlokwe(NW402) - Table C9 Quarterly Budget Statement - Capital Expenditure by Asset Clas ( All ) for 4th Quarter ended 30 June 2015 (Figures Finalised as at 2015/07/31)</t>
  </si>
  <si>
    <t>North West: City Of Matlosana(NW403) - Table C9 Quarterly Budget Statement - Capital Expenditure by Asset Clas ( All ) for 4th Quarter ended 30 June 2015 (Figures Finalised as at 2015/07/31)</t>
  </si>
  <si>
    <t>Western Cape: Drakenstein(WC023) - Table C9 Quarterly Budget Statement - Capital Expenditure by Asset Clas ( All ) for 4th Quarter ended 30 June 2015 (Figures Finalised as at 2015/07/31)</t>
  </si>
  <si>
    <t>Western Cape: Stellenbosch(WC024) - Table C9 Quarterly Budget Statement - Capital Expenditure by Asset Clas ( All ) for 4th Quarter ended 30 June 2015 (Figures Finalised as at 2015/07/31)</t>
  </si>
  <si>
    <t>Western Cape: George(WC044) - Table C9 Quarterly Budget Statement - Capital Expenditure by Asset Clas ( All ) for 4th Quarter ended 30 June 2015 (Figures Finalised as at 2015/07/31)</t>
  </si>
  <si>
    <t>Summary - Table C9 Quarterly Budget Statement - Capital Expenditure by Asset Class ( All ) for 4th Quarter ended 30 June 2015 (Figures Finalised as at 2015/07/31)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</si>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</sst>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4027655971</v>
      </c>
      <c r="D5" s="42">
        <f t="shared" si="0"/>
        <v>0</v>
      </c>
      <c r="E5" s="43">
        <f t="shared" si="0"/>
        <v>4226285302</v>
      </c>
      <c r="F5" s="43">
        <f t="shared" si="0"/>
        <v>5924391499</v>
      </c>
      <c r="G5" s="43">
        <f t="shared" si="0"/>
        <v>73234370</v>
      </c>
      <c r="H5" s="43">
        <f t="shared" si="0"/>
        <v>209352191</v>
      </c>
      <c r="I5" s="43">
        <f t="shared" si="0"/>
        <v>270650594</v>
      </c>
      <c r="J5" s="43">
        <f t="shared" si="0"/>
        <v>553237155</v>
      </c>
      <c r="K5" s="43">
        <f t="shared" si="0"/>
        <v>347977662</v>
      </c>
      <c r="L5" s="43">
        <f t="shared" si="0"/>
        <v>436113862</v>
      </c>
      <c r="M5" s="43">
        <f t="shared" si="0"/>
        <v>403139403</v>
      </c>
      <c r="N5" s="43">
        <f t="shared" si="0"/>
        <v>1187230927</v>
      </c>
      <c r="O5" s="43">
        <f t="shared" si="0"/>
        <v>225184769</v>
      </c>
      <c r="P5" s="43">
        <f t="shared" si="0"/>
        <v>323142165</v>
      </c>
      <c r="Q5" s="43">
        <f t="shared" si="0"/>
        <v>448638804</v>
      </c>
      <c r="R5" s="43">
        <f t="shared" si="0"/>
        <v>996965738</v>
      </c>
      <c r="S5" s="43">
        <f t="shared" si="0"/>
        <v>472098922</v>
      </c>
      <c r="T5" s="43">
        <f t="shared" si="0"/>
        <v>417741951</v>
      </c>
      <c r="U5" s="43">
        <f t="shared" si="0"/>
        <v>1030101713</v>
      </c>
      <c r="V5" s="43">
        <f t="shared" si="0"/>
        <v>1919942586</v>
      </c>
      <c r="W5" s="43">
        <f t="shared" si="0"/>
        <v>4657376406</v>
      </c>
      <c r="X5" s="43">
        <f t="shared" si="0"/>
        <v>5924391499</v>
      </c>
      <c r="Y5" s="43">
        <f t="shared" si="0"/>
        <v>-1267015093</v>
      </c>
      <c r="Z5" s="44">
        <f>+IF(X5&lt;&gt;0,+(Y5/X5)*100,0)</f>
        <v>-21.386417376600857</v>
      </c>
      <c r="AA5" s="45">
        <f>SUM(AA11:AA18)</f>
        <v>5924391499</v>
      </c>
    </row>
    <row r="6" spans="1:27" ht="13.5">
      <c r="A6" s="46" t="s">
        <v>32</v>
      </c>
      <c r="B6" s="47"/>
      <c r="C6" s="9">
        <v>912495782</v>
      </c>
      <c r="D6" s="10"/>
      <c r="E6" s="11">
        <v>1354736468</v>
      </c>
      <c r="F6" s="11">
        <v>1706306503</v>
      </c>
      <c r="G6" s="11">
        <v>28729017</v>
      </c>
      <c r="H6" s="11">
        <v>78994858</v>
      </c>
      <c r="I6" s="11">
        <v>120635813</v>
      </c>
      <c r="J6" s="11">
        <v>228359688</v>
      </c>
      <c r="K6" s="11">
        <v>107752908</v>
      </c>
      <c r="L6" s="11">
        <v>104640515</v>
      </c>
      <c r="M6" s="11">
        <v>90022523</v>
      </c>
      <c r="N6" s="11">
        <v>302415946</v>
      </c>
      <c r="O6" s="11">
        <v>56560017</v>
      </c>
      <c r="P6" s="11">
        <v>107239250</v>
      </c>
      <c r="Q6" s="11">
        <v>144492950</v>
      </c>
      <c r="R6" s="11">
        <v>308292217</v>
      </c>
      <c r="S6" s="11">
        <v>142009718</v>
      </c>
      <c r="T6" s="11">
        <v>138167675</v>
      </c>
      <c r="U6" s="11">
        <v>275921073</v>
      </c>
      <c r="V6" s="11">
        <v>556098466</v>
      </c>
      <c r="W6" s="11">
        <v>1395166317</v>
      </c>
      <c r="X6" s="11">
        <v>1706306503</v>
      </c>
      <c r="Y6" s="11">
        <v>-311140186</v>
      </c>
      <c r="Z6" s="2">
        <v>-18.23</v>
      </c>
      <c r="AA6" s="15">
        <v>1706306503</v>
      </c>
    </row>
    <row r="7" spans="1:27" ht="13.5">
      <c r="A7" s="46" t="s">
        <v>33</v>
      </c>
      <c r="B7" s="47"/>
      <c r="C7" s="9">
        <v>353041674</v>
      </c>
      <c r="D7" s="10"/>
      <c r="E7" s="11">
        <v>460416167</v>
      </c>
      <c r="F7" s="11">
        <v>630560680</v>
      </c>
      <c r="G7" s="11">
        <v>10846972</v>
      </c>
      <c r="H7" s="11">
        <v>14390374</v>
      </c>
      <c r="I7" s="11">
        <v>46564233</v>
      </c>
      <c r="J7" s="11">
        <v>71801579</v>
      </c>
      <c r="K7" s="11">
        <v>21744577</v>
      </c>
      <c r="L7" s="11">
        <v>40343517</v>
      </c>
      <c r="M7" s="11">
        <v>41280701</v>
      </c>
      <c r="N7" s="11">
        <v>103368795</v>
      </c>
      <c r="O7" s="11">
        <v>21699419</v>
      </c>
      <c r="P7" s="11">
        <v>52944044</v>
      </c>
      <c r="Q7" s="11">
        <v>60784696</v>
      </c>
      <c r="R7" s="11">
        <v>135428159</v>
      </c>
      <c r="S7" s="11">
        <v>59425621</v>
      </c>
      <c r="T7" s="11">
        <v>37459732</v>
      </c>
      <c r="U7" s="11">
        <v>155397751</v>
      </c>
      <c r="V7" s="11">
        <v>252283104</v>
      </c>
      <c r="W7" s="11">
        <v>562881637</v>
      </c>
      <c r="X7" s="11">
        <v>630560680</v>
      </c>
      <c r="Y7" s="11">
        <v>-67679043</v>
      </c>
      <c r="Z7" s="2">
        <v>-10.73</v>
      </c>
      <c r="AA7" s="15">
        <v>630560680</v>
      </c>
    </row>
    <row r="8" spans="1:27" ht="13.5">
      <c r="A8" s="46" t="s">
        <v>34</v>
      </c>
      <c r="B8" s="47"/>
      <c r="C8" s="9">
        <v>636671002</v>
      </c>
      <c r="D8" s="10"/>
      <c r="E8" s="11">
        <v>595643858</v>
      </c>
      <c r="F8" s="11">
        <v>910669649</v>
      </c>
      <c r="G8" s="11">
        <v>6949894</v>
      </c>
      <c r="H8" s="11">
        <v>31467543</v>
      </c>
      <c r="I8" s="11">
        <v>37311335</v>
      </c>
      <c r="J8" s="11">
        <v>75728772</v>
      </c>
      <c r="K8" s="11">
        <v>29206000</v>
      </c>
      <c r="L8" s="11">
        <v>74512567</v>
      </c>
      <c r="M8" s="11">
        <v>84813423</v>
      </c>
      <c r="N8" s="11">
        <v>188531990</v>
      </c>
      <c r="O8" s="11">
        <v>44569899</v>
      </c>
      <c r="P8" s="11">
        <v>37588931</v>
      </c>
      <c r="Q8" s="11">
        <v>100266751</v>
      </c>
      <c r="R8" s="11">
        <v>182425581</v>
      </c>
      <c r="S8" s="11">
        <v>100714655</v>
      </c>
      <c r="T8" s="11">
        <v>104576434</v>
      </c>
      <c r="U8" s="11">
        <v>152984398</v>
      </c>
      <c r="V8" s="11">
        <v>358275487</v>
      </c>
      <c r="W8" s="11">
        <v>804961830</v>
      </c>
      <c r="X8" s="11">
        <v>910669649</v>
      </c>
      <c r="Y8" s="11">
        <v>-105707819</v>
      </c>
      <c r="Z8" s="2">
        <v>-11.61</v>
      </c>
      <c r="AA8" s="15">
        <v>910669649</v>
      </c>
    </row>
    <row r="9" spans="1:27" ht="13.5">
      <c r="A9" s="46" t="s">
        <v>35</v>
      </c>
      <c r="B9" s="47"/>
      <c r="C9" s="9">
        <v>364914676</v>
      </c>
      <c r="D9" s="10"/>
      <c r="E9" s="11">
        <v>629503462</v>
      </c>
      <c r="F9" s="11">
        <v>661785441</v>
      </c>
      <c r="G9" s="11">
        <v>4330697</v>
      </c>
      <c r="H9" s="11">
        <v>16249114</v>
      </c>
      <c r="I9" s="11">
        <v>18904019</v>
      </c>
      <c r="J9" s="11">
        <v>39483830</v>
      </c>
      <c r="K9" s="11">
        <v>25238627</v>
      </c>
      <c r="L9" s="11">
        <v>37320043</v>
      </c>
      <c r="M9" s="11">
        <v>33807539</v>
      </c>
      <c r="N9" s="11">
        <v>96366209</v>
      </c>
      <c r="O9" s="11">
        <v>9043633</v>
      </c>
      <c r="P9" s="11">
        <v>28992450</v>
      </c>
      <c r="Q9" s="11">
        <v>53186127</v>
      </c>
      <c r="R9" s="11">
        <v>91222210</v>
      </c>
      <c r="S9" s="11">
        <v>40209317</v>
      </c>
      <c r="T9" s="11">
        <v>36505340</v>
      </c>
      <c r="U9" s="11">
        <v>70823892</v>
      </c>
      <c r="V9" s="11">
        <v>147538549</v>
      </c>
      <c r="W9" s="11">
        <v>374610798</v>
      </c>
      <c r="X9" s="11">
        <v>661785441</v>
      </c>
      <c r="Y9" s="11">
        <v>-287174643</v>
      </c>
      <c r="Z9" s="2">
        <v>-43.39</v>
      </c>
      <c r="AA9" s="15">
        <v>661785441</v>
      </c>
    </row>
    <row r="10" spans="1:27" ht="13.5">
      <c r="A10" s="46" t="s">
        <v>36</v>
      </c>
      <c r="B10" s="47"/>
      <c r="C10" s="9">
        <v>930729257</v>
      </c>
      <c r="D10" s="10"/>
      <c r="E10" s="11">
        <v>268442658</v>
      </c>
      <c r="F10" s="11">
        <v>641647325</v>
      </c>
      <c r="G10" s="11">
        <v>7278844</v>
      </c>
      <c r="H10" s="11">
        <v>19700440</v>
      </c>
      <c r="I10" s="11">
        <v>10154679</v>
      </c>
      <c r="J10" s="11">
        <v>37133963</v>
      </c>
      <c r="K10" s="11">
        <v>81052874</v>
      </c>
      <c r="L10" s="11">
        <v>34391834</v>
      </c>
      <c r="M10" s="11">
        <v>73431765</v>
      </c>
      <c r="N10" s="11">
        <v>188876473</v>
      </c>
      <c r="O10" s="11">
        <v>58092862</v>
      </c>
      <c r="P10" s="11">
        <v>31424764</v>
      </c>
      <c r="Q10" s="11">
        <v>12406806</v>
      </c>
      <c r="R10" s="11">
        <v>101924432</v>
      </c>
      <c r="S10" s="11">
        <v>32622160</v>
      </c>
      <c r="T10" s="11">
        <v>53176420</v>
      </c>
      <c r="U10" s="11">
        <v>93190006</v>
      </c>
      <c r="V10" s="11">
        <v>178988586</v>
      </c>
      <c r="W10" s="11">
        <v>506923454</v>
      </c>
      <c r="X10" s="11">
        <v>641647325</v>
      </c>
      <c r="Y10" s="11">
        <v>-134723871</v>
      </c>
      <c r="Z10" s="2">
        <v>-21</v>
      </c>
      <c r="AA10" s="15">
        <v>641647325</v>
      </c>
    </row>
    <row r="11" spans="1:27" ht="13.5">
      <c r="A11" s="48" t="s">
        <v>37</v>
      </c>
      <c r="B11" s="47"/>
      <c r="C11" s="49">
        <f aca="true" t="shared" si="1" ref="C11:Y11">SUM(C6:C10)</f>
        <v>3197852391</v>
      </c>
      <c r="D11" s="50">
        <f t="shared" si="1"/>
        <v>0</v>
      </c>
      <c r="E11" s="51">
        <f t="shared" si="1"/>
        <v>3308742613</v>
      </c>
      <c r="F11" s="51">
        <f t="shared" si="1"/>
        <v>4550969598</v>
      </c>
      <c r="G11" s="51">
        <f t="shared" si="1"/>
        <v>58135424</v>
      </c>
      <c r="H11" s="51">
        <f t="shared" si="1"/>
        <v>160802329</v>
      </c>
      <c r="I11" s="51">
        <f t="shared" si="1"/>
        <v>233570079</v>
      </c>
      <c r="J11" s="51">
        <f t="shared" si="1"/>
        <v>452507832</v>
      </c>
      <c r="K11" s="51">
        <f t="shared" si="1"/>
        <v>264994986</v>
      </c>
      <c r="L11" s="51">
        <f t="shared" si="1"/>
        <v>291208476</v>
      </c>
      <c r="M11" s="51">
        <f t="shared" si="1"/>
        <v>323355951</v>
      </c>
      <c r="N11" s="51">
        <f t="shared" si="1"/>
        <v>879559413</v>
      </c>
      <c r="O11" s="51">
        <f t="shared" si="1"/>
        <v>189965830</v>
      </c>
      <c r="P11" s="51">
        <f t="shared" si="1"/>
        <v>258189439</v>
      </c>
      <c r="Q11" s="51">
        <f t="shared" si="1"/>
        <v>371137330</v>
      </c>
      <c r="R11" s="51">
        <f t="shared" si="1"/>
        <v>819292599</v>
      </c>
      <c r="S11" s="51">
        <f t="shared" si="1"/>
        <v>374981471</v>
      </c>
      <c r="T11" s="51">
        <f t="shared" si="1"/>
        <v>369885601</v>
      </c>
      <c r="U11" s="51">
        <f t="shared" si="1"/>
        <v>748317120</v>
      </c>
      <c r="V11" s="51">
        <f t="shared" si="1"/>
        <v>1493184192</v>
      </c>
      <c r="W11" s="51">
        <f t="shared" si="1"/>
        <v>3644544036</v>
      </c>
      <c r="X11" s="51">
        <f t="shared" si="1"/>
        <v>4550969598</v>
      </c>
      <c r="Y11" s="51">
        <f t="shared" si="1"/>
        <v>-906425562</v>
      </c>
      <c r="Z11" s="52">
        <f>+IF(X11&lt;&gt;0,+(Y11/X11)*100,0)</f>
        <v>-19.91719659912349</v>
      </c>
      <c r="AA11" s="53">
        <f>SUM(AA6:AA10)</f>
        <v>4550969598</v>
      </c>
    </row>
    <row r="12" spans="1:27" ht="13.5">
      <c r="A12" s="54" t="s">
        <v>38</v>
      </c>
      <c r="B12" s="35"/>
      <c r="C12" s="9">
        <v>387956837</v>
      </c>
      <c r="D12" s="10"/>
      <c r="E12" s="11">
        <v>263614514</v>
      </c>
      <c r="F12" s="11">
        <v>420995319</v>
      </c>
      <c r="G12" s="11">
        <v>2654783</v>
      </c>
      <c r="H12" s="11">
        <v>22964763</v>
      </c>
      <c r="I12" s="11">
        <v>21520733</v>
      </c>
      <c r="J12" s="11">
        <v>47140279</v>
      </c>
      <c r="K12" s="11">
        <v>29319663</v>
      </c>
      <c r="L12" s="11">
        <v>23838505</v>
      </c>
      <c r="M12" s="11">
        <v>27956925</v>
      </c>
      <c r="N12" s="11">
        <v>81115093</v>
      </c>
      <c r="O12" s="11">
        <v>13902835</v>
      </c>
      <c r="P12" s="11">
        <v>23383458</v>
      </c>
      <c r="Q12" s="11">
        <v>23216158</v>
      </c>
      <c r="R12" s="11">
        <v>60502451</v>
      </c>
      <c r="S12" s="11">
        <v>40445547</v>
      </c>
      <c r="T12" s="11">
        <v>17312045</v>
      </c>
      <c r="U12" s="11">
        <v>63784126</v>
      </c>
      <c r="V12" s="11">
        <v>121541718</v>
      </c>
      <c r="W12" s="11">
        <v>310299541</v>
      </c>
      <c r="X12" s="11">
        <v>420995319</v>
      </c>
      <c r="Y12" s="11">
        <v>-110695778</v>
      </c>
      <c r="Z12" s="2">
        <v>-26.29</v>
      </c>
      <c r="AA12" s="15">
        <v>420995319</v>
      </c>
    </row>
    <row r="13" spans="1:27" ht="13.5">
      <c r="A13" s="54" t="s">
        <v>39</v>
      </c>
      <c r="B13" s="35"/>
      <c r="C13" s="12">
        <v>276031</v>
      </c>
      <c r="D13" s="13"/>
      <c r="E13" s="14">
        <v>60000</v>
      </c>
      <c r="F13" s="14">
        <v>1495545</v>
      </c>
      <c r="G13" s="14">
        <v>1102524</v>
      </c>
      <c r="H13" s="14"/>
      <c r="I13" s="14">
        <v>500000</v>
      </c>
      <c r="J13" s="14">
        <v>1602524</v>
      </c>
      <c r="K13" s="14"/>
      <c r="L13" s="14"/>
      <c r="M13" s="14">
        <v>935545</v>
      </c>
      <c r="N13" s="14">
        <v>935545</v>
      </c>
      <c r="O13" s="14"/>
      <c r="P13" s="14"/>
      <c r="Q13" s="14"/>
      <c r="R13" s="14"/>
      <c r="S13" s="14"/>
      <c r="T13" s="14"/>
      <c r="U13" s="14"/>
      <c r="V13" s="14"/>
      <c r="W13" s="14">
        <v>2538069</v>
      </c>
      <c r="X13" s="14">
        <v>1495545</v>
      </c>
      <c r="Y13" s="14">
        <v>1042524</v>
      </c>
      <c r="Z13" s="2">
        <v>69.71</v>
      </c>
      <c r="AA13" s="22">
        <v>1495545</v>
      </c>
    </row>
    <row r="14" spans="1:27" ht="13.5">
      <c r="A14" s="54" t="s">
        <v>40</v>
      </c>
      <c r="B14" s="35"/>
      <c r="C14" s="9">
        <v>4218000</v>
      </c>
      <c r="D14" s="10"/>
      <c r="E14" s="11">
        <v>1827000</v>
      </c>
      <c r="F14" s="11"/>
      <c r="G14" s="11">
        <v>8171989</v>
      </c>
      <c r="H14" s="11">
        <v>7509988</v>
      </c>
      <c r="I14" s="11">
        <v>3724300</v>
      </c>
      <c r="J14" s="11">
        <v>19406277</v>
      </c>
      <c r="K14" s="11">
        <v>13921858</v>
      </c>
      <c r="L14" s="11">
        <v>1198657</v>
      </c>
      <c r="M14" s="11">
        <v>3543566</v>
      </c>
      <c r="N14" s="11">
        <v>18664081</v>
      </c>
      <c r="O14" s="11"/>
      <c r="P14" s="11"/>
      <c r="Q14" s="11"/>
      <c r="R14" s="11"/>
      <c r="S14" s="11"/>
      <c r="T14" s="11"/>
      <c r="U14" s="11"/>
      <c r="V14" s="11"/>
      <c r="W14" s="11">
        <v>38070358</v>
      </c>
      <c r="X14" s="11"/>
      <c r="Y14" s="11">
        <v>38070358</v>
      </c>
      <c r="Z14" s="2"/>
      <c r="AA14" s="15"/>
    </row>
    <row r="15" spans="1:27" ht="13.5">
      <c r="A15" s="54" t="s">
        <v>41</v>
      </c>
      <c r="B15" s="35" t="s">
        <v>42</v>
      </c>
      <c r="C15" s="9">
        <v>426402358</v>
      </c>
      <c r="D15" s="10"/>
      <c r="E15" s="11">
        <v>625308372</v>
      </c>
      <c r="F15" s="11">
        <v>920554378</v>
      </c>
      <c r="G15" s="11">
        <v>3169650</v>
      </c>
      <c r="H15" s="11">
        <v>18075111</v>
      </c>
      <c r="I15" s="11">
        <v>10997694</v>
      </c>
      <c r="J15" s="11">
        <v>32242455</v>
      </c>
      <c r="K15" s="11">
        <v>37818115</v>
      </c>
      <c r="L15" s="11">
        <v>119324109</v>
      </c>
      <c r="M15" s="11">
        <v>44445586</v>
      </c>
      <c r="N15" s="11">
        <v>201587810</v>
      </c>
      <c r="O15" s="11">
        <v>19713217</v>
      </c>
      <c r="P15" s="11">
        <v>41450980</v>
      </c>
      <c r="Q15" s="11">
        <v>48213010</v>
      </c>
      <c r="R15" s="11">
        <v>109377207</v>
      </c>
      <c r="S15" s="11">
        <v>55436205</v>
      </c>
      <c r="T15" s="11">
        <v>28732478</v>
      </c>
      <c r="U15" s="11">
        <v>201874115</v>
      </c>
      <c r="V15" s="11">
        <v>286042798</v>
      </c>
      <c r="W15" s="11">
        <v>629250270</v>
      </c>
      <c r="X15" s="11">
        <v>920554378</v>
      </c>
      <c r="Y15" s="11">
        <v>-291304108</v>
      </c>
      <c r="Z15" s="2">
        <v>-31.64</v>
      </c>
      <c r="AA15" s="15">
        <v>920554378</v>
      </c>
    </row>
    <row r="16" spans="1:27" ht="13.5">
      <c r="A16" s="55" t="s">
        <v>43</v>
      </c>
      <c r="B16" s="56"/>
      <c r="C16" s="15">
        <v>179012</v>
      </c>
      <c r="D16" s="10"/>
      <c r="E16" s="11">
        <v>90000</v>
      </c>
      <c r="F16" s="11">
        <v>123940</v>
      </c>
      <c r="G16" s="11"/>
      <c r="H16" s="11"/>
      <c r="I16" s="11"/>
      <c r="J16" s="11"/>
      <c r="K16" s="11"/>
      <c r="L16" s="11">
        <v>544115</v>
      </c>
      <c r="M16" s="11"/>
      <c r="N16" s="11">
        <v>544115</v>
      </c>
      <c r="O16" s="11">
        <v>23940</v>
      </c>
      <c r="P16" s="11"/>
      <c r="Q16" s="11">
        <v>8488</v>
      </c>
      <c r="R16" s="11">
        <v>32428</v>
      </c>
      <c r="S16" s="11"/>
      <c r="T16" s="11">
        <v>84621</v>
      </c>
      <c r="U16" s="11">
        <v>38289</v>
      </c>
      <c r="V16" s="11">
        <v>122910</v>
      </c>
      <c r="W16" s="11">
        <v>699453</v>
      </c>
      <c r="X16" s="11">
        <v>123940</v>
      </c>
      <c r="Y16" s="11">
        <v>575513</v>
      </c>
      <c r="Z16" s="2">
        <v>464.35</v>
      </c>
      <c r="AA16" s="15">
        <v>123940</v>
      </c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10771342</v>
      </c>
      <c r="D18" s="17"/>
      <c r="E18" s="18">
        <v>26642803</v>
      </c>
      <c r="F18" s="18">
        <v>30252719</v>
      </c>
      <c r="G18" s="18"/>
      <c r="H18" s="18"/>
      <c r="I18" s="18">
        <v>337788</v>
      </c>
      <c r="J18" s="18">
        <v>337788</v>
      </c>
      <c r="K18" s="18">
        <v>1923040</v>
      </c>
      <c r="L18" s="18"/>
      <c r="M18" s="18">
        <v>2901830</v>
      </c>
      <c r="N18" s="18">
        <v>4824870</v>
      </c>
      <c r="O18" s="18">
        <v>1578947</v>
      </c>
      <c r="P18" s="18">
        <v>118288</v>
      </c>
      <c r="Q18" s="18">
        <v>6063818</v>
      </c>
      <c r="R18" s="18">
        <v>7761053</v>
      </c>
      <c r="S18" s="18">
        <v>1235699</v>
      </c>
      <c r="T18" s="18">
        <v>1727206</v>
      </c>
      <c r="U18" s="18">
        <v>16088063</v>
      </c>
      <c r="V18" s="18">
        <v>19050968</v>
      </c>
      <c r="W18" s="18">
        <v>31974679</v>
      </c>
      <c r="X18" s="18">
        <v>30252719</v>
      </c>
      <c r="Y18" s="18">
        <v>1721960</v>
      </c>
      <c r="Z18" s="3">
        <v>5.69</v>
      </c>
      <c r="AA18" s="23">
        <v>30252719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1198055846</v>
      </c>
      <c r="D20" s="59">
        <f t="shared" si="2"/>
        <v>0</v>
      </c>
      <c r="E20" s="60">
        <f t="shared" si="2"/>
        <v>2443879703</v>
      </c>
      <c r="F20" s="60">
        <f t="shared" si="2"/>
        <v>1817214555</v>
      </c>
      <c r="G20" s="60">
        <f t="shared" si="2"/>
        <v>5325292</v>
      </c>
      <c r="H20" s="60">
        <f t="shared" si="2"/>
        <v>55164547</v>
      </c>
      <c r="I20" s="60">
        <f t="shared" si="2"/>
        <v>82673704</v>
      </c>
      <c r="J20" s="60">
        <f t="shared" si="2"/>
        <v>143163543</v>
      </c>
      <c r="K20" s="60">
        <f t="shared" si="2"/>
        <v>78428471</v>
      </c>
      <c r="L20" s="60">
        <f t="shared" si="2"/>
        <v>75937544</v>
      </c>
      <c r="M20" s="60">
        <f t="shared" si="2"/>
        <v>132933198</v>
      </c>
      <c r="N20" s="60">
        <f t="shared" si="2"/>
        <v>287299213</v>
      </c>
      <c r="O20" s="60">
        <f t="shared" si="2"/>
        <v>44679324</v>
      </c>
      <c r="P20" s="60">
        <f t="shared" si="2"/>
        <v>61814048</v>
      </c>
      <c r="Q20" s="60">
        <f t="shared" si="2"/>
        <v>104680819</v>
      </c>
      <c r="R20" s="60">
        <f t="shared" si="2"/>
        <v>211174191</v>
      </c>
      <c r="S20" s="60">
        <f t="shared" si="2"/>
        <v>71819489</v>
      </c>
      <c r="T20" s="60">
        <f t="shared" si="2"/>
        <v>90478602</v>
      </c>
      <c r="U20" s="60">
        <f t="shared" si="2"/>
        <v>221126882</v>
      </c>
      <c r="V20" s="60">
        <f t="shared" si="2"/>
        <v>383424973</v>
      </c>
      <c r="W20" s="60">
        <f t="shared" si="2"/>
        <v>1025061920</v>
      </c>
      <c r="X20" s="60">
        <f t="shared" si="2"/>
        <v>1817214555</v>
      </c>
      <c r="Y20" s="60">
        <f t="shared" si="2"/>
        <v>-792152635</v>
      </c>
      <c r="Z20" s="61">
        <f>+IF(X20&lt;&gt;0,+(Y20/X20)*100,0)</f>
        <v>-43.591585419587396</v>
      </c>
      <c r="AA20" s="62">
        <f>SUM(AA26:AA33)</f>
        <v>1817214555</v>
      </c>
    </row>
    <row r="21" spans="1:27" ht="13.5">
      <c r="A21" s="46" t="s">
        <v>32</v>
      </c>
      <c r="B21" s="47"/>
      <c r="C21" s="9">
        <v>317313240</v>
      </c>
      <c r="D21" s="10"/>
      <c r="E21" s="11">
        <v>517750512</v>
      </c>
      <c r="F21" s="11">
        <v>422100518</v>
      </c>
      <c r="G21" s="11">
        <v>1827886</v>
      </c>
      <c r="H21" s="11">
        <v>14536717</v>
      </c>
      <c r="I21" s="11">
        <v>29625245</v>
      </c>
      <c r="J21" s="11">
        <v>45989848</v>
      </c>
      <c r="K21" s="11">
        <v>28903670</v>
      </c>
      <c r="L21" s="11">
        <v>36722122</v>
      </c>
      <c r="M21" s="11">
        <v>26487003</v>
      </c>
      <c r="N21" s="11">
        <v>92112795</v>
      </c>
      <c r="O21" s="11">
        <v>9775351</v>
      </c>
      <c r="P21" s="11">
        <v>14690257</v>
      </c>
      <c r="Q21" s="11">
        <v>36739232</v>
      </c>
      <c r="R21" s="11">
        <v>61204840</v>
      </c>
      <c r="S21" s="11">
        <v>20068802</v>
      </c>
      <c r="T21" s="11">
        <v>27079086</v>
      </c>
      <c r="U21" s="11">
        <v>76863848</v>
      </c>
      <c r="V21" s="11">
        <v>124011736</v>
      </c>
      <c r="W21" s="11">
        <v>323319219</v>
      </c>
      <c r="X21" s="11">
        <v>422100518</v>
      </c>
      <c r="Y21" s="11">
        <v>-98781299</v>
      </c>
      <c r="Z21" s="2">
        <v>-23.4</v>
      </c>
      <c r="AA21" s="15">
        <v>422100518</v>
      </c>
    </row>
    <row r="22" spans="1:27" ht="13.5">
      <c r="A22" s="46" t="s">
        <v>33</v>
      </c>
      <c r="B22" s="47"/>
      <c r="C22" s="9">
        <v>169009863</v>
      </c>
      <c r="D22" s="10"/>
      <c r="E22" s="11">
        <v>439872935</v>
      </c>
      <c r="F22" s="11">
        <v>393713555</v>
      </c>
      <c r="G22" s="11">
        <v>487091</v>
      </c>
      <c r="H22" s="11">
        <v>8516174</v>
      </c>
      <c r="I22" s="11">
        <v>8513645</v>
      </c>
      <c r="J22" s="11">
        <v>17516910</v>
      </c>
      <c r="K22" s="11">
        <v>5244173</v>
      </c>
      <c r="L22" s="11">
        <v>8084365</v>
      </c>
      <c r="M22" s="11">
        <v>16789029</v>
      </c>
      <c r="N22" s="11">
        <v>30117567</v>
      </c>
      <c r="O22" s="11">
        <v>48245</v>
      </c>
      <c r="P22" s="11">
        <v>6808005</v>
      </c>
      <c r="Q22" s="11">
        <v>4483325</v>
      </c>
      <c r="R22" s="11">
        <v>11339575</v>
      </c>
      <c r="S22" s="11">
        <v>8830030</v>
      </c>
      <c r="T22" s="11">
        <v>3435362</v>
      </c>
      <c r="U22" s="11">
        <v>27991652</v>
      </c>
      <c r="V22" s="11">
        <v>40257044</v>
      </c>
      <c r="W22" s="11">
        <v>99231096</v>
      </c>
      <c r="X22" s="11">
        <v>393713555</v>
      </c>
      <c r="Y22" s="11">
        <v>-294482459</v>
      </c>
      <c r="Z22" s="2">
        <v>-74.8</v>
      </c>
      <c r="AA22" s="15">
        <v>393713555</v>
      </c>
    </row>
    <row r="23" spans="1:27" ht="13.5">
      <c r="A23" s="46" t="s">
        <v>34</v>
      </c>
      <c r="B23" s="47"/>
      <c r="C23" s="9">
        <v>147998044</v>
      </c>
      <c r="D23" s="10"/>
      <c r="E23" s="11">
        <v>416567692</v>
      </c>
      <c r="F23" s="11">
        <v>241903815</v>
      </c>
      <c r="G23" s="11">
        <v>1370307</v>
      </c>
      <c r="H23" s="11">
        <v>12900912</v>
      </c>
      <c r="I23" s="11">
        <v>10286649</v>
      </c>
      <c r="J23" s="11">
        <v>24557868</v>
      </c>
      <c r="K23" s="11">
        <v>16351896</v>
      </c>
      <c r="L23" s="11">
        <v>10740860</v>
      </c>
      <c r="M23" s="11">
        <v>36795131</v>
      </c>
      <c r="N23" s="11">
        <v>63887887</v>
      </c>
      <c r="O23" s="11">
        <v>23825165</v>
      </c>
      <c r="P23" s="11">
        <v>8542238</v>
      </c>
      <c r="Q23" s="11">
        <v>12109431</v>
      </c>
      <c r="R23" s="11">
        <v>44476834</v>
      </c>
      <c r="S23" s="11">
        <v>10723851</v>
      </c>
      <c r="T23" s="11">
        <v>17456828</v>
      </c>
      <c r="U23" s="11">
        <v>12656991</v>
      </c>
      <c r="V23" s="11">
        <v>40837670</v>
      </c>
      <c r="W23" s="11">
        <v>173760259</v>
      </c>
      <c r="X23" s="11">
        <v>241903815</v>
      </c>
      <c r="Y23" s="11">
        <v>-68143556</v>
      </c>
      <c r="Z23" s="2">
        <v>-28.17</v>
      </c>
      <c r="AA23" s="15">
        <v>241903815</v>
      </c>
    </row>
    <row r="24" spans="1:27" ht="13.5">
      <c r="A24" s="46" t="s">
        <v>35</v>
      </c>
      <c r="B24" s="47"/>
      <c r="C24" s="9">
        <v>234789936</v>
      </c>
      <c r="D24" s="10"/>
      <c r="E24" s="11">
        <v>347721469</v>
      </c>
      <c r="F24" s="11">
        <v>340779569</v>
      </c>
      <c r="G24" s="11">
        <v>1288782</v>
      </c>
      <c r="H24" s="11">
        <v>9558609</v>
      </c>
      <c r="I24" s="11">
        <v>23810432</v>
      </c>
      <c r="J24" s="11">
        <v>34657823</v>
      </c>
      <c r="K24" s="11">
        <v>15349314</v>
      </c>
      <c r="L24" s="11">
        <v>7215621</v>
      </c>
      <c r="M24" s="11">
        <v>19101068</v>
      </c>
      <c r="N24" s="11">
        <v>41666003</v>
      </c>
      <c r="O24" s="11">
        <v>1571230</v>
      </c>
      <c r="P24" s="11">
        <v>16402347</v>
      </c>
      <c r="Q24" s="11">
        <v>19818305</v>
      </c>
      <c r="R24" s="11">
        <v>37791882</v>
      </c>
      <c r="S24" s="11">
        <v>14797453</v>
      </c>
      <c r="T24" s="11">
        <v>11768766</v>
      </c>
      <c r="U24" s="11">
        <v>34444634</v>
      </c>
      <c r="V24" s="11">
        <v>61010853</v>
      </c>
      <c r="W24" s="11">
        <v>175126561</v>
      </c>
      <c r="X24" s="11">
        <v>340779569</v>
      </c>
      <c r="Y24" s="11">
        <v>-165653008</v>
      </c>
      <c r="Z24" s="2">
        <v>-48.61</v>
      </c>
      <c r="AA24" s="15">
        <v>340779569</v>
      </c>
    </row>
    <row r="25" spans="1:27" ht="13.5">
      <c r="A25" s="46" t="s">
        <v>36</v>
      </c>
      <c r="B25" s="47"/>
      <c r="C25" s="9">
        <v>30464769</v>
      </c>
      <c r="D25" s="10"/>
      <c r="E25" s="11">
        <v>255291093</v>
      </c>
      <c r="F25" s="11">
        <v>87914099</v>
      </c>
      <c r="G25" s="11"/>
      <c r="H25" s="11">
        <v>289373</v>
      </c>
      <c r="I25" s="11">
        <v>95633</v>
      </c>
      <c r="J25" s="11">
        <v>385006</v>
      </c>
      <c r="K25" s="11">
        <v>1711735</v>
      </c>
      <c r="L25" s="11">
        <v>715316</v>
      </c>
      <c r="M25" s="11">
        <v>8338897</v>
      </c>
      <c r="N25" s="11">
        <v>10765948</v>
      </c>
      <c r="O25" s="11">
        <v>809491</v>
      </c>
      <c r="P25" s="11">
        <v>6724728</v>
      </c>
      <c r="Q25" s="11">
        <v>6086437</v>
      </c>
      <c r="R25" s="11">
        <v>13620656</v>
      </c>
      <c r="S25" s="11">
        <v>2763526</v>
      </c>
      <c r="T25" s="11">
        <v>4888211</v>
      </c>
      <c r="U25" s="11">
        <v>7166219</v>
      </c>
      <c r="V25" s="11">
        <v>14817956</v>
      </c>
      <c r="W25" s="11">
        <v>39589566</v>
      </c>
      <c r="X25" s="11">
        <v>87914099</v>
      </c>
      <c r="Y25" s="11">
        <v>-48324533</v>
      </c>
      <c r="Z25" s="2">
        <v>-54.97</v>
      </c>
      <c r="AA25" s="15">
        <v>87914099</v>
      </c>
    </row>
    <row r="26" spans="1:27" ht="13.5">
      <c r="A26" s="48" t="s">
        <v>37</v>
      </c>
      <c r="B26" s="63"/>
      <c r="C26" s="49">
        <f aca="true" t="shared" si="3" ref="C26:Y26">SUM(C21:C25)</f>
        <v>899575852</v>
      </c>
      <c r="D26" s="50">
        <f t="shared" si="3"/>
        <v>0</v>
      </c>
      <c r="E26" s="51">
        <f t="shared" si="3"/>
        <v>1977203701</v>
      </c>
      <c r="F26" s="51">
        <f t="shared" si="3"/>
        <v>1486411556</v>
      </c>
      <c r="G26" s="51">
        <f t="shared" si="3"/>
        <v>4974066</v>
      </c>
      <c r="H26" s="51">
        <f t="shared" si="3"/>
        <v>45801785</v>
      </c>
      <c r="I26" s="51">
        <f t="shared" si="3"/>
        <v>72331604</v>
      </c>
      <c r="J26" s="51">
        <f t="shared" si="3"/>
        <v>123107455</v>
      </c>
      <c r="K26" s="51">
        <f t="shared" si="3"/>
        <v>67560788</v>
      </c>
      <c r="L26" s="51">
        <f t="shared" si="3"/>
        <v>63478284</v>
      </c>
      <c r="M26" s="51">
        <f t="shared" si="3"/>
        <v>107511128</v>
      </c>
      <c r="N26" s="51">
        <f t="shared" si="3"/>
        <v>238550200</v>
      </c>
      <c r="O26" s="51">
        <f t="shared" si="3"/>
        <v>36029482</v>
      </c>
      <c r="P26" s="51">
        <f t="shared" si="3"/>
        <v>53167575</v>
      </c>
      <c r="Q26" s="51">
        <f t="shared" si="3"/>
        <v>79236730</v>
      </c>
      <c r="R26" s="51">
        <f t="shared" si="3"/>
        <v>168433787</v>
      </c>
      <c r="S26" s="51">
        <f t="shared" si="3"/>
        <v>57183662</v>
      </c>
      <c r="T26" s="51">
        <f t="shared" si="3"/>
        <v>64628253</v>
      </c>
      <c r="U26" s="51">
        <f t="shared" si="3"/>
        <v>159123344</v>
      </c>
      <c r="V26" s="51">
        <f t="shared" si="3"/>
        <v>280935259</v>
      </c>
      <c r="W26" s="51">
        <f t="shared" si="3"/>
        <v>811026701</v>
      </c>
      <c r="X26" s="51">
        <f t="shared" si="3"/>
        <v>1486411556</v>
      </c>
      <c r="Y26" s="51">
        <f t="shared" si="3"/>
        <v>-675384855</v>
      </c>
      <c r="Z26" s="52">
        <f>+IF(X26&lt;&gt;0,+(Y26/X26)*100,0)</f>
        <v>-45.43727154661599</v>
      </c>
      <c r="AA26" s="53">
        <f>SUM(AA21:AA25)</f>
        <v>1486411556</v>
      </c>
    </row>
    <row r="27" spans="1:27" ht="13.5">
      <c r="A27" s="54" t="s">
        <v>38</v>
      </c>
      <c r="B27" s="64"/>
      <c r="C27" s="9">
        <v>80796876</v>
      </c>
      <c r="D27" s="10"/>
      <c r="E27" s="11">
        <v>237926969</v>
      </c>
      <c r="F27" s="11">
        <v>144583020</v>
      </c>
      <c r="G27" s="11">
        <v>185269</v>
      </c>
      <c r="H27" s="11">
        <v>1457104</v>
      </c>
      <c r="I27" s="11">
        <v>6805511</v>
      </c>
      <c r="J27" s="11">
        <v>8447884</v>
      </c>
      <c r="K27" s="11">
        <v>5940779</v>
      </c>
      <c r="L27" s="11">
        <v>3594035</v>
      </c>
      <c r="M27" s="11">
        <v>7390948</v>
      </c>
      <c r="N27" s="11">
        <v>16925762</v>
      </c>
      <c r="O27" s="11">
        <v>1982069</v>
      </c>
      <c r="P27" s="11">
        <v>3954676</v>
      </c>
      <c r="Q27" s="11">
        <v>13868662</v>
      </c>
      <c r="R27" s="11">
        <v>19805407</v>
      </c>
      <c r="S27" s="11">
        <v>7146985</v>
      </c>
      <c r="T27" s="11">
        <v>14625822</v>
      </c>
      <c r="U27" s="11">
        <v>28436598</v>
      </c>
      <c r="V27" s="11">
        <v>50209405</v>
      </c>
      <c r="W27" s="11">
        <v>95388458</v>
      </c>
      <c r="X27" s="11">
        <v>144583020</v>
      </c>
      <c r="Y27" s="11">
        <v>-49194562</v>
      </c>
      <c r="Z27" s="2">
        <v>-34.03</v>
      </c>
      <c r="AA27" s="15">
        <v>144583020</v>
      </c>
    </row>
    <row r="28" spans="1:27" ht="13.5">
      <c r="A28" s="54" t="s">
        <v>39</v>
      </c>
      <c r="B28" s="64"/>
      <c r="C28" s="12">
        <v>2391005</v>
      </c>
      <c r="D28" s="13"/>
      <c r="E28" s="14">
        <v>7780000</v>
      </c>
      <c r="F28" s="14">
        <v>5024000</v>
      </c>
      <c r="G28" s="14"/>
      <c r="H28" s="14"/>
      <c r="I28" s="14">
        <v>7613</v>
      </c>
      <c r="J28" s="14">
        <v>7613</v>
      </c>
      <c r="K28" s="14"/>
      <c r="L28" s="14"/>
      <c r="M28" s="14"/>
      <c r="N28" s="14"/>
      <c r="O28" s="14"/>
      <c r="P28" s="14">
        <v>144936</v>
      </c>
      <c r="Q28" s="14">
        <v>39200</v>
      </c>
      <c r="R28" s="14">
        <v>184136</v>
      </c>
      <c r="S28" s="14">
        <v>297698</v>
      </c>
      <c r="T28" s="14">
        <v>364260</v>
      </c>
      <c r="U28" s="14">
        <v>641058</v>
      </c>
      <c r="V28" s="14">
        <v>1303016</v>
      </c>
      <c r="W28" s="14">
        <v>1494765</v>
      </c>
      <c r="X28" s="14">
        <v>5024000</v>
      </c>
      <c r="Y28" s="14">
        <v>-3529235</v>
      </c>
      <c r="Z28" s="2">
        <v>-70.25</v>
      </c>
      <c r="AA28" s="22">
        <v>5024000</v>
      </c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211692670</v>
      </c>
      <c r="D30" s="10"/>
      <c r="E30" s="11">
        <v>219609033</v>
      </c>
      <c r="F30" s="11">
        <v>181083179</v>
      </c>
      <c r="G30" s="11">
        <v>165957</v>
      </c>
      <c r="H30" s="11">
        <v>7905658</v>
      </c>
      <c r="I30" s="11">
        <v>3528976</v>
      </c>
      <c r="J30" s="11">
        <v>11600591</v>
      </c>
      <c r="K30" s="11">
        <v>4584025</v>
      </c>
      <c r="L30" s="11">
        <v>8509870</v>
      </c>
      <c r="M30" s="11">
        <v>17553255</v>
      </c>
      <c r="N30" s="11">
        <v>30647150</v>
      </c>
      <c r="O30" s="11">
        <v>6619152</v>
      </c>
      <c r="P30" s="11">
        <v>4530702</v>
      </c>
      <c r="Q30" s="11">
        <v>11197310</v>
      </c>
      <c r="R30" s="11">
        <v>22347164</v>
      </c>
      <c r="S30" s="11">
        <v>6974511</v>
      </c>
      <c r="T30" s="11">
        <v>10723950</v>
      </c>
      <c r="U30" s="11">
        <v>32231753</v>
      </c>
      <c r="V30" s="11">
        <v>49930214</v>
      </c>
      <c r="W30" s="11">
        <v>114525119</v>
      </c>
      <c r="X30" s="11">
        <v>181083179</v>
      </c>
      <c r="Y30" s="11">
        <v>-66558060</v>
      </c>
      <c r="Z30" s="2">
        <v>-36.76</v>
      </c>
      <c r="AA30" s="15">
        <v>181083179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3599443</v>
      </c>
      <c r="D33" s="17"/>
      <c r="E33" s="18">
        <v>1360000</v>
      </c>
      <c r="F33" s="18">
        <v>112800</v>
      </c>
      <c r="G33" s="18"/>
      <c r="H33" s="18"/>
      <c r="I33" s="18"/>
      <c r="J33" s="18"/>
      <c r="K33" s="18">
        <v>342879</v>
      </c>
      <c r="L33" s="18">
        <v>355355</v>
      </c>
      <c r="M33" s="18">
        <v>477867</v>
      </c>
      <c r="N33" s="18">
        <v>1176101</v>
      </c>
      <c r="O33" s="18">
        <v>48621</v>
      </c>
      <c r="P33" s="18">
        <v>16159</v>
      </c>
      <c r="Q33" s="18">
        <v>338917</v>
      </c>
      <c r="R33" s="18">
        <v>403697</v>
      </c>
      <c r="S33" s="18">
        <v>216633</v>
      </c>
      <c r="T33" s="18">
        <v>136317</v>
      </c>
      <c r="U33" s="18">
        <v>694129</v>
      </c>
      <c r="V33" s="18">
        <v>1047079</v>
      </c>
      <c r="W33" s="18">
        <v>2626877</v>
      </c>
      <c r="X33" s="18">
        <v>112800</v>
      </c>
      <c r="Y33" s="18">
        <v>2514077</v>
      </c>
      <c r="Z33" s="3">
        <v>2228.79</v>
      </c>
      <c r="AA33" s="23">
        <v>112800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1229809022</v>
      </c>
      <c r="D36" s="10">
        <f t="shared" si="4"/>
        <v>0</v>
      </c>
      <c r="E36" s="11">
        <f t="shared" si="4"/>
        <v>1872486980</v>
      </c>
      <c r="F36" s="11">
        <f t="shared" si="4"/>
        <v>2128407021</v>
      </c>
      <c r="G36" s="11">
        <f t="shared" si="4"/>
        <v>30556903</v>
      </c>
      <c r="H36" s="11">
        <f t="shared" si="4"/>
        <v>93531575</v>
      </c>
      <c r="I36" s="11">
        <f t="shared" si="4"/>
        <v>150261058</v>
      </c>
      <c r="J36" s="11">
        <f t="shared" si="4"/>
        <v>274349536</v>
      </c>
      <c r="K36" s="11">
        <f t="shared" si="4"/>
        <v>136656578</v>
      </c>
      <c r="L36" s="11">
        <f t="shared" si="4"/>
        <v>141362637</v>
      </c>
      <c r="M36" s="11">
        <f t="shared" si="4"/>
        <v>116509526</v>
      </c>
      <c r="N36" s="11">
        <f t="shared" si="4"/>
        <v>394528741</v>
      </c>
      <c r="O36" s="11">
        <f t="shared" si="4"/>
        <v>66335368</v>
      </c>
      <c r="P36" s="11">
        <f t="shared" si="4"/>
        <v>121929507</v>
      </c>
      <c r="Q36" s="11">
        <f t="shared" si="4"/>
        <v>181232182</v>
      </c>
      <c r="R36" s="11">
        <f t="shared" si="4"/>
        <v>369497057</v>
      </c>
      <c r="S36" s="11">
        <f t="shared" si="4"/>
        <v>162078520</v>
      </c>
      <c r="T36" s="11">
        <f t="shared" si="4"/>
        <v>165246761</v>
      </c>
      <c r="U36" s="11">
        <f t="shared" si="4"/>
        <v>352784921</v>
      </c>
      <c r="V36" s="11">
        <f t="shared" si="4"/>
        <v>680110202</v>
      </c>
      <c r="W36" s="11">
        <f t="shared" si="4"/>
        <v>1718485536</v>
      </c>
      <c r="X36" s="11">
        <f t="shared" si="4"/>
        <v>2128407021</v>
      </c>
      <c r="Y36" s="11">
        <f t="shared" si="4"/>
        <v>-409921485</v>
      </c>
      <c r="Z36" s="2">
        <f aca="true" t="shared" si="5" ref="Z36:Z49">+IF(X36&lt;&gt;0,+(Y36/X36)*100,0)</f>
        <v>-19.25954391972474</v>
      </c>
      <c r="AA36" s="15">
        <f>AA6+AA21</f>
        <v>2128407021</v>
      </c>
    </row>
    <row r="37" spans="1:27" ht="13.5">
      <c r="A37" s="46" t="s">
        <v>33</v>
      </c>
      <c r="B37" s="47"/>
      <c r="C37" s="9">
        <f t="shared" si="4"/>
        <v>522051537</v>
      </c>
      <c r="D37" s="10">
        <f t="shared" si="4"/>
        <v>0</v>
      </c>
      <c r="E37" s="11">
        <f t="shared" si="4"/>
        <v>900289102</v>
      </c>
      <c r="F37" s="11">
        <f t="shared" si="4"/>
        <v>1024274235</v>
      </c>
      <c r="G37" s="11">
        <f t="shared" si="4"/>
        <v>11334063</v>
      </c>
      <c r="H37" s="11">
        <f t="shared" si="4"/>
        <v>22906548</v>
      </c>
      <c r="I37" s="11">
        <f t="shared" si="4"/>
        <v>55077878</v>
      </c>
      <c r="J37" s="11">
        <f t="shared" si="4"/>
        <v>89318489</v>
      </c>
      <c r="K37" s="11">
        <f t="shared" si="4"/>
        <v>26988750</v>
      </c>
      <c r="L37" s="11">
        <f t="shared" si="4"/>
        <v>48427882</v>
      </c>
      <c r="M37" s="11">
        <f t="shared" si="4"/>
        <v>58069730</v>
      </c>
      <c r="N37" s="11">
        <f t="shared" si="4"/>
        <v>133486362</v>
      </c>
      <c r="O37" s="11">
        <f t="shared" si="4"/>
        <v>21747664</v>
      </c>
      <c r="P37" s="11">
        <f t="shared" si="4"/>
        <v>59752049</v>
      </c>
      <c r="Q37" s="11">
        <f t="shared" si="4"/>
        <v>65268021</v>
      </c>
      <c r="R37" s="11">
        <f t="shared" si="4"/>
        <v>146767734</v>
      </c>
      <c r="S37" s="11">
        <f t="shared" si="4"/>
        <v>68255651</v>
      </c>
      <c r="T37" s="11">
        <f t="shared" si="4"/>
        <v>40895094</v>
      </c>
      <c r="U37" s="11">
        <f t="shared" si="4"/>
        <v>183389403</v>
      </c>
      <c r="V37" s="11">
        <f t="shared" si="4"/>
        <v>292540148</v>
      </c>
      <c r="W37" s="11">
        <f t="shared" si="4"/>
        <v>662112733</v>
      </c>
      <c r="X37" s="11">
        <f t="shared" si="4"/>
        <v>1024274235</v>
      </c>
      <c r="Y37" s="11">
        <f t="shared" si="4"/>
        <v>-362161502</v>
      </c>
      <c r="Z37" s="2">
        <f t="shared" si="5"/>
        <v>-35.35786507409317</v>
      </c>
      <c r="AA37" s="15">
        <f>AA7+AA22</f>
        <v>1024274235</v>
      </c>
    </row>
    <row r="38" spans="1:27" ht="13.5">
      <c r="A38" s="46" t="s">
        <v>34</v>
      </c>
      <c r="B38" s="47"/>
      <c r="C38" s="9">
        <f t="shared" si="4"/>
        <v>784669046</v>
      </c>
      <c r="D38" s="10">
        <f t="shared" si="4"/>
        <v>0</v>
      </c>
      <c r="E38" s="11">
        <f t="shared" si="4"/>
        <v>1012211550</v>
      </c>
      <c r="F38" s="11">
        <f t="shared" si="4"/>
        <v>1152573464</v>
      </c>
      <c r="G38" s="11">
        <f t="shared" si="4"/>
        <v>8320201</v>
      </c>
      <c r="H38" s="11">
        <f t="shared" si="4"/>
        <v>44368455</v>
      </c>
      <c r="I38" s="11">
        <f t="shared" si="4"/>
        <v>47597984</v>
      </c>
      <c r="J38" s="11">
        <f t="shared" si="4"/>
        <v>100286640</v>
      </c>
      <c r="K38" s="11">
        <f t="shared" si="4"/>
        <v>45557896</v>
      </c>
      <c r="L38" s="11">
        <f t="shared" si="4"/>
        <v>85253427</v>
      </c>
      <c r="M38" s="11">
        <f t="shared" si="4"/>
        <v>121608554</v>
      </c>
      <c r="N38" s="11">
        <f t="shared" si="4"/>
        <v>252419877</v>
      </c>
      <c r="O38" s="11">
        <f t="shared" si="4"/>
        <v>68395064</v>
      </c>
      <c r="P38" s="11">
        <f t="shared" si="4"/>
        <v>46131169</v>
      </c>
      <c r="Q38" s="11">
        <f t="shared" si="4"/>
        <v>112376182</v>
      </c>
      <c r="R38" s="11">
        <f t="shared" si="4"/>
        <v>226902415</v>
      </c>
      <c r="S38" s="11">
        <f t="shared" si="4"/>
        <v>111438506</v>
      </c>
      <c r="T38" s="11">
        <f t="shared" si="4"/>
        <v>122033262</v>
      </c>
      <c r="U38" s="11">
        <f t="shared" si="4"/>
        <v>165641389</v>
      </c>
      <c r="V38" s="11">
        <f t="shared" si="4"/>
        <v>399113157</v>
      </c>
      <c r="W38" s="11">
        <f t="shared" si="4"/>
        <v>978722089</v>
      </c>
      <c r="X38" s="11">
        <f t="shared" si="4"/>
        <v>1152573464</v>
      </c>
      <c r="Y38" s="11">
        <f t="shared" si="4"/>
        <v>-173851375</v>
      </c>
      <c r="Z38" s="2">
        <f t="shared" si="5"/>
        <v>-15.08375651792726</v>
      </c>
      <c r="AA38" s="15">
        <f>AA8+AA23</f>
        <v>1152573464</v>
      </c>
    </row>
    <row r="39" spans="1:27" ht="13.5">
      <c r="A39" s="46" t="s">
        <v>35</v>
      </c>
      <c r="B39" s="47"/>
      <c r="C39" s="9">
        <f t="shared" si="4"/>
        <v>599704612</v>
      </c>
      <c r="D39" s="10">
        <f t="shared" si="4"/>
        <v>0</v>
      </c>
      <c r="E39" s="11">
        <f t="shared" si="4"/>
        <v>977224931</v>
      </c>
      <c r="F39" s="11">
        <f t="shared" si="4"/>
        <v>1002565010</v>
      </c>
      <c r="G39" s="11">
        <f t="shared" si="4"/>
        <v>5619479</v>
      </c>
      <c r="H39" s="11">
        <f t="shared" si="4"/>
        <v>25807723</v>
      </c>
      <c r="I39" s="11">
        <f t="shared" si="4"/>
        <v>42714451</v>
      </c>
      <c r="J39" s="11">
        <f t="shared" si="4"/>
        <v>74141653</v>
      </c>
      <c r="K39" s="11">
        <f t="shared" si="4"/>
        <v>40587941</v>
      </c>
      <c r="L39" s="11">
        <f t="shared" si="4"/>
        <v>44535664</v>
      </c>
      <c r="M39" s="11">
        <f t="shared" si="4"/>
        <v>52908607</v>
      </c>
      <c r="N39" s="11">
        <f t="shared" si="4"/>
        <v>138032212</v>
      </c>
      <c r="O39" s="11">
        <f t="shared" si="4"/>
        <v>10614863</v>
      </c>
      <c r="P39" s="11">
        <f t="shared" si="4"/>
        <v>45394797</v>
      </c>
      <c r="Q39" s="11">
        <f t="shared" si="4"/>
        <v>73004432</v>
      </c>
      <c r="R39" s="11">
        <f t="shared" si="4"/>
        <v>129014092</v>
      </c>
      <c r="S39" s="11">
        <f t="shared" si="4"/>
        <v>55006770</v>
      </c>
      <c r="T39" s="11">
        <f t="shared" si="4"/>
        <v>48274106</v>
      </c>
      <c r="U39" s="11">
        <f t="shared" si="4"/>
        <v>105268526</v>
      </c>
      <c r="V39" s="11">
        <f t="shared" si="4"/>
        <v>208549402</v>
      </c>
      <c r="W39" s="11">
        <f t="shared" si="4"/>
        <v>549737359</v>
      </c>
      <c r="X39" s="11">
        <f t="shared" si="4"/>
        <v>1002565010</v>
      </c>
      <c r="Y39" s="11">
        <f t="shared" si="4"/>
        <v>-452827651</v>
      </c>
      <c r="Z39" s="2">
        <f t="shared" si="5"/>
        <v>-45.16691152028136</v>
      </c>
      <c r="AA39" s="15">
        <f>AA9+AA24</f>
        <v>1002565010</v>
      </c>
    </row>
    <row r="40" spans="1:27" ht="13.5">
      <c r="A40" s="46" t="s">
        <v>36</v>
      </c>
      <c r="B40" s="47"/>
      <c r="C40" s="9">
        <f t="shared" si="4"/>
        <v>961194026</v>
      </c>
      <c r="D40" s="10">
        <f t="shared" si="4"/>
        <v>0</v>
      </c>
      <c r="E40" s="11">
        <f t="shared" si="4"/>
        <v>523733751</v>
      </c>
      <c r="F40" s="11">
        <f t="shared" si="4"/>
        <v>729561424</v>
      </c>
      <c r="G40" s="11">
        <f t="shared" si="4"/>
        <v>7278844</v>
      </c>
      <c r="H40" s="11">
        <f t="shared" si="4"/>
        <v>19989813</v>
      </c>
      <c r="I40" s="11">
        <f t="shared" si="4"/>
        <v>10250312</v>
      </c>
      <c r="J40" s="11">
        <f t="shared" si="4"/>
        <v>37518969</v>
      </c>
      <c r="K40" s="11">
        <f t="shared" si="4"/>
        <v>82764609</v>
      </c>
      <c r="L40" s="11">
        <f t="shared" si="4"/>
        <v>35107150</v>
      </c>
      <c r="M40" s="11">
        <f t="shared" si="4"/>
        <v>81770662</v>
      </c>
      <c r="N40" s="11">
        <f t="shared" si="4"/>
        <v>199642421</v>
      </c>
      <c r="O40" s="11">
        <f t="shared" si="4"/>
        <v>58902353</v>
      </c>
      <c r="P40" s="11">
        <f t="shared" si="4"/>
        <v>38149492</v>
      </c>
      <c r="Q40" s="11">
        <f t="shared" si="4"/>
        <v>18493243</v>
      </c>
      <c r="R40" s="11">
        <f t="shared" si="4"/>
        <v>115545088</v>
      </c>
      <c r="S40" s="11">
        <f t="shared" si="4"/>
        <v>35385686</v>
      </c>
      <c r="T40" s="11">
        <f t="shared" si="4"/>
        <v>58064631</v>
      </c>
      <c r="U40" s="11">
        <f t="shared" si="4"/>
        <v>100356225</v>
      </c>
      <c r="V40" s="11">
        <f t="shared" si="4"/>
        <v>193806542</v>
      </c>
      <c r="W40" s="11">
        <f t="shared" si="4"/>
        <v>546513020</v>
      </c>
      <c r="X40" s="11">
        <f t="shared" si="4"/>
        <v>729561424</v>
      </c>
      <c r="Y40" s="11">
        <f t="shared" si="4"/>
        <v>-183048404</v>
      </c>
      <c r="Z40" s="2">
        <f t="shared" si="5"/>
        <v>-25.090197751464448</v>
      </c>
      <c r="AA40" s="15">
        <f>AA10+AA25</f>
        <v>729561424</v>
      </c>
    </row>
    <row r="41" spans="1:27" ht="13.5">
      <c r="A41" s="48" t="s">
        <v>37</v>
      </c>
      <c r="B41" s="47"/>
      <c r="C41" s="49">
        <f aca="true" t="shared" si="6" ref="C41:Y41">SUM(C36:C40)</f>
        <v>4097428243</v>
      </c>
      <c r="D41" s="50">
        <f t="shared" si="6"/>
        <v>0</v>
      </c>
      <c r="E41" s="51">
        <f t="shared" si="6"/>
        <v>5285946314</v>
      </c>
      <c r="F41" s="51">
        <f t="shared" si="6"/>
        <v>6037381154</v>
      </c>
      <c r="G41" s="51">
        <f t="shared" si="6"/>
        <v>63109490</v>
      </c>
      <c r="H41" s="51">
        <f t="shared" si="6"/>
        <v>206604114</v>
      </c>
      <c r="I41" s="51">
        <f t="shared" si="6"/>
        <v>305901683</v>
      </c>
      <c r="J41" s="51">
        <f t="shared" si="6"/>
        <v>575615287</v>
      </c>
      <c r="K41" s="51">
        <f t="shared" si="6"/>
        <v>332555774</v>
      </c>
      <c r="L41" s="51">
        <f t="shared" si="6"/>
        <v>354686760</v>
      </c>
      <c r="M41" s="51">
        <f t="shared" si="6"/>
        <v>430867079</v>
      </c>
      <c r="N41" s="51">
        <f t="shared" si="6"/>
        <v>1118109613</v>
      </c>
      <c r="O41" s="51">
        <f t="shared" si="6"/>
        <v>225995312</v>
      </c>
      <c r="P41" s="51">
        <f t="shared" si="6"/>
        <v>311357014</v>
      </c>
      <c r="Q41" s="51">
        <f t="shared" si="6"/>
        <v>450374060</v>
      </c>
      <c r="R41" s="51">
        <f t="shared" si="6"/>
        <v>987726386</v>
      </c>
      <c r="S41" s="51">
        <f t="shared" si="6"/>
        <v>432165133</v>
      </c>
      <c r="T41" s="51">
        <f t="shared" si="6"/>
        <v>434513854</v>
      </c>
      <c r="U41" s="51">
        <f t="shared" si="6"/>
        <v>907440464</v>
      </c>
      <c r="V41" s="51">
        <f t="shared" si="6"/>
        <v>1774119451</v>
      </c>
      <c r="W41" s="51">
        <f t="shared" si="6"/>
        <v>4455570737</v>
      </c>
      <c r="X41" s="51">
        <f t="shared" si="6"/>
        <v>6037381154</v>
      </c>
      <c r="Y41" s="51">
        <f t="shared" si="6"/>
        <v>-1581810417</v>
      </c>
      <c r="Z41" s="52">
        <f t="shared" si="5"/>
        <v>-26.200274202532153</v>
      </c>
      <c r="AA41" s="53">
        <f>SUM(AA36:AA40)</f>
        <v>6037381154</v>
      </c>
    </row>
    <row r="42" spans="1:27" ht="13.5">
      <c r="A42" s="54" t="s">
        <v>38</v>
      </c>
      <c r="B42" s="35"/>
      <c r="C42" s="65">
        <f aca="true" t="shared" si="7" ref="C42:Y48">C12+C27</f>
        <v>468753713</v>
      </c>
      <c r="D42" s="66">
        <f t="shared" si="7"/>
        <v>0</v>
      </c>
      <c r="E42" s="67">
        <f t="shared" si="7"/>
        <v>501541483</v>
      </c>
      <c r="F42" s="67">
        <f t="shared" si="7"/>
        <v>565578339</v>
      </c>
      <c r="G42" s="67">
        <f t="shared" si="7"/>
        <v>2840052</v>
      </c>
      <c r="H42" s="67">
        <f t="shared" si="7"/>
        <v>24421867</v>
      </c>
      <c r="I42" s="67">
        <f t="shared" si="7"/>
        <v>28326244</v>
      </c>
      <c r="J42" s="67">
        <f t="shared" si="7"/>
        <v>55588163</v>
      </c>
      <c r="K42" s="67">
        <f t="shared" si="7"/>
        <v>35260442</v>
      </c>
      <c r="L42" s="67">
        <f t="shared" si="7"/>
        <v>27432540</v>
      </c>
      <c r="M42" s="67">
        <f t="shared" si="7"/>
        <v>35347873</v>
      </c>
      <c r="N42" s="67">
        <f t="shared" si="7"/>
        <v>98040855</v>
      </c>
      <c r="O42" s="67">
        <f t="shared" si="7"/>
        <v>15884904</v>
      </c>
      <c r="P42" s="67">
        <f t="shared" si="7"/>
        <v>27338134</v>
      </c>
      <c r="Q42" s="67">
        <f t="shared" si="7"/>
        <v>37084820</v>
      </c>
      <c r="R42" s="67">
        <f t="shared" si="7"/>
        <v>80307858</v>
      </c>
      <c r="S42" s="67">
        <f t="shared" si="7"/>
        <v>47592532</v>
      </c>
      <c r="T42" s="67">
        <f t="shared" si="7"/>
        <v>31937867</v>
      </c>
      <c r="U42" s="67">
        <f t="shared" si="7"/>
        <v>92220724</v>
      </c>
      <c r="V42" s="67">
        <f t="shared" si="7"/>
        <v>171751123</v>
      </c>
      <c r="W42" s="67">
        <f t="shared" si="7"/>
        <v>405687999</v>
      </c>
      <c r="X42" s="67">
        <f t="shared" si="7"/>
        <v>565578339</v>
      </c>
      <c r="Y42" s="67">
        <f t="shared" si="7"/>
        <v>-159890340</v>
      </c>
      <c r="Z42" s="69">
        <f t="shared" si="5"/>
        <v>-28.270237555897626</v>
      </c>
      <c r="AA42" s="68">
        <f aca="true" t="shared" si="8" ref="AA42:AA48">AA12+AA27</f>
        <v>565578339</v>
      </c>
    </row>
    <row r="43" spans="1:27" ht="13.5">
      <c r="A43" s="54" t="s">
        <v>39</v>
      </c>
      <c r="B43" s="35"/>
      <c r="C43" s="70">
        <f t="shared" si="7"/>
        <v>2667036</v>
      </c>
      <c r="D43" s="71">
        <f t="shared" si="7"/>
        <v>0</v>
      </c>
      <c r="E43" s="72">
        <f t="shared" si="7"/>
        <v>7840000</v>
      </c>
      <c r="F43" s="72">
        <f t="shared" si="7"/>
        <v>6519545</v>
      </c>
      <c r="G43" s="72">
        <f t="shared" si="7"/>
        <v>1102524</v>
      </c>
      <c r="H43" s="72">
        <f t="shared" si="7"/>
        <v>0</v>
      </c>
      <c r="I43" s="72">
        <f t="shared" si="7"/>
        <v>507613</v>
      </c>
      <c r="J43" s="72">
        <f t="shared" si="7"/>
        <v>1610137</v>
      </c>
      <c r="K43" s="72">
        <f t="shared" si="7"/>
        <v>0</v>
      </c>
      <c r="L43" s="72">
        <f t="shared" si="7"/>
        <v>0</v>
      </c>
      <c r="M43" s="72">
        <f t="shared" si="7"/>
        <v>935545</v>
      </c>
      <c r="N43" s="72">
        <f t="shared" si="7"/>
        <v>935545</v>
      </c>
      <c r="O43" s="72">
        <f t="shared" si="7"/>
        <v>0</v>
      </c>
      <c r="P43" s="72">
        <f t="shared" si="7"/>
        <v>144936</v>
      </c>
      <c r="Q43" s="72">
        <f t="shared" si="7"/>
        <v>39200</v>
      </c>
      <c r="R43" s="72">
        <f t="shared" si="7"/>
        <v>184136</v>
      </c>
      <c r="S43" s="72">
        <f t="shared" si="7"/>
        <v>297698</v>
      </c>
      <c r="T43" s="72">
        <f t="shared" si="7"/>
        <v>364260</v>
      </c>
      <c r="U43" s="72">
        <f t="shared" si="7"/>
        <v>641058</v>
      </c>
      <c r="V43" s="72">
        <f t="shared" si="7"/>
        <v>1303016</v>
      </c>
      <c r="W43" s="72">
        <f t="shared" si="7"/>
        <v>4032834</v>
      </c>
      <c r="X43" s="72">
        <f t="shared" si="7"/>
        <v>6519545</v>
      </c>
      <c r="Y43" s="72">
        <f t="shared" si="7"/>
        <v>-2486711</v>
      </c>
      <c r="Z43" s="73">
        <f t="shared" si="5"/>
        <v>-38.14240104179049</v>
      </c>
      <c r="AA43" s="74">
        <f t="shared" si="8"/>
        <v>6519545</v>
      </c>
    </row>
    <row r="44" spans="1:27" ht="13.5">
      <c r="A44" s="54" t="s">
        <v>40</v>
      </c>
      <c r="B44" s="35"/>
      <c r="C44" s="65">
        <f t="shared" si="7"/>
        <v>4218000</v>
      </c>
      <c r="D44" s="66">
        <f t="shared" si="7"/>
        <v>0</v>
      </c>
      <c r="E44" s="67">
        <f t="shared" si="7"/>
        <v>1827000</v>
      </c>
      <c r="F44" s="67">
        <f t="shared" si="7"/>
        <v>0</v>
      </c>
      <c r="G44" s="67">
        <f t="shared" si="7"/>
        <v>8171989</v>
      </c>
      <c r="H44" s="67">
        <f t="shared" si="7"/>
        <v>7509988</v>
      </c>
      <c r="I44" s="67">
        <f t="shared" si="7"/>
        <v>3724300</v>
      </c>
      <c r="J44" s="67">
        <f t="shared" si="7"/>
        <v>19406277</v>
      </c>
      <c r="K44" s="67">
        <f t="shared" si="7"/>
        <v>13921858</v>
      </c>
      <c r="L44" s="67">
        <f t="shared" si="7"/>
        <v>1198657</v>
      </c>
      <c r="M44" s="67">
        <f t="shared" si="7"/>
        <v>3543566</v>
      </c>
      <c r="N44" s="67">
        <f t="shared" si="7"/>
        <v>18664081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38070358</v>
      </c>
      <c r="X44" s="67">
        <f t="shared" si="7"/>
        <v>0</v>
      </c>
      <c r="Y44" s="67">
        <f t="shared" si="7"/>
        <v>38070358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638095028</v>
      </c>
      <c r="D45" s="66">
        <f t="shared" si="7"/>
        <v>0</v>
      </c>
      <c r="E45" s="67">
        <f t="shared" si="7"/>
        <v>844917405</v>
      </c>
      <c r="F45" s="67">
        <f t="shared" si="7"/>
        <v>1101637557</v>
      </c>
      <c r="G45" s="67">
        <f t="shared" si="7"/>
        <v>3335607</v>
      </c>
      <c r="H45" s="67">
        <f t="shared" si="7"/>
        <v>25980769</v>
      </c>
      <c r="I45" s="67">
        <f t="shared" si="7"/>
        <v>14526670</v>
      </c>
      <c r="J45" s="67">
        <f t="shared" si="7"/>
        <v>43843046</v>
      </c>
      <c r="K45" s="67">
        <f t="shared" si="7"/>
        <v>42402140</v>
      </c>
      <c r="L45" s="67">
        <f t="shared" si="7"/>
        <v>127833979</v>
      </c>
      <c r="M45" s="67">
        <f t="shared" si="7"/>
        <v>61998841</v>
      </c>
      <c r="N45" s="67">
        <f t="shared" si="7"/>
        <v>232234960</v>
      </c>
      <c r="O45" s="67">
        <f t="shared" si="7"/>
        <v>26332369</v>
      </c>
      <c r="P45" s="67">
        <f t="shared" si="7"/>
        <v>45981682</v>
      </c>
      <c r="Q45" s="67">
        <f t="shared" si="7"/>
        <v>59410320</v>
      </c>
      <c r="R45" s="67">
        <f t="shared" si="7"/>
        <v>131724371</v>
      </c>
      <c r="S45" s="67">
        <f t="shared" si="7"/>
        <v>62410716</v>
      </c>
      <c r="T45" s="67">
        <f t="shared" si="7"/>
        <v>39456428</v>
      </c>
      <c r="U45" s="67">
        <f t="shared" si="7"/>
        <v>234105868</v>
      </c>
      <c r="V45" s="67">
        <f t="shared" si="7"/>
        <v>335973012</v>
      </c>
      <c r="W45" s="67">
        <f t="shared" si="7"/>
        <v>743775389</v>
      </c>
      <c r="X45" s="67">
        <f t="shared" si="7"/>
        <v>1101637557</v>
      </c>
      <c r="Y45" s="67">
        <f t="shared" si="7"/>
        <v>-357862168</v>
      </c>
      <c r="Z45" s="69">
        <f t="shared" si="5"/>
        <v>-32.484564975665585</v>
      </c>
      <c r="AA45" s="68">
        <f t="shared" si="8"/>
        <v>1101637557</v>
      </c>
    </row>
    <row r="46" spans="1:27" ht="13.5">
      <c r="A46" s="55" t="s">
        <v>43</v>
      </c>
      <c r="B46" s="35"/>
      <c r="C46" s="65">
        <f t="shared" si="7"/>
        <v>179012</v>
      </c>
      <c r="D46" s="66">
        <f t="shared" si="7"/>
        <v>0</v>
      </c>
      <c r="E46" s="67">
        <f t="shared" si="7"/>
        <v>90000</v>
      </c>
      <c r="F46" s="67">
        <f t="shared" si="7"/>
        <v>123940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544115</v>
      </c>
      <c r="M46" s="67">
        <f t="shared" si="7"/>
        <v>0</v>
      </c>
      <c r="N46" s="67">
        <f t="shared" si="7"/>
        <v>544115</v>
      </c>
      <c r="O46" s="67">
        <f t="shared" si="7"/>
        <v>23940</v>
      </c>
      <c r="P46" s="67">
        <f t="shared" si="7"/>
        <v>0</v>
      </c>
      <c r="Q46" s="67">
        <f t="shared" si="7"/>
        <v>8488</v>
      </c>
      <c r="R46" s="67">
        <f t="shared" si="7"/>
        <v>32428</v>
      </c>
      <c r="S46" s="67">
        <f t="shared" si="7"/>
        <v>0</v>
      </c>
      <c r="T46" s="67">
        <f t="shared" si="7"/>
        <v>84621</v>
      </c>
      <c r="U46" s="67">
        <f t="shared" si="7"/>
        <v>38289</v>
      </c>
      <c r="V46" s="67">
        <f t="shared" si="7"/>
        <v>122910</v>
      </c>
      <c r="W46" s="67">
        <f t="shared" si="7"/>
        <v>699453</v>
      </c>
      <c r="X46" s="67">
        <f t="shared" si="7"/>
        <v>123940</v>
      </c>
      <c r="Y46" s="67">
        <f t="shared" si="7"/>
        <v>575513</v>
      </c>
      <c r="Z46" s="69">
        <f t="shared" si="5"/>
        <v>464.3480716475714</v>
      </c>
      <c r="AA46" s="68">
        <f t="shared" si="8"/>
        <v>123940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14370785</v>
      </c>
      <c r="D48" s="66">
        <f t="shared" si="7"/>
        <v>0</v>
      </c>
      <c r="E48" s="67">
        <f t="shared" si="7"/>
        <v>28002803</v>
      </c>
      <c r="F48" s="67">
        <f t="shared" si="7"/>
        <v>30365519</v>
      </c>
      <c r="G48" s="67">
        <f t="shared" si="7"/>
        <v>0</v>
      </c>
      <c r="H48" s="67">
        <f t="shared" si="7"/>
        <v>0</v>
      </c>
      <c r="I48" s="67">
        <f t="shared" si="7"/>
        <v>337788</v>
      </c>
      <c r="J48" s="67">
        <f t="shared" si="7"/>
        <v>337788</v>
      </c>
      <c r="K48" s="67">
        <f t="shared" si="7"/>
        <v>2265919</v>
      </c>
      <c r="L48" s="67">
        <f t="shared" si="7"/>
        <v>355355</v>
      </c>
      <c r="M48" s="67">
        <f t="shared" si="7"/>
        <v>3379697</v>
      </c>
      <c r="N48" s="67">
        <f t="shared" si="7"/>
        <v>6000971</v>
      </c>
      <c r="O48" s="67">
        <f t="shared" si="7"/>
        <v>1627568</v>
      </c>
      <c r="P48" s="67">
        <f t="shared" si="7"/>
        <v>134447</v>
      </c>
      <c r="Q48" s="67">
        <f t="shared" si="7"/>
        <v>6402735</v>
      </c>
      <c r="R48" s="67">
        <f t="shared" si="7"/>
        <v>8164750</v>
      </c>
      <c r="S48" s="67">
        <f t="shared" si="7"/>
        <v>1452332</v>
      </c>
      <c r="T48" s="67">
        <f t="shared" si="7"/>
        <v>1863523</v>
      </c>
      <c r="U48" s="67">
        <f t="shared" si="7"/>
        <v>16782192</v>
      </c>
      <c r="V48" s="67">
        <f t="shared" si="7"/>
        <v>20098047</v>
      </c>
      <c r="W48" s="67">
        <f t="shared" si="7"/>
        <v>34601556</v>
      </c>
      <c r="X48" s="67">
        <f t="shared" si="7"/>
        <v>30365519</v>
      </c>
      <c r="Y48" s="67">
        <f t="shared" si="7"/>
        <v>4236037</v>
      </c>
      <c r="Z48" s="69">
        <f t="shared" si="5"/>
        <v>13.950155108496581</v>
      </c>
      <c r="AA48" s="68">
        <f t="shared" si="8"/>
        <v>30365519</v>
      </c>
    </row>
    <row r="49" spans="1:27" ht="13.5">
      <c r="A49" s="75" t="s">
        <v>49</v>
      </c>
      <c r="B49" s="76"/>
      <c r="C49" s="77">
        <f aca="true" t="shared" si="9" ref="C49:Y49">SUM(C41:C48)</f>
        <v>5225711817</v>
      </c>
      <c r="D49" s="78">
        <f t="shared" si="9"/>
        <v>0</v>
      </c>
      <c r="E49" s="79">
        <f t="shared" si="9"/>
        <v>6670165005</v>
      </c>
      <c r="F49" s="79">
        <f t="shared" si="9"/>
        <v>7741606054</v>
      </c>
      <c r="G49" s="79">
        <f t="shared" si="9"/>
        <v>78559662</v>
      </c>
      <c r="H49" s="79">
        <f t="shared" si="9"/>
        <v>264516738</v>
      </c>
      <c r="I49" s="79">
        <f t="shared" si="9"/>
        <v>353324298</v>
      </c>
      <c r="J49" s="79">
        <f t="shared" si="9"/>
        <v>696400698</v>
      </c>
      <c r="K49" s="79">
        <f t="shared" si="9"/>
        <v>426406133</v>
      </c>
      <c r="L49" s="79">
        <f t="shared" si="9"/>
        <v>512051406</v>
      </c>
      <c r="M49" s="79">
        <f t="shared" si="9"/>
        <v>536072601</v>
      </c>
      <c r="N49" s="79">
        <f t="shared" si="9"/>
        <v>1474530140</v>
      </c>
      <c r="O49" s="79">
        <f t="shared" si="9"/>
        <v>269864093</v>
      </c>
      <c r="P49" s="79">
        <f t="shared" si="9"/>
        <v>384956213</v>
      </c>
      <c r="Q49" s="79">
        <f t="shared" si="9"/>
        <v>553319623</v>
      </c>
      <c r="R49" s="79">
        <f t="shared" si="9"/>
        <v>1208139929</v>
      </c>
      <c r="S49" s="79">
        <f t="shared" si="9"/>
        <v>543918411</v>
      </c>
      <c r="T49" s="79">
        <f t="shared" si="9"/>
        <v>508220553</v>
      </c>
      <c r="U49" s="79">
        <f t="shared" si="9"/>
        <v>1251228595</v>
      </c>
      <c r="V49" s="79">
        <f t="shared" si="9"/>
        <v>2303367559</v>
      </c>
      <c r="W49" s="79">
        <f t="shared" si="9"/>
        <v>5682438326</v>
      </c>
      <c r="X49" s="79">
        <f t="shared" si="9"/>
        <v>7741606054</v>
      </c>
      <c r="Y49" s="79">
        <f t="shared" si="9"/>
        <v>-2059167728</v>
      </c>
      <c r="Z49" s="80">
        <f t="shared" si="5"/>
        <v>-26.59871496478501</v>
      </c>
      <c r="AA49" s="81">
        <f>SUM(AA41:AA48)</f>
        <v>7741606054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959167190</v>
      </c>
      <c r="D51" s="66">
        <f t="shared" si="10"/>
        <v>0</v>
      </c>
      <c r="E51" s="67">
        <f t="shared" si="10"/>
        <v>1672922762</v>
      </c>
      <c r="F51" s="67">
        <f t="shared" si="10"/>
        <v>1533634506</v>
      </c>
      <c r="G51" s="67">
        <f t="shared" si="10"/>
        <v>41716404</v>
      </c>
      <c r="H51" s="67">
        <f t="shared" si="10"/>
        <v>72544549</v>
      </c>
      <c r="I51" s="67">
        <f t="shared" si="10"/>
        <v>55319981</v>
      </c>
      <c r="J51" s="67">
        <f t="shared" si="10"/>
        <v>169580934</v>
      </c>
      <c r="K51" s="67">
        <f t="shared" si="10"/>
        <v>89391460</v>
      </c>
      <c r="L51" s="67">
        <f t="shared" si="10"/>
        <v>76129002</v>
      </c>
      <c r="M51" s="67">
        <f t="shared" si="10"/>
        <v>141190256</v>
      </c>
      <c r="N51" s="67">
        <f t="shared" si="10"/>
        <v>306710718</v>
      </c>
      <c r="O51" s="67">
        <f t="shared" si="10"/>
        <v>52160182</v>
      </c>
      <c r="P51" s="67">
        <f t="shared" si="10"/>
        <v>59605779</v>
      </c>
      <c r="Q51" s="67">
        <f t="shared" si="10"/>
        <v>73960712</v>
      </c>
      <c r="R51" s="67">
        <f t="shared" si="10"/>
        <v>185726673</v>
      </c>
      <c r="S51" s="67">
        <f t="shared" si="10"/>
        <v>61356233</v>
      </c>
      <c r="T51" s="67">
        <f t="shared" si="10"/>
        <v>65751752</v>
      </c>
      <c r="U51" s="67">
        <f t="shared" si="10"/>
        <v>17609913</v>
      </c>
      <c r="V51" s="67">
        <f t="shared" si="10"/>
        <v>144717898</v>
      </c>
      <c r="W51" s="67">
        <f t="shared" si="10"/>
        <v>806736223</v>
      </c>
      <c r="X51" s="67">
        <f t="shared" si="10"/>
        <v>1533634506</v>
      </c>
      <c r="Y51" s="67">
        <f t="shared" si="10"/>
        <v>-726898283</v>
      </c>
      <c r="Z51" s="69">
        <f>+IF(X51&lt;&gt;0,+(Y51/X51)*100,0)</f>
        <v>-47.39710016670686</v>
      </c>
      <c r="AA51" s="68">
        <f>SUM(AA57:AA61)</f>
        <v>1533634506</v>
      </c>
    </row>
    <row r="52" spans="1:27" ht="13.5">
      <c r="A52" s="84" t="s">
        <v>32</v>
      </c>
      <c r="B52" s="47"/>
      <c r="C52" s="9">
        <v>248463642</v>
      </c>
      <c r="D52" s="10"/>
      <c r="E52" s="11">
        <v>407882513</v>
      </c>
      <c r="F52" s="11">
        <v>372926454</v>
      </c>
      <c r="G52" s="11">
        <v>24198561</v>
      </c>
      <c r="H52" s="11">
        <v>20103803</v>
      </c>
      <c r="I52" s="11">
        <v>13175168</v>
      </c>
      <c r="J52" s="11">
        <v>57477532</v>
      </c>
      <c r="K52" s="11">
        <v>27599530</v>
      </c>
      <c r="L52" s="11">
        <v>28130989</v>
      </c>
      <c r="M52" s="11">
        <v>31805300</v>
      </c>
      <c r="N52" s="11">
        <v>87535819</v>
      </c>
      <c r="O52" s="11">
        <v>12389585</v>
      </c>
      <c r="P52" s="11">
        <v>13171578</v>
      </c>
      <c r="Q52" s="11">
        <v>16395672</v>
      </c>
      <c r="R52" s="11">
        <v>41956835</v>
      </c>
      <c r="S52" s="11">
        <v>15938763</v>
      </c>
      <c r="T52" s="11">
        <v>20309116</v>
      </c>
      <c r="U52" s="11">
        <v>37981741</v>
      </c>
      <c r="V52" s="11">
        <v>74229620</v>
      </c>
      <c r="W52" s="11">
        <v>261199806</v>
      </c>
      <c r="X52" s="11">
        <v>372926454</v>
      </c>
      <c r="Y52" s="11">
        <v>-111726648</v>
      </c>
      <c r="Z52" s="2">
        <v>-29.96</v>
      </c>
      <c r="AA52" s="15">
        <v>372926454</v>
      </c>
    </row>
    <row r="53" spans="1:27" ht="13.5">
      <c r="A53" s="84" t="s">
        <v>33</v>
      </c>
      <c r="B53" s="47"/>
      <c r="C53" s="9">
        <v>177662540</v>
      </c>
      <c r="D53" s="10"/>
      <c r="E53" s="11">
        <v>304245656</v>
      </c>
      <c r="F53" s="11">
        <v>286994106</v>
      </c>
      <c r="G53" s="11">
        <v>4448000</v>
      </c>
      <c r="H53" s="11">
        <v>14353914</v>
      </c>
      <c r="I53" s="11">
        <v>11628193</v>
      </c>
      <c r="J53" s="11">
        <v>30430107</v>
      </c>
      <c r="K53" s="11">
        <v>14462474</v>
      </c>
      <c r="L53" s="11">
        <v>11938679</v>
      </c>
      <c r="M53" s="11">
        <v>11782369</v>
      </c>
      <c r="N53" s="11">
        <v>38183522</v>
      </c>
      <c r="O53" s="11">
        <v>12179533</v>
      </c>
      <c r="P53" s="11">
        <v>18657439</v>
      </c>
      <c r="Q53" s="11">
        <v>14814046</v>
      </c>
      <c r="R53" s="11">
        <v>45651018</v>
      </c>
      <c r="S53" s="11">
        <v>17238022</v>
      </c>
      <c r="T53" s="11">
        <v>6577404</v>
      </c>
      <c r="U53" s="11">
        <v>22553590</v>
      </c>
      <c r="V53" s="11">
        <v>46369016</v>
      </c>
      <c r="W53" s="11">
        <v>160633663</v>
      </c>
      <c r="X53" s="11">
        <v>286994106</v>
      </c>
      <c r="Y53" s="11">
        <v>-126360443</v>
      </c>
      <c r="Z53" s="2">
        <v>-44.03</v>
      </c>
      <c r="AA53" s="15">
        <v>286994106</v>
      </c>
    </row>
    <row r="54" spans="1:27" ht="13.5">
      <c r="A54" s="84" t="s">
        <v>34</v>
      </c>
      <c r="B54" s="47"/>
      <c r="C54" s="9">
        <v>108610940</v>
      </c>
      <c r="D54" s="10"/>
      <c r="E54" s="11">
        <v>240122062</v>
      </c>
      <c r="F54" s="11">
        <v>206912516</v>
      </c>
      <c r="G54" s="11">
        <v>2989075</v>
      </c>
      <c r="H54" s="11">
        <v>9006198</v>
      </c>
      <c r="I54" s="11">
        <v>5898572</v>
      </c>
      <c r="J54" s="11">
        <v>17893845</v>
      </c>
      <c r="K54" s="11">
        <v>10552888</v>
      </c>
      <c r="L54" s="11">
        <v>6953007</v>
      </c>
      <c r="M54" s="11">
        <v>14812826</v>
      </c>
      <c r="N54" s="11">
        <v>32318721</v>
      </c>
      <c r="O54" s="11">
        <v>7630380</v>
      </c>
      <c r="P54" s="11">
        <v>12595647</v>
      </c>
      <c r="Q54" s="11">
        <v>7911661</v>
      </c>
      <c r="R54" s="11">
        <v>28137688</v>
      </c>
      <c r="S54" s="11">
        <v>3612854</v>
      </c>
      <c r="T54" s="11">
        <v>6992308</v>
      </c>
      <c r="U54" s="11">
        <v>16897945</v>
      </c>
      <c r="V54" s="11">
        <v>27503107</v>
      </c>
      <c r="W54" s="11">
        <v>105853361</v>
      </c>
      <c r="X54" s="11">
        <v>206912516</v>
      </c>
      <c r="Y54" s="11">
        <v>-101059155</v>
      </c>
      <c r="Z54" s="2">
        <v>-48.84</v>
      </c>
      <c r="AA54" s="15">
        <v>206912516</v>
      </c>
    </row>
    <row r="55" spans="1:27" ht="13.5">
      <c r="A55" s="84" t="s">
        <v>35</v>
      </c>
      <c r="B55" s="47"/>
      <c r="C55" s="9">
        <v>91733793</v>
      </c>
      <c r="D55" s="10"/>
      <c r="E55" s="11">
        <v>153493334</v>
      </c>
      <c r="F55" s="11">
        <v>140643188</v>
      </c>
      <c r="G55" s="11">
        <v>2905358</v>
      </c>
      <c r="H55" s="11">
        <v>6355901</v>
      </c>
      <c r="I55" s="11">
        <v>4004355</v>
      </c>
      <c r="J55" s="11">
        <v>13265614</v>
      </c>
      <c r="K55" s="11">
        <v>6887991</v>
      </c>
      <c r="L55" s="11">
        <v>5339122</v>
      </c>
      <c r="M55" s="11">
        <v>23862167</v>
      </c>
      <c r="N55" s="11">
        <v>36089280</v>
      </c>
      <c r="O55" s="11">
        <v>1378198</v>
      </c>
      <c r="P55" s="11">
        <v>9180829</v>
      </c>
      <c r="Q55" s="11">
        <v>4482291</v>
      </c>
      <c r="R55" s="11">
        <v>15041318</v>
      </c>
      <c r="S55" s="11">
        <v>1789585</v>
      </c>
      <c r="T55" s="11">
        <v>5330859</v>
      </c>
      <c r="U55" s="11">
        <v>-108044080</v>
      </c>
      <c r="V55" s="11">
        <v>-100923636</v>
      </c>
      <c r="W55" s="11">
        <v>-36527424</v>
      </c>
      <c r="X55" s="11">
        <v>140643188</v>
      </c>
      <c r="Y55" s="11">
        <v>-177170612</v>
      </c>
      <c r="Z55" s="2">
        <v>-125.97</v>
      </c>
      <c r="AA55" s="15">
        <v>140643188</v>
      </c>
    </row>
    <row r="56" spans="1:27" ht="13.5">
      <c r="A56" s="84" t="s">
        <v>36</v>
      </c>
      <c r="B56" s="47"/>
      <c r="C56" s="9">
        <v>11413320</v>
      </c>
      <c r="D56" s="10"/>
      <c r="E56" s="11">
        <v>38411198</v>
      </c>
      <c r="F56" s="11">
        <v>20915160</v>
      </c>
      <c r="G56" s="11">
        <v>-16755</v>
      </c>
      <c r="H56" s="11">
        <v>258710</v>
      </c>
      <c r="I56" s="11">
        <v>724000</v>
      </c>
      <c r="J56" s="11">
        <v>965955</v>
      </c>
      <c r="K56" s="11">
        <v>1296961</v>
      </c>
      <c r="L56" s="11">
        <v>626443</v>
      </c>
      <c r="M56" s="11">
        <v>1569068</v>
      </c>
      <c r="N56" s="11">
        <v>3492472</v>
      </c>
      <c r="O56" s="11">
        <v>168961</v>
      </c>
      <c r="P56" s="11">
        <v>430526</v>
      </c>
      <c r="Q56" s="11">
        <v>1054945</v>
      </c>
      <c r="R56" s="11">
        <v>1654432</v>
      </c>
      <c r="S56" s="11">
        <v>670221</v>
      </c>
      <c r="T56" s="11">
        <v>816032</v>
      </c>
      <c r="U56" s="11">
        <v>2081436</v>
      </c>
      <c r="V56" s="11">
        <v>3567689</v>
      </c>
      <c r="W56" s="11">
        <v>9680548</v>
      </c>
      <c r="X56" s="11">
        <v>20915160</v>
      </c>
      <c r="Y56" s="11">
        <v>-11234612</v>
      </c>
      <c r="Z56" s="2">
        <v>-53.72</v>
      </c>
      <c r="AA56" s="15">
        <v>20915160</v>
      </c>
    </row>
    <row r="57" spans="1:27" ht="13.5">
      <c r="A57" s="85" t="s">
        <v>37</v>
      </c>
      <c r="B57" s="47"/>
      <c r="C57" s="49">
        <f aca="true" t="shared" si="11" ref="C57:Y57">SUM(C52:C56)</f>
        <v>637884235</v>
      </c>
      <c r="D57" s="50">
        <f t="shared" si="11"/>
        <v>0</v>
      </c>
      <c r="E57" s="51">
        <f t="shared" si="11"/>
        <v>1144154763</v>
      </c>
      <c r="F57" s="51">
        <f t="shared" si="11"/>
        <v>1028391424</v>
      </c>
      <c r="G57" s="51">
        <f t="shared" si="11"/>
        <v>34524239</v>
      </c>
      <c r="H57" s="51">
        <f t="shared" si="11"/>
        <v>50078526</v>
      </c>
      <c r="I57" s="51">
        <f t="shared" si="11"/>
        <v>35430288</v>
      </c>
      <c r="J57" s="51">
        <f t="shared" si="11"/>
        <v>120033053</v>
      </c>
      <c r="K57" s="51">
        <f t="shared" si="11"/>
        <v>60799844</v>
      </c>
      <c r="L57" s="51">
        <f t="shared" si="11"/>
        <v>52988240</v>
      </c>
      <c r="M57" s="51">
        <f t="shared" si="11"/>
        <v>83831730</v>
      </c>
      <c r="N57" s="51">
        <f t="shared" si="11"/>
        <v>197619814</v>
      </c>
      <c r="O57" s="51">
        <f t="shared" si="11"/>
        <v>33746657</v>
      </c>
      <c r="P57" s="51">
        <f t="shared" si="11"/>
        <v>54036019</v>
      </c>
      <c r="Q57" s="51">
        <f t="shared" si="11"/>
        <v>44658615</v>
      </c>
      <c r="R57" s="51">
        <f t="shared" si="11"/>
        <v>132441291</v>
      </c>
      <c r="S57" s="51">
        <f t="shared" si="11"/>
        <v>39249445</v>
      </c>
      <c r="T57" s="51">
        <f t="shared" si="11"/>
        <v>40025719</v>
      </c>
      <c r="U57" s="51">
        <f t="shared" si="11"/>
        <v>-28529368</v>
      </c>
      <c r="V57" s="51">
        <f t="shared" si="11"/>
        <v>50745796</v>
      </c>
      <c r="W57" s="51">
        <f t="shared" si="11"/>
        <v>500839954</v>
      </c>
      <c r="X57" s="51">
        <f t="shared" si="11"/>
        <v>1028391424</v>
      </c>
      <c r="Y57" s="51">
        <f t="shared" si="11"/>
        <v>-527551470</v>
      </c>
      <c r="Z57" s="52">
        <f>+IF(X57&lt;&gt;0,+(Y57/X57)*100,0)</f>
        <v>-51.29870375115069</v>
      </c>
      <c r="AA57" s="53">
        <f>SUM(AA52:AA56)</f>
        <v>1028391424</v>
      </c>
    </row>
    <row r="58" spans="1:27" ht="13.5">
      <c r="A58" s="86" t="s">
        <v>38</v>
      </c>
      <c r="B58" s="35"/>
      <c r="C58" s="9">
        <v>125125832</v>
      </c>
      <c r="D58" s="10"/>
      <c r="E58" s="11">
        <v>169301738</v>
      </c>
      <c r="F58" s="11">
        <v>180763924</v>
      </c>
      <c r="G58" s="11">
        <v>3382704</v>
      </c>
      <c r="H58" s="11">
        <v>10190901</v>
      </c>
      <c r="I58" s="11">
        <v>8059801</v>
      </c>
      <c r="J58" s="11">
        <v>21633406</v>
      </c>
      <c r="K58" s="11">
        <v>12473442</v>
      </c>
      <c r="L58" s="11">
        <v>10828292</v>
      </c>
      <c r="M58" s="11">
        <v>16952889</v>
      </c>
      <c r="N58" s="11">
        <v>40254623</v>
      </c>
      <c r="O58" s="11">
        <v>8420496</v>
      </c>
      <c r="P58" s="11">
        <v>10640216</v>
      </c>
      <c r="Q58" s="11">
        <v>11938700</v>
      </c>
      <c r="R58" s="11">
        <v>30999412</v>
      </c>
      <c r="S58" s="11">
        <v>9324365</v>
      </c>
      <c r="T58" s="11">
        <v>10904141</v>
      </c>
      <c r="U58" s="11">
        <v>16099369</v>
      </c>
      <c r="V58" s="11">
        <v>36327875</v>
      </c>
      <c r="W58" s="11">
        <v>129215316</v>
      </c>
      <c r="X58" s="11">
        <v>180763924</v>
      </c>
      <c r="Y58" s="11">
        <v>-51548608</v>
      </c>
      <c r="Z58" s="2">
        <v>-28.52</v>
      </c>
      <c r="AA58" s="15">
        <v>180763924</v>
      </c>
    </row>
    <row r="59" spans="1:27" ht="13.5">
      <c r="A59" s="86" t="s">
        <v>39</v>
      </c>
      <c r="B59" s="35"/>
      <c r="C59" s="12"/>
      <c r="D59" s="13"/>
      <c r="E59" s="14">
        <v>2667006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196157123</v>
      </c>
      <c r="D61" s="10"/>
      <c r="E61" s="11">
        <v>356799255</v>
      </c>
      <c r="F61" s="11">
        <v>324479158</v>
      </c>
      <c r="G61" s="11">
        <v>3809461</v>
      </c>
      <c r="H61" s="11">
        <v>12275122</v>
      </c>
      <c r="I61" s="11">
        <v>11829892</v>
      </c>
      <c r="J61" s="11">
        <v>27914475</v>
      </c>
      <c r="K61" s="11">
        <v>16118174</v>
      </c>
      <c r="L61" s="11">
        <v>12312470</v>
      </c>
      <c r="M61" s="11">
        <v>40405637</v>
      </c>
      <c r="N61" s="11">
        <v>68836281</v>
      </c>
      <c r="O61" s="11">
        <v>9993029</v>
      </c>
      <c r="P61" s="11">
        <v>-5070456</v>
      </c>
      <c r="Q61" s="11">
        <v>17363397</v>
      </c>
      <c r="R61" s="11">
        <v>22285970</v>
      </c>
      <c r="S61" s="11">
        <v>12782423</v>
      </c>
      <c r="T61" s="11">
        <v>14821892</v>
      </c>
      <c r="U61" s="11">
        <v>30039912</v>
      </c>
      <c r="V61" s="11">
        <v>57644227</v>
      </c>
      <c r="W61" s="11">
        <v>176680953</v>
      </c>
      <c r="X61" s="11">
        <v>324479158</v>
      </c>
      <c r="Y61" s="11">
        <v>-147798205</v>
      </c>
      <c r="Z61" s="2">
        <v>-45.55</v>
      </c>
      <c r="AA61" s="15">
        <v>324479158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40640591</v>
      </c>
      <c r="D65" s="10">
        <v>153495105</v>
      </c>
      <c r="E65" s="11">
        <v>347433597</v>
      </c>
      <c r="F65" s="11">
        <v>154175905</v>
      </c>
      <c r="G65" s="11">
        <v>96413175</v>
      </c>
      <c r="H65" s="11">
        <v>99383630</v>
      </c>
      <c r="I65" s="11">
        <v>99066253</v>
      </c>
      <c r="J65" s="11">
        <v>294863058</v>
      </c>
      <c r="K65" s="11">
        <v>109146390</v>
      </c>
      <c r="L65" s="11">
        <v>82655111</v>
      </c>
      <c r="M65" s="11">
        <v>70493229</v>
      </c>
      <c r="N65" s="11">
        <v>262294730</v>
      </c>
      <c r="O65" s="11">
        <v>66121985</v>
      </c>
      <c r="P65" s="11">
        <v>68582642</v>
      </c>
      <c r="Q65" s="11">
        <v>57943251</v>
      </c>
      <c r="R65" s="11">
        <v>192647878</v>
      </c>
      <c r="S65" s="11">
        <v>64860712</v>
      </c>
      <c r="T65" s="11">
        <v>59946476</v>
      </c>
      <c r="U65" s="11">
        <v>42110094</v>
      </c>
      <c r="V65" s="11">
        <v>166917282</v>
      </c>
      <c r="W65" s="11">
        <v>916722948</v>
      </c>
      <c r="X65" s="11">
        <v>154175905</v>
      </c>
      <c r="Y65" s="11">
        <v>762547043</v>
      </c>
      <c r="Z65" s="2">
        <v>494.6</v>
      </c>
      <c r="AA65" s="15"/>
    </row>
    <row r="66" spans="1:27" ht="13.5">
      <c r="A66" s="86" t="s">
        <v>54</v>
      </c>
      <c r="B66" s="93"/>
      <c r="C66" s="12">
        <v>489585592</v>
      </c>
      <c r="D66" s="13">
        <v>380906402</v>
      </c>
      <c r="E66" s="14">
        <v>452358142</v>
      </c>
      <c r="F66" s="14">
        <v>538487019</v>
      </c>
      <c r="G66" s="14">
        <v>18211838</v>
      </c>
      <c r="H66" s="14">
        <v>50475355</v>
      </c>
      <c r="I66" s="14">
        <v>55320504</v>
      </c>
      <c r="J66" s="14">
        <v>124007697</v>
      </c>
      <c r="K66" s="14">
        <v>64689442</v>
      </c>
      <c r="L66" s="14">
        <v>51872837</v>
      </c>
      <c r="M66" s="14">
        <v>100082815</v>
      </c>
      <c r="N66" s="14">
        <v>216645094</v>
      </c>
      <c r="O66" s="14">
        <v>55270346</v>
      </c>
      <c r="P66" s="14">
        <v>67509109</v>
      </c>
      <c r="Q66" s="14">
        <v>90881758</v>
      </c>
      <c r="R66" s="14">
        <v>213661213</v>
      </c>
      <c r="S66" s="14">
        <v>82528058</v>
      </c>
      <c r="T66" s="14">
        <v>60126848</v>
      </c>
      <c r="U66" s="14">
        <v>159893457</v>
      </c>
      <c r="V66" s="14">
        <v>302548363</v>
      </c>
      <c r="W66" s="14">
        <v>856862367</v>
      </c>
      <c r="X66" s="14">
        <v>538487019</v>
      </c>
      <c r="Y66" s="14">
        <v>318375348</v>
      </c>
      <c r="Z66" s="2">
        <v>59.12</v>
      </c>
      <c r="AA66" s="22"/>
    </row>
    <row r="67" spans="1:27" ht="13.5">
      <c r="A67" s="86" t="s">
        <v>55</v>
      </c>
      <c r="B67" s="93"/>
      <c r="C67" s="9">
        <v>26927694</v>
      </c>
      <c r="D67" s="10">
        <v>45758832</v>
      </c>
      <c r="E67" s="11">
        <v>386910441</v>
      </c>
      <c r="F67" s="11">
        <v>49980432</v>
      </c>
      <c r="G67" s="11">
        <v>33128699</v>
      </c>
      <c r="H67" s="11">
        <v>49348012</v>
      </c>
      <c r="I67" s="11">
        <v>45555676</v>
      </c>
      <c r="J67" s="11">
        <v>128032387</v>
      </c>
      <c r="K67" s="11">
        <v>62335508</v>
      </c>
      <c r="L67" s="11">
        <v>62427676</v>
      </c>
      <c r="M67" s="11">
        <v>114457335</v>
      </c>
      <c r="N67" s="11">
        <v>239220519</v>
      </c>
      <c r="O67" s="11">
        <v>46700185</v>
      </c>
      <c r="P67" s="11">
        <v>26227316</v>
      </c>
      <c r="Q67" s="11">
        <v>75671194</v>
      </c>
      <c r="R67" s="11">
        <v>148598695</v>
      </c>
      <c r="S67" s="11">
        <v>59594987</v>
      </c>
      <c r="T67" s="11">
        <v>52101648</v>
      </c>
      <c r="U67" s="11">
        <v>38778583</v>
      </c>
      <c r="V67" s="11">
        <v>150475218</v>
      </c>
      <c r="W67" s="11">
        <v>666326819</v>
      </c>
      <c r="X67" s="11">
        <v>49980432</v>
      </c>
      <c r="Y67" s="11">
        <v>616346387</v>
      </c>
      <c r="Z67" s="2">
        <v>1233.18</v>
      </c>
      <c r="AA67" s="15"/>
    </row>
    <row r="68" spans="1:27" ht="13.5">
      <c r="A68" s="86" t="s">
        <v>56</v>
      </c>
      <c r="B68" s="93"/>
      <c r="C68" s="9">
        <v>509744176</v>
      </c>
      <c r="D68" s="10">
        <v>321406467</v>
      </c>
      <c r="E68" s="11">
        <v>889589199</v>
      </c>
      <c r="F68" s="11">
        <v>569192477</v>
      </c>
      <c r="G68" s="11">
        <v>88016611</v>
      </c>
      <c r="H68" s="11">
        <v>129087305</v>
      </c>
      <c r="I68" s="11">
        <v>102716244</v>
      </c>
      <c r="J68" s="11">
        <v>319820160</v>
      </c>
      <c r="K68" s="11">
        <v>175143684</v>
      </c>
      <c r="L68" s="11">
        <v>39252041</v>
      </c>
      <c r="M68" s="11">
        <v>87261983</v>
      </c>
      <c r="N68" s="11">
        <v>301657708</v>
      </c>
      <c r="O68" s="11">
        <v>60554756</v>
      </c>
      <c r="P68" s="11">
        <v>99920634</v>
      </c>
      <c r="Q68" s="11">
        <v>89846143</v>
      </c>
      <c r="R68" s="11">
        <v>250321533</v>
      </c>
      <c r="S68" s="11">
        <v>74695254</v>
      </c>
      <c r="T68" s="11">
        <v>91066237</v>
      </c>
      <c r="U68" s="11">
        <v>100009236</v>
      </c>
      <c r="V68" s="11">
        <v>265770727</v>
      </c>
      <c r="W68" s="11">
        <v>1137570128</v>
      </c>
      <c r="X68" s="11">
        <v>569192477</v>
      </c>
      <c r="Y68" s="11">
        <v>568377651</v>
      </c>
      <c r="Z68" s="2">
        <v>99.86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1066898053</v>
      </c>
      <c r="D69" s="78">
        <f t="shared" si="12"/>
        <v>901566806</v>
      </c>
      <c r="E69" s="79">
        <f t="shared" si="12"/>
        <v>2076291379</v>
      </c>
      <c r="F69" s="79">
        <f t="shared" si="12"/>
        <v>1311835833</v>
      </c>
      <c r="G69" s="79">
        <f t="shared" si="12"/>
        <v>235770323</v>
      </c>
      <c r="H69" s="79">
        <f t="shared" si="12"/>
        <v>328294302</v>
      </c>
      <c r="I69" s="79">
        <f t="shared" si="12"/>
        <v>302658677</v>
      </c>
      <c r="J69" s="79">
        <f t="shared" si="12"/>
        <v>866723302</v>
      </c>
      <c r="K69" s="79">
        <f t="shared" si="12"/>
        <v>411315024</v>
      </c>
      <c r="L69" s="79">
        <f t="shared" si="12"/>
        <v>236207665</v>
      </c>
      <c r="M69" s="79">
        <f t="shared" si="12"/>
        <v>372295362</v>
      </c>
      <c r="N69" s="79">
        <f t="shared" si="12"/>
        <v>1019818051</v>
      </c>
      <c r="O69" s="79">
        <f t="shared" si="12"/>
        <v>228647272</v>
      </c>
      <c r="P69" s="79">
        <f t="shared" si="12"/>
        <v>262239701</v>
      </c>
      <c r="Q69" s="79">
        <f t="shared" si="12"/>
        <v>314342346</v>
      </c>
      <c r="R69" s="79">
        <f t="shared" si="12"/>
        <v>805229319</v>
      </c>
      <c r="S69" s="79">
        <f t="shared" si="12"/>
        <v>281679011</v>
      </c>
      <c r="T69" s="79">
        <f t="shared" si="12"/>
        <v>263241209</v>
      </c>
      <c r="U69" s="79">
        <f t="shared" si="12"/>
        <v>340791370</v>
      </c>
      <c r="V69" s="79">
        <f t="shared" si="12"/>
        <v>885711590</v>
      </c>
      <c r="W69" s="79">
        <f t="shared" si="12"/>
        <v>3577482262</v>
      </c>
      <c r="X69" s="79">
        <f t="shared" si="12"/>
        <v>1311835833</v>
      </c>
      <c r="Y69" s="79">
        <f t="shared" si="12"/>
        <v>2265646429</v>
      </c>
      <c r="Z69" s="80">
        <f>+IF(X69&lt;&gt;0,+(Y69/X69)*100,0)</f>
        <v>172.708076117936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136664565</v>
      </c>
      <c r="D5" s="42">
        <f t="shared" si="0"/>
        <v>0</v>
      </c>
      <c r="E5" s="43">
        <f t="shared" si="0"/>
        <v>14516302</v>
      </c>
      <c r="F5" s="43">
        <f t="shared" si="0"/>
        <v>14516302</v>
      </c>
      <c r="G5" s="43">
        <f t="shared" si="0"/>
        <v>1154922</v>
      </c>
      <c r="H5" s="43">
        <f t="shared" si="0"/>
        <v>3143489</v>
      </c>
      <c r="I5" s="43">
        <f t="shared" si="0"/>
        <v>6140761</v>
      </c>
      <c r="J5" s="43">
        <f t="shared" si="0"/>
        <v>10439172</v>
      </c>
      <c r="K5" s="43">
        <f t="shared" si="0"/>
        <v>8567005</v>
      </c>
      <c r="L5" s="43">
        <f t="shared" si="0"/>
        <v>3220890</v>
      </c>
      <c r="M5" s="43">
        <f t="shared" si="0"/>
        <v>7479889</v>
      </c>
      <c r="N5" s="43">
        <f t="shared" si="0"/>
        <v>19267784</v>
      </c>
      <c r="O5" s="43">
        <f t="shared" si="0"/>
        <v>982271</v>
      </c>
      <c r="P5" s="43">
        <f t="shared" si="0"/>
        <v>2949524</v>
      </c>
      <c r="Q5" s="43">
        <f t="shared" si="0"/>
        <v>5637390</v>
      </c>
      <c r="R5" s="43">
        <f t="shared" si="0"/>
        <v>9569185</v>
      </c>
      <c r="S5" s="43">
        <f t="shared" si="0"/>
        <v>1461542</v>
      </c>
      <c r="T5" s="43">
        <f t="shared" si="0"/>
        <v>72529</v>
      </c>
      <c r="U5" s="43">
        <f t="shared" si="0"/>
        <v>3266022</v>
      </c>
      <c r="V5" s="43">
        <f t="shared" si="0"/>
        <v>4800093</v>
      </c>
      <c r="W5" s="43">
        <f t="shared" si="0"/>
        <v>44076234</v>
      </c>
      <c r="X5" s="43">
        <f t="shared" si="0"/>
        <v>14516302</v>
      </c>
      <c r="Y5" s="43">
        <f t="shared" si="0"/>
        <v>29559932</v>
      </c>
      <c r="Z5" s="44">
        <f>+IF(X5&lt;&gt;0,+(Y5/X5)*100,0)</f>
        <v>203.63266071482943</v>
      </c>
      <c r="AA5" s="45">
        <f>SUM(AA11:AA18)</f>
        <v>14516302</v>
      </c>
    </row>
    <row r="6" spans="1:27" ht="13.5">
      <c r="A6" s="46" t="s">
        <v>32</v>
      </c>
      <c r="B6" s="47"/>
      <c r="C6" s="9">
        <v>64175537</v>
      </c>
      <c r="D6" s="10"/>
      <c r="E6" s="11"/>
      <c r="F6" s="11"/>
      <c r="G6" s="11"/>
      <c r="H6" s="11">
        <v>3071816</v>
      </c>
      <c r="I6" s="11">
        <v>4147492</v>
      </c>
      <c r="J6" s="11">
        <v>7219308</v>
      </c>
      <c r="K6" s="11">
        <v>5137359</v>
      </c>
      <c r="L6" s="11">
        <v>1573172</v>
      </c>
      <c r="M6" s="11">
        <v>2153558</v>
      </c>
      <c r="N6" s="11">
        <v>8864089</v>
      </c>
      <c r="O6" s="11">
        <v>25237</v>
      </c>
      <c r="P6" s="11">
        <v>527318</v>
      </c>
      <c r="Q6" s="11">
        <v>1159661</v>
      </c>
      <c r="R6" s="11">
        <v>1712216</v>
      </c>
      <c r="S6" s="11">
        <v>-96509</v>
      </c>
      <c r="T6" s="11"/>
      <c r="U6" s="11">
        <v>2310915</v>
      </c>
      <c r="V6" s="11">
        <v>2214406</v>
      </c>
      <c r="W6" s="11">
        <v>20010019</v>
      </c>
      <c r="X6" s="11"/>
      <c r="Y6" s="11">
        <v>20010019</v>
      </c>
      <c r="Z6" s="2"/>
      <c r="AA6" s="15"/>
    </row>
    <row r="7" spans="1:27" ht="13.5">
      <c r="A7" s="46" t="s">
        <v>33</v>
      </c>
      <c r="B7" s="47"/>
      <c r="C7" s="9">
        <v>30141909</v>
      </c>
      <c r="D7" s="10"/>
      <c r="E7" s="11">
        <v>220</v>
      </c>
      <c r="F7" s="11">
        <v>220</v>
      </c>
      <c r="G7" s="11"/>
      <c r="H7" s="11">
        <v>71673</v>
      </c>
      <c r="I7" s="11">
        <v>1706917</v>
      </c>
      <c r="J7" s="11">
        <v>1778590</v>
      </c>
      <c r="K7" s="11">
        <v>2564121</v>
      </c>
      <c r="L7" s="11">
        <v>782600</v>
      </c>
      <c r="M7" s="11">
        <v>2434447</v>
      </c>
      <c r="N7" s="11">
        <v>5781168</v>
      </c>
      <c r="O7" s="11">
        <v>29105</v>
      </c>
      <c r="P7" s="11">
        <v>2134230</v>
      </c>
      <c r="Q7" s="11">
        <v>237964</v>
      </c>
      <c r="R7" s="11">
        <v>2401299</v>
      </c>
      <c r="S7" s="11">
        <v>-136517</v>
      </c>
      <c r="T7" s="11"/>
      <c r="U7" s="11">
        <v>846617</v>
      </c>
      <c r="V7" s="11">
        <v>710100</v>
      </c>
      <c r="W7" s="11">
        <v>10671157</v>
      </c>
      <c r="X7" s="11">
        <v>220</v>
      </c>
      <c r="Y7" s="11">
        <v>10670937</v>
      </c>
      <c r="Z7" s="2">
        <v>4850425.91</v>
      </c>
      <c r="AA7" s="15">
        <v>220</v>
      </c>
    </row>
    <row r="8" spans="1:27" ht="13.5">
      <c r="A8" s="46" t="s">
        <v>34</v>
      </c>
      <c r="B8" s="47"/>
      <c r="C8" s="9">
        <v>20303495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>
        <v>7276422</v>
      </c>
      <c r="D9" s="10"/>
      <c r="E9" s="11">
        <v>8800000</v>
      </c>
      <c r="F9" s="11">
        <v>8800000</v>
      </c>
      <c r="G9" s="11"/>
      <c r="H9" s="11"/>
      <c r="I9" s="11">
        <v>286352</v>
      </c>
      <c r="J9" s="11">
        <v>286352</v>
      </c>
      <c r="K9" s="11">
        <v>453518</v>
      </c>
      <c r="L9" s="11">
        <v>628752</v>
      </c>
      <c r="M9" s="11">
        <v>1448242</v>
      </c>
      <c r="N9" s="11">
        <v>2530512</v>
      </c>
      <c r="O9" s="11">
        <v>184726</v>
      </c>
      <c r="P9" s="11"/>
      <c r="Q9" s="11">
        <v>1366884</v>
      </c>
      <c r="R9" s="11">
        <v>1551610</v>
      </c>
      <c r="S9" s="11">
        <v>578279</v>
      </c>
      <c r="T9" s="11"/>
      <c r="U9" s="11">
        <v>50000</v>
      </c>
      <c r="V9" s="11">
        <v>628279</v>
      </c>
      <c r="W9" s="11">
        <v>4996753</v>
      </c>
      <c r="X9" s="11">
        <v>8800000</v>
      </c>
      <c r="Y9" s="11">
        <v>-3803247</v>
      </c>
      <c r="Z9" s="2">
        <v>-43.22</v>
      </c>
      <c r="AA9" s="15">
        <v>8800000</v>
      </c>
    </row>
    <row r="10" spans="1:27" ht="13.5">
      <c r="A10" s="46" t="s">
        <v>36</v>
      </c>
      <c r="B10" s="47"/>
      <c r="C10" s="9">
        <v>251824</v>
      </c>
      <c r="D10" s="10"/>
      <c r="E10" s="11"/>
      <c r="F10" s="11"/>
      <c r="G10" s="11">
        <v>1154922</v>
      </c>
      <c r="H10" s="11"/>
      <c r="I10" s="11"/>
      <c r="J10" s="11">
        <v>1154922</v>
      </c>
      <c r="K10" s="11">
        <v>135066</v>
      </c>
      <c r="L10" s="11">
        <v>236366</v>
      </c>
      <c r="M10" s="11">
        <v>574737</v>
      </c>
      <c r="N10" s="11">
        <v>946169</v>
      </c>
      <c r="O10" s="11">
        <v>360750</v>
      </c>
      <c r="P10" s="11">
        <v>114379</v>
      </c>
      <c r="Q10" s="11">
        <v>1932130</v>
      </c>
      <c r="R10" s="11">
        <v>2407259</v>
      </c>
      <c r="S10" s="11">
        <v>270132</v>
      </c>
      <c r="T10" s="11"/>
      <c r="U10" s="11"/>
      <c r="V10" s="11">
        <v>270132</v>
      </c>
      <c r="W10" s="11">
        <v>4778482</v>
      </c>
      <c r="X10" s="11"/>
      <c r="Y10" s="11">
        <v>4778482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122149187</v>
      </c>
      <c r="D11" s="50">
        <f t="shared" si="1"/>
        <v>0</v>
      </c>
      <c r="E11" s="51">
        <f t="shared" si="1"/>
        <v>8800220</v>
      </c>
      <c r="F11" s="51">
        <f t="shared" si="1"/>
        <v>8800220</v>
      </c>
      <c r="G11" s="51">
        <f t="shared" si="1"/>
        <v>1154922</v>
      </c>
      <c r="H11" s="51">
        <f t="shared" si="1"/>
        <v>3143489</v>
      </c>
      <c r="I11" s="51">
        <f t="shared" si="1"/>
        <v>6140761</v>
      </c>
      <c r="J11" s="51">
        <f t="shared" si="1"/>
        <v>10439172</v>
      </c>
      <c r="K11" s="51">
        <f t="shared" si="1"/>
        <v>8290064</v>
      </c>
      <c r="L11" s="51">
        <f t="shared" si="1"/>
        <v>3220890</v>
      </c>
      <c r="M11" s="51">
        <f t="shared" si="1"/>
        <v>6610984</v>
      </c>
      <c r="N11" s="51">
        <f t="shared" si="1"/>
        <v>18121938</v>
      </c>
      <c r="O11" s="51">
        <f t="shared" si="1"/>
        <v>599818</v>
      </c>
      <c r="P11" s="51">
        <f t="shared" si="1"/>
        <v>2775927</v>
      </c>
      <c r="Q11" s="51">
        <f t="shared" si="1"/>
        <v>4696639</v>
      </c>
      <c r="R11" s="51">
        <f t="shared" si="1"/>
        <v>8072384</v>
      </c>
      <c r="S11" s="51">
        <f t="shared" si="1"/>
        <v>615385</v>
      </c>
      <c r="T11" s="51">
        <f t="shared" si="1"/>
        <v>0</v>
      </c>
      <c r="U11" s="51">
        <f t="shared" si="1"/>
        <v>3207532</v>
      </c>
      <c r="V11" s="51">
        <f t="shared" si="1"/>
        <v>3822917</v>
      </c>
      <c r="W11" s="51">
        <f t="shared" si="1"/>
        <v>40456411</v>
      </c>
      <c r="X11" s="51">
        <f t="shared" si="1"/>
        <v>8800220</v>
      </c>
      <c r="Y11" s="51">
        <f t="shared" si="1"/>
        <v>31656191</v>
      </c>
      <c r="Z11" s="52">
        <f>+IF(X11&lt;&gt;0,+(Y11/X11)*100,0)</f>
        <v>359.72045017056394</v>
      </c>
      <c r="AA11" s="53">
        <f>SUM(AA6:AA10)</f>
        <v>8800220</v>
      </c>
    </row>
    <row r="12" spans="1:27" ht="13.5">
      <c r="A12" s="54" t="s">
        <v>38</v>
      </c>
      <c r="B12" s="35"/>
      <c r="C12" s="9">
        <v>3136322</v>
      </c>
      <c r="D12" s="10"/>
      <c r="E12" s="11"/>
      <c r="F12" s="11"/>
      <c r="G12" s="11"/>
      <c r="H12" s="11"/>
      <c r="I12" s="11"/>
      <c r="J12" s="11"/>
      <c r="K12" s="11">
        <v>272560</v>
      </c>
      <c r="L12" s="11"/>
      <c r="M12" s="11">
        <v>17187</v>
      </c>
      <c r="N12" s="11">
        <v>289747</v>
      </c>
      <c r="O12" s="11"/>
      <c r="P12" s="11"/>
      <c r="Q12" s="11">
        <v>570960</v>
      </c>
      <c r="R12" s="11">
        <v>570960</v>
      </c>
      <c r="S12" s="11">
        <v>855794</v>
      </c>
      <c r="T12" s="11"/>
      <c r="U12" s="11">
        <v>2850</v>
      </c>
      <c r="V12" s="11">
        <v>858644</v>
      </c>
      <c r="W12" s="11">
        <v>1719351</v>
      </c>
      <c r="X12" s="11"/>
      <c r="Y12" s="11">
        <v>1719351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11379056</v>
      </c>
      <c r="D15" s="10"/>
      <c r="E15" s="11">
        <v>5716082</v>
      </c>
      <c r="F15" s="11">
        <v>5716082</v>
      </c>
      <c r="G15" s="11"/>
      <c r="H15" s="11"/>
      <c r="I15" s="11"/>
      <c r="J15" s="11"/>
      <c r="K15" s="11">
        <v>4381</v>
      </c>
      <c r="L15" s="11"/>
      <c r="M15" s="11">
        <v>851718</v>
      </c>
      <c r="N15" s="11">
        <v>856099</v>
      </c>
      <c r="O15" s="11">
        <v>382453</v>
      </c>
      <c r="P15" s="11">
        <v>173597</v>
      </c>
      <c r="Q15" s="11">
        <v>369791</v>
      </c>
      <c r="R15" s="11">
        <v>925841</v>
      </c>
      <c r="S15" s="11">
        <v>-9637</v>
      </c>
      <c r="T15" s="11">
        <v>72529</v>
      </c>
      <c r="U15" s="11">
        <v>55640</v>
      </c>
      <c r="V15" s="11">
        <v>118532</v>
      </c>
      <c r="W15" s="11">
        <v>1900472</v>
      </c>
      <c r="X15" s="11">
        <v>5716082</v>
      </c>
      <c r="Y15" s="11">
        <v>-3815610</v>
      </c>
      <c r="Z15" s="2">
        <v>-66.75</v>
      </c>
      <c r="AA15" s="15">
        <v>5716082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41655008</v>
      </c>
      <c r="D20" s="59">
        <f t="shared" si="2"/>
        <v>0</v>
      </c>
      <c r="E20" s="60">
        <f t="shared" si="2"/>
        <v>145399916</v>
      </c>
      <c r="F20" s="60">
        <f t="shared" si="2"/>
        <v>145399916</v>
      </c>
      <c r="G20" s="60">
        <f t="shared" si="2"/>
        <v>331113</v>
      </c>
      <c r="H20" s="60">
        <f t="shared" si="2"/>
        <v>977385</v>
      </c>
      <c r="I20" s="60">
        <f t="shared" si="2"/>
        <v>13539235</v>
      </c>
      <c r="J20" s="60">
        <f t="shared" si="2"/>
        <v>14847733</v>
      </c>
      <c r="K20" s="60">
        <f t="shared" si="2"/>
        <v>5678398</v>
      </c>
      <c r="L20" s="60">
        <f t="shared" si="2"/>
        <v>2142055</v>
      </c>
      <c r="M20" s="60">
        <f t="shared" si="2"/>
        <v>30351859</v>
      </c>
      <c r="N20" s="60">
        <f t="shared" si="2"/>
        <v>38172312</v>
      </c>
      <c r="O20" s="60">
        <f t="shared" si="2"/>
        <v>272921</v>
      </c>
      <c r="P20" s="60">
        <f t="shared" si="2"/>
        <v>9470630</v>
      </c>
      <c r="Q20" s="60">
        <f t="shared" si="2"/>
        <v>9426403</v>
      </c>
      <c r="R20" s="60">
        <f t="shared" si="2"/>
        <v>19169954</v>
      </c>
      <c r="S20" s="60">
        <f t="shared" si="2"/>
        <v>8652600</v>
      </c>
      <c r="T20" s="60">
        <f t="shared" si="2"/>
        <v>-371272</v>
      </c>
      <c r="U20" s="60">
        <f t="shared" si="2"/>
        <v>2347647</v>
      </c>
      <c r="V20" s="60">
        <f t="shared" si="2"/>
        <v>10628975</v>
      </c>
      <c r="W20" s="60">
        <f t="shared" si="2"/>
        <v>82818974</v>
      </c>
      <c r="X20" s="60">
        <f t="shared" si="2"/>
        <v>145399916</v>
      </c>
      <c r="Y20" s="60">
        <f t="shared" si="2"/>
        <v>-62580942</v>
      </c>
      <c r="Z20" s="61">
        <f>+IF(X20&lt;&gt;0,+(Y20/X20)*100,0)</f>
        <v>-43.04056269193443</v>
      </c>
      <c r="AA20" s="62">
        <f>SUM(AA26:AA33)</f>
        <v>145399916</v>
      </c>
    </row>
    <row r="21" spans="1:27" ht="13.5">
      <c r="A21" s="46" t="s">
        <v>32</v>
      </c>
      <c r="B21" s="47"/>
      <c r="C21" s="9"/>
      <c r="D21" s="10"/>
      <c r="E21" s="11">
        <v>42125063</v>
      </c>
      <c r="F21" s="11">
        <v>42125063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>
        <v>22076539</v>
      </c>
      <c r="V21" s="11">
        <v>22076539</v>
      </c>
      <c r="W21" s="11">
        <v>22076539</v>
      </c>
      <c r="X21" s="11">
        <v>42125063</v>
      </c>
      <c r="Y21" s="11">
        <v>-20048524</v>
      </c>
      <c r="Z21" s="2">
        <v>-47.59</v>
      </c>
      <c r="AA21" s="15">
        <v>42125063</v>
      </c>
    </row>
    <row r="22" spans="1:27" ht="13.5">
      <c r="A22" s="46" t="s">
        <v>33</v>
      </c>
      <c r="B22" s="47"/>
      <c r="C22" s="9">
        <v>4697157</v>
      </c>
      <c r="D22" s="10"/>
      <c r="E22" s="11">
        <v>8651780</v>
      </c>
      <c r="F22" s="11">
        <v>8651780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8651780</v>
      </c>
      <c r="Y22" s="11">
        <v>-8651780</v>
      </c>
      <c r="Z22" s="2">
        <v>-100</v>
      </c>
      <c r="AA22" s="15">
        <v>8651780</v>
      </c>
    </row>
    <row r="23" spans="1:27" ht="13.5">
      <c r="A23" s="46" t="s">
        <v>34</v>
      </c>
      <c r="B23" s="47"/>
      <c r="C23" s="9"/>
      <c r="D23" s="10"/>
      <c r="E23" s="11">
        <v>23096000</v>
      </c>
      <c r="F23" s="11">
        <v>23096000</v>
      </c>
      <c r="G23" s="11"/>
      <c r="H23" s="11"/>
      <c r="I23" s="11"/>
      <c r="J23" s="11"/>
      <c r="K23" s="11"/>
      <c r="L23" s="11"/>
      <c r="M23" s="11">
        <v>20806412</v>
      </c>
      <c r="N23" s="11">
        <v>20806412</v>
      </c>
      <c r="O23" s="11"/>
      <c r="P23" s="11"/>
      <c r="Q23" s="11"/>
      <c r="R23" s="11"/>
      <c r="S23" s="11"/>
      <c r="T23" s="11"/>
      <c r="U23" s="11">
        <v>-20806412</v>
      </c>
      <c r="V23" s="11">
        <v>-20806412</v>
      </c>
      <c r="W23" s="11"/>
      <c r="X23" s="11">
        <v>23096000</v>
      </c>
      <c r="Y23" s="11">
        <v>-23096000</v>
      </c>
      <c r="Z23" s="2">
        <v>-100</v>
      </c>
      <c r="AA23" s="15">
        <v>23096000</v>
      </c>
    </row>
    <row r="24" spans="1:27" ht="13.5">
      <c r="A24" s="46" t="s">
        <v>35</v>
      </c>
      <c r="B24" s="47"/>
      <c r="C24" s="9">
        <v>36390615</v>
      </c>
      <c r="D24" s="10"/>
      <c r="E24" s="11">
        <v>61190154</v>
      </c>
      <c r="F24" s="11">
        <v>61190154</v>
      </c>
      <c r="G24" s="11">
        <v>331113</v>
      </c>
      <c r="H24" s="11">
        <v>977385</v>
      </c>
      <c r="I24" s="11">
        <v>13071860</v>
      </c>
      <c r="J24" s="11">
        <v>14380358</v>
      </c>
      <c r="K24" s="11">
        <v>4745286</v>
      </c>
      <c r="L24" s="11">
        <v>2142055</v>
      </c>
      <c r="M24" s="11">
        <v>9297597</v>
      </c>
      <c r="N24" s="11">
        <v>16184938</v>
      </c>
      <c r="O24" s="11">
        <v>228115</v>
      </c>
      <c r="P24" s="11">
        <v>9470630</v>
      </c>
      <c r="Q24" s="11">
        <v>6886512</v>
      </c>
      <c r="R24" s="11">
        <v>16585257</v>
      </c>
      <c r="S24" s="11">
        <v>8652600</v>
      </c>
      <c r="T24" s="11">
        <v>-371272</v>
      </c>
      <c r="U24" s="11">
        <v>1077520</v>
      </c>
      <c r="V24" s="11">
        <v>9358848</v>
      </c>
      <c r="W24" s="11">
        <v>56509401</v>
      </c>
      <c r="X24" s="11">
        <v>61190154</v>
      </c>
      <c r="Y24" s="11">
        <v>-4680753</v>
      </c>
      <c r="Z24" s="2">
        <v>-7.65</v>
      </c>
      <c r="AA24" s="15">
        <v>61190154</v>
      </c>
    </row>
    <row r="25" spans="1:27" ht="13.5">
      <c r="A25" s="46" t="s">
        <v>36</v>
      </c>
      <c r="B25" s="47"/>
      <c r="C25" s="9"/>
      <c r="D25" s="10"/>
      <c r="E25" s="11">
        <v>5355508</v>
      </c>
      <c r="F25" s="11">
        <v>5355508</v>
      </c>
      <c r="G25" s="11"/>
      <c r="H25" s="11"/>
      <c r="I25" s="11"/>
      <c r="J25" s="11"/>
      <c r="K25" s="11">
        <v>713147</v>
      </c>
      <c r="L25" s="11"/>
      <c r="M25" s="11"/>
      <c r="N25" s="11">
        <v>713147</v>
      </c>
      <c r="O25" s="11"/>
      <c r="P25" s="11"/>
      <c r="Q25" s="11"/>
      <c r="R25" s="11"/>
      <c r="S25" s="11"/>
      <c r="T25" s="11"/>
      <c r="U25" s="11"/>
      <c r="V25" s="11"/>
      <c r="W25" s="11">
        <v>713147</v>
      </c>
      <c r="X25" s="11">
        <v>5355508</v>
      </c>
      <c r="Y25" s="11">
        <v>-4642361</v>
      </c>
      <c r="Z25" s="2">
        <v>-86.68</v>
      </c>
      <c r="AA25" s="15">
        <v>5355508</v>
      </c>
    </row>
    <row r="26" spans="1:27" ht="13.5">
      <c r="A26" s="48" t="s">
        <v>37</v>
      </c>
      <c r="B26" s="63"/>
      <c r="C26" s="49">
        <f aca="true" t="shared" si="3" ref="C26:Y26">SUM(C21:C25)</f>
        <v>41087772</v>
      </c>
      <c r="D26" s="50">
        <f t="shared" si="3"/>
        <v>0</v>
      </c>
      <c r="E26" s="51">
        <f t="shared" si="3"/>
        <v>140418505</v>
      </c>
      <c r="F26" s="51">
        <f t="shared" si="3"/>
        <v>140418505</v>
      </c>
      <c r="G26" s="51">
        <f t="shared" si="3"/>
        <v>331113</v>
      </c>
      <c r="H26" s="51">
        <f t="shared" si="3"/>
        <v>977385</v>
      </c>
      <c r="I26" s="51">
        <f t="shared" si="3"/>
        <v>13071860</v>
      </c>
      <c r="J26" s="51">
        <f t="shared" si="3"/>
        <v>14380358</v>
      </c>
      <c r="K26" s="51">
        <f t="shared" si="3"/>
        <v>5458433</v>
      </c>
      <c r="L26" s="51">
        <f t="shared" si="3"/>
        <v>2142055</v>
      </c>
      <c r="M26" s="51">
        <f t="shared" si="3"/>
        <v>30104009</v>
      </c>
      <c r="N26" s="51">
        <f t="shared" si="3"/>
        <v>37704497</v>
      </c>
      <c r="O26" s="51">
        <f t="shared" si="3"/>
        <v>228115</v>
      </c>
      <c r="P26" s="51">
        <f t="shared" si="3"/>
        <v>9470630</v>
      </c>
      <c r="Q26" s="51">
        <f t="shared" si="3"/>
        <v>6886512</v>
      </c>
      <c r="R26" s="51">
        <f t="shared" si="3"/>
        <v>16585257</v>
      </c>
      <c r="S26" s="51">
        <f t="shared" si="3"/>
        <v>8652600</v>
      </c>
      <c r="T26" s="51">
        <f t="shared" si="3"/>
        <v>-371272</v>
      </c>
      <c r="U26" s="51">
        <f t="shared" si="3"/>
        <v>2347647</v>
      </c>
      <c r="V26" s="51">
        <f t="shared" si="3"/>
        <v>10628975</v>
      </c>
      <c r="W26" s="51">
        <f t="shared" si="3"/>
        <v>79299087</v>
      </c>
      <c r="X26" s="51">
        <f t="shared" si="3"/>
        <v>140418505</v>
      </c>
      <c r="Y26" s="51">
        <f t="shared" si="3"/>
        <v>-61119418</v>
      </c>
      <c r="Z26" s="52">
        <f>+IF(X26&lt;&gt;0,+(Y26/X26)*100,0)</f>
        <v>-43.52661210856789</v>
      </c>
      <c r="AA26" s="53">
        <f>SUM(AA21:AA25)</f>
        <v>140418505</v>
      </c>
    </row>
    <row r="27" spans="1:27" ht="13.5">
      <c r="A27" s="54" t="s">
        <v>38</v>
      </c>
      <c r="B27" s="64"/>
      <c r="C27" s="9">
        <v>567236</v>
      </c>
      <c r="D27" s="10"/>
      <c r="E27" s="11">
        <v>4981411</v>
      </c>
      <c r="F27" s="11">
        <v>4981411</v>
      </c>
      <c r="G27" s="11"/>
      <c r="H27" s="11"/>
      <c r="I27" s="11">
        <v>467375</v>
      </c>
      <c r="J27" s="11">
        <v>467375</v>
      </c>
      <c r="K27" s="11">
        <v>219965</v>
      </c>
      <c r="L27" s="11"/>
      <c r="M27" s="11">
        <v>247850</v>
      </c>
      <c r="N27" s="11">
        <v>467815</v>
      </c>
      <c r="O27" s="11">
        <v>44806</v>
      </c>
      <c r="P27" s="11"/>
      <c r="Q27" s="11">
        <v>2539891</v>
      </c>
      <c r="R27" s="11">
        <v>2584697</v>
      </c>
      <c r="S27" s="11"/>
      <c r="T27" s="11"/>
      <c r="U27" s="11"/>
      <c r="V27" s="11"/>
      <c r="W27" s="11">
        <v>3519887</v>
      </c>
      <c r="X27" s="11">
        <v>4981411</v>
      </c>
      <c r="Y27" s="11">
        <v>-1461524</v>
      </c>
      <c r="Z27" s="2">
        <v>-29.34</v>
      </c>
      <c r="AA27" s="15">
        <v>4981411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64175537</v>
      </c>
      <c r="D36" s="10">
        <f t="shared" si="4"/>
        <v>0</v>
      </c>
      <c r="E36" s="11">
        <f t="shared" si="4"/>
        <v>42125063</v>
      </c>
      <c r="F36" s="11">
        <f t="shared" si="4"/>
        <v>42125063</v>
      </c>
      <c r="G36" s="11">
        <f t="shared" si="4"/>
        <v>0</v>
      </c>
      <c r="H36" s="11">
        <f t="shared" si="4"/>
        <v>3071816</v>
      </c>
      <c r="I36" s="11">
        <f t="shared" si="4"/>
        <v>4147492</v>
      </c>
      <c r="J36" s="11">
        <f t="shared" si="4"/>
        <v>7219308</v>
      </c>
      <c r="K36" s="11">
        <f t="shared" si="4"/>
        <v>5137359</v>
      </c>
      <c r="L36" s="11">
        <f t="shared" si="4"/>
        <v>1573172</v>
      </c>
      <c r="M36" s="11">
        <f t="shared" si="4"/>
        <v>2153558</v>
      </c>
      <c r="N36" s="11">
        <f t="shared" si="4"/>
        <v>8864089</v>
      </c>
      <c r="O36" s="11">
        <f t="shared" si="4"/>
        <v>25237</v>
      </c>
      <c r="P36" s="11">
        <f t="shared" si="4"/>
        <v>527318</v>
      </c>
      <c r="Q36" s="11">
        <f t="shared" si="4"/>
        <v>1159661</v>
      </c>
      <c r="R36" s="11">
        <f t="shared" si="4"/>
        <v>1712216</v>
      </c>
      <c r="S36" s="11">
        <f t="shared" si="4"/>
        <v>-96509</v>
      </c>
      <c r="T36" s="11">
        <f t="shared" si="4"/>
        <v>0</v>
      </c>
      <c r="U36" s="11">
        <f t="shared" si="4"/>
        <v>24387454</v>
      </c>
      <c r="V36" s="11">
        <f t="shared" si="4"/>
        <v>24290945</v>
      </c>
      <c r="W36" s="11">
        <f t="shared" si="4"/>
        <v>42086558</v>
      </c>
      <c r="X36" s="11">
        <f t="shared" si="4"/>
        <v>42125063</v>
      </c>
      <c r="Y36" s="11">
        <f t="shared" si="4"/>
        <v>-38505</v>
      </c>
      <c r="Z36" s="2">
        <f aca="true" t="shared" si="5" ref="Z36:Z49">+IF(X36&lt;&gt;0,+(Y36/X36)*100,0)</f>
        <v>-0.09140639148717712</v>
      </c>
      <c r="AA36" s="15">
        <f>AA6+AA21</f>
        <v>42125063</v>
      </c>
    </row>
    <row r="37" spans="1:27" ht="13.5">
      <c r="A37" s="46" t="s">
        <v>33</v>
      </c>
      <c r="B37" s="47"/>
      <c r="C37" s="9">
        <f t="shared" si="4"/>
        <v>34839066</v>
      </c>
      <c r="D37" s="10">
        <f t="shared" si="4"/>
        <v>0</v>
      </c>
      <c r="E37" s="11">
        <f t="shared" si="4"/>
        <v>8652000</v>
      </c>
      <c r="F37" s="11">
        <f t="shared" si="4"/>
        <v>8652000</v>
      </c>
      <c r="G37" s="11">
        <f t="shared" si="4"/>
        <v>0</v>
      </c>
      <c r="H37" s="11">
        <f t="shared" si="4"/>
        <v>71673</v>
      </c>
      <c r="I37" s="11">
        <f t="shared" si="4"/>
        <v>1706917</v>
      </c>
      <c r="J37" s="11">
        <f t="shared" si="4"/>
        <v>1778590</v>
      </c>
      <c r="K37" s="11">
        <f t="shared" si="4"/>
        <v>2564121</v>
      </c>
      <c r="L37" s="11">
        <f t="shared" si="4"/>
        <v>782600</v>
      </c>
      <c r="M37" s="11">
        <f t="shared" si="4"/>
        <v>2434447</v>
      </c>
      <c r="N37" s="11">
        <f t="shared" si="4"/>
        <v>5781168</v>
      </c>
      <c r="O37" s="11">
        <f t="shared" si="4"/>
        <v>29105</v>
      </c>
      <c r="P37" s="11">
        <f t="shared" si="4"/>
        <v>2134230</v>
      </c>
      <c r="Q37" s="11">
        <f t="shared" si="4"/>
        <v>237964</v>
      </c>
      <c r="R37" s="11">
        <f t="shared" si="4"/>
        <v>2401299</v>
      </c>
      <c r="S37" s="11">
        <f t="shared" si="4"/>
        <v>-136517</v>
      </c>
      <c r="T37" s="11">
        <f t="shared" si="4"/>
        <v>0</v>
      </c>
      <c r="U37" s="11">
        <f t="shared" si="4"/>
        <v>846617</v>
      </c>
      <c r="V37" s="11">
        <f t="shared" si="4"/>
        <v>710100</v>
      </c>
      <c r="W37" s="11">
        <f t="shared" si="4"/>
        <v>10671157</v>
      </c>
      <c r="X37" s="11">
        <f t="shared" si="4"/>
        <v>8652000</v>
      </c>
      <c r="Y37" s="11">
        <f t="shared" si="4"/>
        <v>2019157</v>
      </c>
      <c r="Z37" s="2">
        <f t="shared" si="5"/>
        <v>23.337459546925565</v>
      </c>
      <c r="AA37" s="15">
        <f>AA7+AA22</f>
        <v>8652000</v>
      </c>
    </row>
    <row r="38" spans="1:27" ht="13.5">
      <c r="A38" s="46" t="s">
        <v>34</v>
      </c>
      <c r="B38" s="47"/>
      <c r="C38" s="9">
        <f t="shared" si="4"/>
        <v>20303495</v>
      </c>
      <c r="D38" s="10">
        <f t="shared" si="4"/>
        <v>0</v>
      </c>
      <c r="E38" s="11">
        <f t="shared" si="4"/>
        <v>23096000</v>
      </c>
      <c r="F38" s="11">
        <f t="shared" si="4"/>
        <v>23096000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20806412</v>
      </c>
      <c r="N38" s="11">
        <f t="shared" si="4"/>
        <v>20806412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-20806412</v>
      </c>
      <c r="V38" s="11">
        <f t="shared" si="4"/>
        <v>-20806412</v>
      </c>
      <c r="W38" s="11">
        <f t="shared" si="4"/>
        <v>0</v>
      </c>
      <c r="X38" s="11">
        <f t="shared" si="4"/>
        <v>23096000</v>
      </c>
      <c r="Y38" s="11">
        <f t="shared" si="4"/>
        <v>-23096000</v>
      </c>
      <c r="Z38" s="2">
        <f t="shared" si="5"/>
        <v>-100</v>
      </c>
      <c r="AA38" s="15">
        <f>AA8+AA23</f>
        <v>23096000</v>
      </c>
    </row>
    <row r="39" spans="1:27" ht="13.5">
      <c r="A39" s="46" t="s">
        <v>35</v>
      </c>
      <c r="B39" s="47"/>
      <c r="C39" s="9">
        <f t="shared" si="4"/>
        <v>43667037</v>
      </c>
      <c r="D39" s="10">
        <f t="shared" si="4"/>
        <v>0</v>
      </c>
      <c r="E39" s="11">
        <f t="shared" si="4"/>
        <v>69990154</v>
      </c>
      <c r="F39" s="11">
        <f t="shared" si="4"/>
        <v>69990154</v>
      </c>
      <c r="G39" s="11">
        <f t="shared" si="4"/>
        <v>331113</v>
      </c>
      <c r="H39" s="11">
        <f t="shared" si="4"/>
        <v>977385</v>
      </c>
      <c r="I39" s="11">
        <f t="shared" si="4"/>
        <v>13358212</v>
      </c>
      <c r="J39" s="11">
        <f t="shared" si="4"/>
        <v>14666710</v>
      </c>
      <c r="K39" s="11">
        <f t="shared" si="4"/>
        <v>5198804</v>
      </c>
      <c r="L39" s="11">
        <f t="shared" si="4"/>
        <v>2770807</v>
      </c>
      <c r="M39" s="11">
        <f t="shared" si="4"/>
        <v>10745839</v>
      </c>
      <c r="N39" s="11">
        <f t="shared" si="4"/>
        <v>18715450</v>
      </c>
      <c r="O39" s="11">
        <f t="shared" si="4"/>
        <v>412841</v>
      </c>
      <c r="P39" s="11">
        <f t="shared" si="4"/>
        <v>9470630</v>
      </c>
      <c r="Q39" s="11">
        <f t="shared" si="4"/>
        <v>8253396</v>
      </c>
      <c r="R39" s="11">
        <f t="shared" si="4"/>
        <v>18136867</v>
      </c>
      <c r="S39" s="11">
        <f t="shared" si="4"/>
        <v>9230879</v>
      </c>
      <c r="T39" s="11">
        <f t="shared" si="4"/>
        <v>-371272</v>
      </c>
      <c r="U39" s="11">
        <f t="shared" si="4"/>
        <v>1127520</v>
      </c>
      <c r="V39" s="11">
        <f t="shared" si="4"/>
        <v>9987127</v>
      </c>
      <c r="W39" s="11">
        <f t="shared" si="4"/>
        <v>61506154</v>
      </c>
      <c r="X39" s="11">
        <f t="shared" si="4"/>
        <v>69990154</v>
      </c>
      <c r="Y39" s="11">
        <f t="shared" si="4"/>
        <v>-8484000</v>
      </c>
      <c r="Z39" s="2">
        <f t="shared" si="5"/>
        <v>-12.121705004392474</v>
      </c>
      <c r="AA39" s="15">
        <f>AA9+AA24</f>
        <v>69990154</v>
      </c>
    </row>
    <row r="40" spans="1:27" ht="13.5">
      <c r="A40" s="46" t="s">
        <v>36</v>
      </c>
      <c r="B40" s="47"/>
      <c r="C40" s="9">
        <f t="shared" si="4"/>
        <v>251824</v>
      </c>
      <c r="D40" s="10">
        <f t="shared" si="4"/>
        <v>0</v>
      </c>
      <c r="E40" s="11">
        <f t="shared" si="4"/>
        <v>5355508</v>
      </c>
      <c r="F40" s="11">
        <f t="shared" si="4"/>
        <v>5355508</v>
      </c>
      <c r="G40" s="11">
        <f t="shared" si="4"/>
        <v>1154922</v>
      </c>
      <c r="H40" s="11">
        <f t="shared" si="4"/>
        <v>0</v>
      </c>
      <c r="I40" s="11">
        <f t="shared" si="4"/>
        <v>0</v>
      </c>
      <c r="J40" s="11">
        <f t="shared" si="4"/>
        <v>1154922</v>
      </c>
      <c r="K40" s="11">
        <f t="shared" si="4"/>
        <v>848213</v>
      </c>
      <c r="L40" s="11">
        <f t="shared" si="4"/>
        <v>236366</v>
      </c>
      <c r="M40" s="11">
        <f t="shared" si="4"/>
        <v>574737</v>
      </c>
      <c r="N40" s="11">
        <f t="shared" si="4"/>
        <v>1659316</v>
      </c>
      <c r="O40" s="11">
        <f t="shared" si="4"/>
        <v>360750</v>
      </c>
      <c r="P40" s="11">
        <f t="shared" si="4"/>
        <v>114379</v>
      </c>
      <c r="Q40" s="11">
        <f t="shared" si="4"/>
        <v>1932130</v>
      </c>
      <c r="R40" s="11">
        <f t="shared" si="4"/>
        <v>2407259</v>
      </c>
      <c r="S40" s="11">
        <f t="shared" si="4"/>
        <v>270132</v>
      </c>
      <c r="T40" s="11">
        <f t="shared" si="4"/>
        <v>0</v>
      </c>
      <c r="U40" s="11">
        <f t="shared" si="4"/>
        <v>0</v>
      </c>
      <c r="V40" s="11">
        <f t="shared" si="4"/>
        <v>270132</v>
      </c>
      <c r="W40" s="11">
        <f t="shared" si="4"/>
        <v>5491629</v>
      </c>
      <c r="X40" s="11">
        <f t="shared" si="4"/>
        <v>5355508</v>
      </c>
      <c r="Y40" s="11">
        <f t="shared" si="4"/>
        <v>136121</v>
      </c>
      <c r="Z40" s="2">
        <f t="shared" si="5"/>
        <v>2.5417009926976113</v>
      </c>
      <c r="AA40" s="15">
        <f>AA10+AA25</f>
        <v>5355508</v>
      </c>
    </row>
    <row r="41" spans="1:27" ht="13.5">
      <c r="A41" s="48" t="s">
        <v>37</v>
      </c>
      <c r="B41" s="47"/>
      <c r="C41" s="49">
        <f aca="true" t="shared" si="6" ref="C41:Y41">SUM(C36:C40)</f>
        <v>163236959</v>
      </c>
      <c r="D41" s="50">
        <f t="shared" si="6"/>
        <v>0</v>
      </c>
      <c r="E41" s="51">
        <f t="shared" si="6"/>
        <v>149218725</v>
      </c>
      <c r="F41" s="51">
        <f t="shared" si="6"/>
        <v>149218725</v>
      </c>
      <c r="G41" s="51">
        <f t="shared" si="6"/>
        <v>1486035</v>
      </c>
      <c r="H41" s="51">
        <f t="shared" si="6"/>
        <v>4120874</v>
      </c>
      <c r="I41" s="51">
        <f t="shared" si="6"/>
        <v>19212621</v>
      </c>
      <c r="J41" s="51">
        <f t="shared" si="6"/>
        <v>24819530</v>
      </c>
      <c r="K41" s="51">
        <f t="shared" si="6"/>
        <v>13748497</v>
      </c>
      <c r="L41" s="51">
        <f t="shared" si="6"/>
        <v>5362945</v>
      </c>
      <c r="M41" s="51">
        <f t="shared" si="6"/>
        <v>36714993</v>
      </c>
      <c r="N41" s="51">
        <f t="shared" si="6"/>
        <v>55826435</v>
      </c>
      <c r="O41" s="51">
        <f t="shared" si="6"/>
        <v>827933</v>
      </c>
      <c r="P41" s="51">
        <f t="shared" si="6"/>
        <v>12246557</v>
      </c>
      <c r="Q41" s="51">
        <f t="shared" si="6"/>
        <v>11583151</v>
      </c>
      <c r="R41" s="51">
        <f t="shared" si="6"/>
        <v>24657641</v>
      </c>
      <c r="S41" s="51">
        <f t="shared" si="6"/>
        <v>9267985</v>
      </c>
      <c r="T41" s="51">
        <f t="shared" si="6"/>
        <v>-371272</v>
      </c>
      <c r="U41" s="51">
        <f t="shared" si="6"/>
        <v>5555179</v>
      </c>
      <c r="V41" s="51">
        <f t="shared" si="6"/>
        <v>14451892</v>
      </c>
      <c r="W41" s="51">
        <f t="shared" si="6"/>
        <v>119755498</v>
      </c>
      <c r="X41" s="51">
        <f t="shared" si="6"/>
        <v>149218725</v>
      </c>
      <c r="Y41" s="51">
        <f t="shared" si="6"/>
        <v>-29463227</v>
      </c>
      <c r="Z41" s="52">
        <f t="shared" si="5"/>
        <v>-19.744993130051206</v>
      </c>
      <c r="AA41" s="53">
        <f>SUM(AA36:AA40)</f>
        <v>149218725</v>
      </c>
    </row>
    <row r="42" spans="1:27" ht="13.5">
      <c r="A42" s="54" t="s">
        <v>38</v>
      </c>
      <c r="B42" s="35"/>
      <c r="C42" s="65">
        <f aca="true" t="shared" si="7" ref="C42:Y48">C12+C27</f>
        <v>3703558</v>
      </c>
      <c r="D42" s="66">
        <f t="shared" si="7"/>
        <v>0</v>
      </c>
      <c r="E42" s="67">
        <f t="shared" si="7"/>
        <v>4981411</v>
      </c>
      <c r="F42" s="67">
        <f t="shared" si="7"/>
        <v>4981411</v>
      </c>
      <c r="G42" s="67">
        <f t="shared" si="7"/>
        <v>0</v>
      </c>
      <c r="H42" s="67">
        <f t="shared" si="7"/>
        <v>0</v>
      </c>
      <c r="I42" s="67">
        <f t="shared" si="7"/>
        <v>467375</v>
      </c>
      <c r="J42" s="67">
        <f t="shared" si="7"/>
        <v>467375</v>
      </c>
      <c r="K42" s="67">
        <f t="shared" si="7"/>
        <v>492525</v>
      </c>
      <c r="L42" s="67">
        <f t="shared" si="7"/>
        <v>0</v>
      </c>
      <c r="M42" s="67">
        <f t="shared" si="7"/>
        <v>265037</v>
      </c>
      <c r="N42" s="67">
        <f t="shared" si="7"/>
        <v>757562</v>
      </c>
      <c r="O42" s="67">
        <f t="shared" si="7"/>
        <v>44806</v>
      </c>
      <c r="P42" s="67">
        <f t="shared" si="7"/>
        <v>0</v>
      </c>
      <c r="Q42" s="67">
        <f t="shared" si="7"/>
        <v>3110851</v>
      </c>
      <c r="R42" s="67">
        <f t="shared" si="7"/>
        <v>3155657</v>
      </c>
      <c r="S42" s="67">
        <f t="shared" si="7"/>
        <v>855794</v>
      </c>
      <c r="T42" s="67">
        <f t="shared" si="7"/>
        <v>0</v>
      </c>
      <c r="U42" s="67">
        <f t="shared" si="7"/>
        <v>2850</v>
      </c>
      <c r="V42" s="67">
        <f t="shared" si="7"/>
        <v>858644</v>
      </c>
      <c r="W42" s="67">
        <f t="shared" si="7"/>
        <v>5239238</v>
      </c>
      <c r="X42" s="67">
        <f t="shared" si="7"/>
        <v>4981411</v>
      </c>
      <c r="Y42" s="67">
        <f t="shared" si="7"/>
        <v>257827</v>
      </c>
      <c r="Z42" s="69">
        <f t="shared" si="5"/>
        <v>5.175782524268726</v>
      </c>
      <c r="AA42" s="68">
        <f aca="true" t="shared" si="8" ref="AA42:AA48">AA12+AA27</f>
        <v>4981411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11379056</v>
      </c>
      <c r="D45" s="66">
        <f t="shared" si="7"/>
        <v>0</v>
      </c>
      <c r="E45" s="67">
        <f t="shared" si="7"/>
        <v>5716082</v>
      </c>
      <c r="F45" s="67">
        <f t="shared" si="7"/>
        <v>5716082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4381</v>
      </c>
      <c r="L45" s="67">
        <f t="shared" si="7"/>
        <v>0</v>
      </c>
      <c r="M45" s="67">
        <f t="shared" si="7"/>
        <v>851718</v>
      </c>
      <c r="N45" s="67">
        <f t="shared" si="7"/>
        <v>856099</v>
      </c>
      <c r="O45" s="67">
        <f t="shared" si="7"/>
        <v>382453</v>
      </c>
      <c r="P45" s="67">
        <f t="shared" si="7"/>
        <v>173597</v>
      </c>
      <c r="Q45" s="67">
        <f t="shared" si="7"/>
        <v>369791</v>
      </c>
      <c r="R45" s="67">
        <f t="shared" si="7"/>
        <v>925841</v>
      </c>
      <c r="S45" s="67">
        <f t="shared" si="7"/>
        <v>-9637</v>
      </c>
      <c r="T45" s="67">
        <f t="shared" si="7"/>
        <v>72529</v>
      </c>
      <c r="U45" s="67">
        <f t="shared" si="7"/>
        <v>55640</v>
      </c>
      <c r="V45" s="67">
        <f t="shared" si="7"/>
        <v>118532</v>
      </c>
      <c r="W45" s="67">
        <f t="shared" si="7"/>
        <v>1900472</v>
      </c>
      <c r="X45" s="67">
        <f t="shared" si="7"/>
        <v>5716082</v>
      </c>
      <c r="Y45" s="67">
        <f t="shared" si="7"/>
        <v>-3815610</v>
      </c>
      <c r="Z45" s="69">
        <f t="shared" si="5"/>
        <v>-66.75219144861812</v>
      </c>
      <c r="AA45" s="68">
        <f t="shared" si="8"/>
        <v>5716082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178319573</v>
      </c>
      <c r="D49" s="78">
        <f t="shared" si="9"/>
        <v>0</v>
      </c>
      <c r="E49" s="79">
        <f t="shared" si="9"/>
        <v>159916218</v>
      </c>
      <c r="F49" s="79">
        <f t="shared" si="9"/>
        <v>159916218</v>
      </c>
      <c r="G49" s="79">
        <f t="shared" si="9"/>
        <v>1486035</v>
      </c>
      <c r="H49" s="79">
        <f t="shared" si="9"/>
        <v>4120874</v>
      </c>
      <c r="I49" s="79">
        <f t="shared" si="9"/>
        <v>19679996</v>
      </c>
      <c r="J49" s="79">
        <f t="shared" si="9"/>
        <v>25286905</v>
      </c>
      <c r="K49" s="79">
        <f t="shared" si="9"/>
        <v>14245403</v>
      </c>
      <c r="L49" s="79">
        <f t="shared" si="9"/>
        <v>5362945</v>
      </c>
      <c r="M49" s="79">
        <f t="shared" si="9"/>
        <v>37831748</v>
      </c>
      <c r="N49" s="79">
        <f t="shared" si="9"/>
        <v>57440096</v>
      </c>
      <c r="O49" s="79">
        <f t="shared" si="9"/>
        <v>1255192</v>
      </c>
      <c r="P49" s="79">
        <f t="shared" si="9"/>
        <v>12420154</v>
      </c>
      <c r="Q49" s="79">
        <f t="shared" si="9"/>
        <v>15063793</v>
      </c>
      <c r="R49" s="79">
        <f t="shared" si="9"/>
        <v>28739139</v>
      </c>
      <c r="S49" s="79">
        <f t="shared" si="9"/>
        <v>10114142</v>
      </c>
      <c r="T49" s="79">
        <f t="shared" si="9"/>
        <v>-298743</v>
      </c>
      <c r="U49" s="79">
        <f t="shared" si="9"/>
        <v>5613669</v>
      </c>
      <c r="V49" s="79">
        <f t="shared" si="9"/>
        <v>15429068</v>
      </c>
      <c r="W49" s="79">
        <f t="shared" si="9"/>
        <v>126895208</v>
      </c>
      <c r="X49" s="79">
        <f t="shared" si="9"/>
        <v>159916218</v>
      </c>
      <c r="Y49" s="79">
        <f t="shared" si="9"/>
        <v>-33021010</v>
      </c>
      <c r="Z49" s="80">
        <f t="shared" si="5"/>
        <v>-20.648943811315</v>
      </c>
      <c r="AA49" s="81">
        <f>SUM(AA41:AA48)</f>
        <v>159916218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89663702</v>
      </c>
      <c r="F68" s="11"/>
      <c r="G68" s="11">
        <v>6427724</v>
      </c>
      <c r="H68" s="11">
        <v>8749097</v>
      </c>
      <c r="I68" s="11">
        <v>10918949</v>
      </c>
      <c r="J68" s="11">
        <v>26095770</v>
      </c>
      <c r="K68" s="11">
        <v>10609586</v>
      </c>
      <c r="L68" s="11">
        <v>10580293</v>
      </c>
      <c r="M68" s="11">
        <v>6861316</v>
      </c>
      <c r="N68" s="11">
        <v>28051195</v>
      </c>
      <c r="O68" s="11">
        <v>7135580</v>
      </c>
      <c r="P68" s="11">
        <v>8789715</v>
      </c>
      <c r="Q68" s="11">
        <v>7098563</v>
      </c>
      <c r="R68" s="11">
        <v>23023858</v>
      </c>
      <c r="S68" s="11">
        <v>2498347</v>
      </c>
      <c r="T68" s="11">
        <v>8286864</v>
      </c>
      <c r="U68" s="11">
        <v>7374199</v>
      </c>
      <c r="V68" s="11">
        <v>18159410</v>
      </c>
      <c r="W68" s="11">
        <v>95330233</v>
      </c>
      <c r="X68" s="11"/>
      <c r="Y68" s="11">
        <v>95330233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89663702</v>
      </c>
      <c r="F69" s="79">
        <f t="shared" si="12"/>
        <v>0</v>
      </c>
      <c r="G69" s="79">
        <f t="shared" si="12"/>
        <v>6427724</v>
      </c>
      <c r="H69" s="79">
        <f t="shared" si="12"/>
        <v>8749097</v>
      </c>
      <c r="I69" s="79">
        <f t="shared" si="12"/>
        <v>10918949</v>
      </c>
      <c r="J69" s="79">
        <f t="shared" si="12"/>
        <v>26095770</v>
      </c>
      <c r="K69" s="79">
        <f t="shared" si="12"/>
        <v>10609586</v>
      </c>
      <c r="L69" s="79">
        <f t="shared" si="12"/>
        <v>10580293</v>
      </c>
      <c r="M69" s="79">
        <f t="shared" si="12"/>
        <v>6861316</v>
      </c>
      <c r="N69" s="79">
        <f t="shared" si="12"/>
        <v>28051195</v>
      </c>
      <c r="O69" s="79">
        <f t="shared" si="12"/>
        <v>7135580</v>
      </c>
      <c r="P69" s="79">
        <f t="shared" si="12"/>
        <v>8789715</v>
      </c>
      <c r="Q69" s="79">
        <f t="shared" si="12"/>
        <v>7098563</v>
      </c>
      <c r="R69" s="79">
        <f t="shared" si="12"/>
        <v>23023858</v>
      </c>
      <c r="S69" s="79">
        <f t="shared" si="12"/>
        <v>2498347</v>
      </c>
      <c r="T69" s="79">
        <f t="shared" si="12"/>
        <v>8286864</v>
      </c>
      <c r="U69" s="79">
        <f t="shared" si="12"/>
        <v>7374199</v>
      </c>
      <c r="V69" s="79">
        <f t="shared" si="12"/>
        <v>18159410</v>
      </c>
      <c r="W69" s="79">
        <f t="shared" si="12"/>
        <v>95330233</v>
      </c>
      <c r="X69" s="79">
        <f t="shared" si="12"/>
        <v>0</v>
      </c>
      <c r="Y69" s="79">
        <f t="shared" si="12"/>
        <v>95330233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265866830</v>
      </c>
      <c r="D5" s="42">
        <f t="shared" si="0"/>
        <v>0</v>
      </c>
      <c r="E5" s="43">
        <f t="shared" si="0"/>
        <v>134765680</v>
      </c>
      <c r="F5" s="43">
        <f t="shared" si="0"/>
        <v>202834707</v>
      </c>
      <c r="G5" s="43">
        <f t="shared" si="0"/>
        <v>789139</v>
      </c>
      <c r="H5" s="43">
        <f t="shared" si="0"/>
        <v>1953691</v>
      </c>
      <c r="I5" s="43">
        <f t="shared" si="0"/>
        <v>8154194</v>
      </c>
      <c r="J5" s="43">
        <f t="shared" si="0"/>
        <v>10897024</v>
      </c>
      <c r="K5" s="43">
        <f t="shared" si="0"/>
        <v>8206222</v>
      </c>
      <c r="L5" s="43">
        <f t="shared" si="0"/>
        <v>12354533</v>
      </c>
      <c r="M5" s="43">
        <f t="shared" si="0"/>
        <v>16015053</v>
      </c>
      <c r="N5" s="43">
        <f t="shared" si="0"/>
        <v>36575808</v>
      </c>
      <c r="O5" s="43">
        <f t="shared" si="0"/>
        <v>8782610</v>
      </c>
      <c r="P5" s="43">
        <f t="shared" si="0"/>
        <v>14254786</v>
      </c>
      <c r="Q5" s="43">
        <f t="shared" si="0"/>
        <v>11472633</v>
      </c>
      <c r="R5" s="43">
        <f t="shared" si="0"/>
        <v>34510029</v>
      </c>
      <c r="S5" s="43">
        <f t="shared" si="0"/>
        <v>5584072</v>
      </c>
      <c r="T5" s="43">
        <f t="shared" si="0"/>
        <v>4757483</v>
      </c>
      <c r="U5" s="43">
        <f t="shared" si="0"/>
        <v>14740148</v>
      </c>
      <c r="V5" s="43">
        <f t="shared" si="0"/>
        <v>25081703</v>
      </c>
      <c r="W5" s="43">
        <f t="shared" si="0"/>
        <v>107064564</v>
      </c>
      <c r="X5" s="43">
        <f t="shared" si="0"/>
        <v>202834707</v>
      </c>
      <c r="Y5" s="43">
        <f t="shared" si="0"/>
        <v>-95770143</v>
      </c>
      <c r="Z5" s="44">
        <f>+IF(X5&lt;&gt;0,+(Y5/X5)*100,0)</f>
        <v>-47.21585591365288</v>
      </c>
      <c r="AA5" s="45">
        <f>SUM(AA11:AA18)</f>
        <v>202834707</v>
      </c>
    </row>
    <row r="6" spans="1:27" ht="13.5">
      <c r="A6" s="46" t="s">
        <v>32</v>
      </c>
      <c r="B6" s="47"/>
      <c r="C6" s="9">
        <v>58898607</v>
      </c>
      <c r="D6" s="10"/>
      <c r="E6" s="11">
        <v>56408980</v>
      </c>
      <c r="F6" s="11">
        <v>66145155</v>
      </c>
      <c r="G6" s="11"/>
      <c r="H6" s="11">
        <v>47813</v>
      </c>
      <c r="I6" s="11">
        <v>6525250</v>
      </c>
      <c r="J6" s="11">
        <v>6573063</v>
      </c>
      <c r="K6" s="11">
        <v>4461020</v>
      </c>
      <c r="L6" s="11">
        <v>9517628</v>
      </c>
      <c r="M6" s="11">
        <v>11413144</v>
      </c>
      <c r="N6" s="11">
        <v>25391792</v>
      </c>
      <c r="O6" s="11">
        <v>1023376</v>
      </c>
      <c r="P6" s="11">
        <v>4700074</v>
      </c>
      <c r="Q6" s="11">
        <v>4334512</v>
      </c>
      <c r="R6" s="11">
        <v>10057962</v>
      </c>
      <c r="S6" s="11">
        <v>3168543</v>
      </c>
      <c r="T6" s="11">
        <v>682929</v>
      </c>
      <c r="U6" s="11">
        <v>6440921</v>
      </c>
      <c r="V6" s="11">
        <v>10292393</v>
      </c>
      <c r="W6" s="11">
        <v>52315210</v>
      </c>
      <c r="X6" s="11">
        <v>66145155</v>
      </c>
      <c r="Y6" s="11">
        <v>-13829945</v>
      </c>
      <c r="Z6" s="2">
        <v>-20.91</v>
      </c>
      <c r="AA6" s="15">
        <v>66145155</v>
      </c>
    </row>
    <row r="7" spans="1:27" ht="13.5">
      <c r="A7" s="46" t="s">
        <v>33</v>
      </c>
      <c r="B7" s="47"/>
      <c r="C7" s="9">
        <v>20136387</v>
      </c>
      <c r="D7" s="10"/>
      <c r="E7" s="11">
        <v>32250000</v>
      </c>
      <c r="F7" s="11">
        <v>34866950</v>
      </c>
      <c r="G7" s="11">
        <v>656801</v>
      </c>
      <c r="H7" s="11">
        <v>336867</v>
      </c>
      <c r="I7" s="11">
        <v>466545</v>
      </c>
      <c r="J7" s="11">
        <v>1460213</v>
      </c>
      <c r="K7" s="11">
        <v>327873</v>
      </c>
      <c r="L7" s="11">
        <v>651440</v>
      </c>
      <c r="M7" s="11">
        <v>318024</v>
      </c>
      <c r="N7" s="11">
        <v>1297337</v>
      </c>
      <c r="O7" s="11">
        <v>5134260</v>
      </c>
      <c r="P7" s="11">
        <v>511851</v>
      </c>
      <c r="Q7" s="11">
        <v>5586802</v>
      </c>
      <c r="R7" s="11">
        <v>11232913</v>
      </c>
      <c r="S7" s="11">
        <v>324666</v>
      </c>
      <c r="T7" s="11">
        <v>5130</v>
      </c>
      <c r="U7" s="11">
        <v>2562843</v>
      </c>
      <c r="V7" s="11">
        <v>2892639</v>
      </c>
      <c r="W7" s="11">
        <v>16883102</v>
      </c>
      <c r="X7" s="11">
        <v>34866950</v>
      </c>
      <c r="Y7" s="11">
        <v>-17983848</v>
      </c>
      <c r="Z7" s="2">
        <v>-51.58</v>
      </c>
      <c r="AA7" s="15">
        <v>34866950</v>
      </c>
    </row>
    <row r="8" spans="1:27" ht="13.5">
      <c r="A8" s="46" t="s">
        <v>34</v>
      </c>
      <c r="B8" s="47"/>
      <c r="C8" s="9">
        <v>20043519</v>
      </c>
      <c r="D8" s="10"/>
      <c r="E8" s="11">
        <v>7475000</v>
      </c>
      <c r="F8" s="11">
        <v>21207666</v>
      </c>
      <c r="G8" s="11">
        <v>85608</v>
      </c>
      <c r="H8" s="11">
        <v>355319</v>
      </c>
      <c r="I8" s="11">
        <v>358548</v>
      </c>
      <c r="J8" s="11">
        <v>799475</v>
      </c>
      <c r="K8" s="11">
        <v>775793</v>
      </c>
      <c r="L8" s="11">
        <v>399632</v>
      </c>
      <c r="M8" s="11">
        <v>601919</v>
      </c>
      <c r="N8" s="11">
        <v>1777344</v>
      </c>
      <c r="O8" s="11">
        <v>289633</v>
      </c>
      <c r="P8" s="11">
        <v>2073867</v>
      </c>
      <c r="Q8" s="11">
        <v>296651</v>
      </c>
      <c r="R8" s="11">
        <v>2660151</v>
      </c>
      <c r="S8" s="11">
        <v>575115</v>
      </c>
      <c r="T8" s="11">
        <v>2101328</v>
      </c>
      <c r="U8" s="11">
        <v>1633187</v>
      </c>
      <c r="V8" s="11">
        <v>4309630</v>
      </c>
      <c r="W8" s="11">
        <v>9546600</v>
      </c>
      <c r="X8" s="11">
        <v>21207666</v>
      </c>
      <c r="Y8" s="11">
        <v>-11661066</v>
      </c>
      <c r="Z8" s="2">
        <v>-54.99</v>
      </c>
      <c r="AA8" s="15">
        <v>21207666</v>
      </c>
    </row>
    <row r="9" spans="1:27" ht="13.5">
      <c r="A9" s="46" t="s">
        <v>35</v>
      </c>
      <c r="B9" s="47"/>
      <c r="C9" s="9">
        <v>23021917</v>
      </c>
      <c r="D9" s="10"/>
      <c r="E9" s="11">
        <v>12669700</v>
      </c>
      <c r="F9" s="11">
        <v>32281190</v>
      </c>
      <c r="G9" s="11">
        <v>48</v>
      </c>
      <c r="H9" s="11">
        <v>422122</v>
      </c>
      <c r="I9" s="11">
        <v>205538</v>
      </c>
      <c r="J9" s="11">
        <v>627708</v>
      </c>
      <c r="K9" s="11">
        <v>223119</v>
      </c>
      <c r="L9" s="11">
        <v>77277</v>
      </c>
      <c r="M9" s="11">
        <v>716511</v>
      </c>
      <c r="N9" s="11">
        <v>1016907</v>
      </c>
      <c r="O9" s="11">
        <v>172921</v>
      </c>
      <c r="P9" s="11">
        <v>4423464</v>
      </c>
      <c r="Q9" s="11">
        <v>438546</v>
      </c>
      <c r="R9" s="11">
        <v>5034931</v>
      </c>
      <c r="S9" s="11">
        <v>41183</v>
      </c>
      <c r="T9" s="11">
        <v>312297</v>
      </c>
      <c r="U9" s="11">
        <v>2321010</v>
      </c>
      <c r="V9" s="11">
        <v>2674490</v>
      </c>
      <c r="W9" s="11">
        <v>9354036</v>
      </c>
      <c r="X9" s="11">
        <v>32281190</v>
      </c>
      <c r="Y9" s="11">
        <v>-22927154</v>
      </c>
      <c r="Z9" s="2">
        <v>-71.02</v>
      </c>
      <c r="AA9" s="15">
        <v>32281190</v>
      </c>
    </row>
    <row r="10" spans="1:27" ht="13.5">
      <c r="A10" s="46" t="s">
        <v>36</v>
      </c>
      <c r="B10" s="47"/>
      <c r="C10" s="9">
        <v>3286472</v>
      </c>
      <c r="D10" s="10"/>
      <c r="E10" s="11">
        <v>1750000</v>
      </c>
      <c r="F10" s="11">
        <v>3745000</v>
      </c>
      <c r="G10" s="11"/>
      <c r="H10" s="11"/>
      <c r="I10" s="11">
        <v>544972</v>
      </c>
      <c r="J10" s="11">
        <v>544972</v>
      </c>
      <c r="K10" s="11">
        <v>438689</v>
      </c>
      <c r="L10" s="11">
        <v>507909</v>
      </c>
      <c r="M10" s="11"/>
      <c r="N10" s="11">
        <v>946598</v>
      </c>
      <c r="O10" s="11">
        <v>80000</v>
      </c>
      <c r="P10" s="11">
        <v>583367</v>
      </c>
      <c r="Q10" s="11">
        <v>139980</v>
      </c>
      <c r="R10" s="11">
        <v>803347</v>
      </c>
      <c r="S10" s="11">
        <v>120075</v>
      </c>
      <c r="T10" s="11">
        <v>45516</v>
      </c>
      <c r="U10" s="11">
        <v>203324</v>
      </c>
      <c r="V10" s="11">
        <v>368915</v>
      </c>
      <c r="W10" s="11">
        <v>2663832</v>
      </c>
      <c r="X10" s="11">
        <v>3745000</v>
      </c>
      <c r="Y10" s="11">
        <v>-1081168</v>
      </c>
      <c r="Z10" s="2">
        <v>-28.87</v>
      </c>
      <c r="AA10" s="15">
        <v>3745000</v>
      </c>
    </row>
    <row r="11" spans="1:27" ht="13.5">
      <c r="A11" s="48" t="s">
        <v>37</v>
      </c>
      <c r="B11" s="47"/>
      <c r="C11" s="49">
        <f aca="true" t="shared" si="1" ref="C11:Y11">SUM(C6:C10)</f>
        <v>125386902</v>
      </c>
      <c r="D11" s="50">
        <f t="shared" si="1"/>
        <v>0</v>
      </c>
      <c r="E11" s="51">
        <f t="shared" si="1"/>
        <v>110553680</v>
      </c>
      <c r="F11" s="51">
        <f t="shared" si="1"/>
        <v>158245961</v>
      </c>
      <c r="G11" s="51">
        <f t="shared" si="1"/>
        <v>742457</v>
      </c>
      <c r="H11" s="51">
        <f t="shared" si="1"/>
        <v>1162121</v>
      </c>
      <c r="I11" s="51">
        <f t="shared" si="1"/>
        <v>8100853</v>
      </c>
      <c r="J11" s="51">
        <f t="shared" si="1"/>
        <v>10005431</v>
      </c>
      <c r="K11" s="51">
        <f t="shared" si="1"/>
        <v>6226494</v>
      </c>
      <c r="L11" s="51">
        <f t="shared" si="1"/>
        <v>11153886</v>
      </c>
      <c r="M11" s="51">
        <f t="shared" si="1"/>
        <v>13049598</v>
      </c>
      <c r="N11" s="51">
        <f t="shared" si="1"/>
        <v>30429978</v>
      </c>
      <c r="O11" s="51">
        <f t="shared" si="1"/>
        <v>6700190</v>
      </c>
      <c r="P11" s="51">
        <f t="shared" si="1"/>
        <v>12292623</v>
      </c>
      <c r="Q11" s="51">
        <f t="shared" si="1"/>
        <v>10796491</v>
      </c>
      <c r="R11" s="51">
        <f t="shared" si="1"/>
        <v>29789304</v>
      </c>
      <c r="S11" s="51">
        <f t="shared" si="1"/>
        <v>4229582</v>
      </c>
      <c r="T11" s="51">
        <f t="shared" si="1"/>
        <v>3147200</v>
      </c>
      <c r="U11" s="51">
        <f t="shared" si="1"/>
        <v>13161285</v>
      </c>
      <c r="V11" s="51">
        <f t="shared" si="1"/>
        <v>20538067</v>
      </c>
      <c r="W11" s="51">
        <f t="shared" si="1"/>
        <v>90762780</v>
      </c>
      <c r="X11" s="51">
        <f t="shared" si="1"/>
        <v>158245961</v>
      </c>
      <c r="Y11" s="51">
        <f t="shared" si="1"/>
        <v>-67483181</v>
      </c>
      <c r="Z11" s="52">
        <f>+IF(X11&lt;&gt;0,+(Y11/X11)*100,0)</f>
        <v>-42.64448872726679</v>
      </c>
      <c r="AA11" s="53">
        <f>SUM(AA6:AA10)</f>
        <v>158245961</v>
      </c>
    </row>
    <row r="12" spans="1:27" ht="13.5">
      <c r="A12" s="54" t="s">
        <v>38</v>
      </c>
      <c r="B12" s="35"/>
      <c r="C12" s="9">
        <v>33917257</v>
      </c>
      <c r="D12" s="10"/>
      <c r="E12" s="11">
        <v>9520000</v>
      </c>
      <c r="F12" s="11">
        <v>13115920</v>
      </c>
      <c r="G12" s="11"/>
      <c r="H12" s="11"/>
      <c r="I12" s="11">
        <v>48</v>
      </c>
      <c r="J12" s="11">
        <v>48</v>
      </c>
      <c r="K12" s="11">
        <v>1403862</v>
      </c>
      <c r="L12" s="11">
        <v>440253</v>
      </c>
      <c r="M12" s="11">
        <v>1824301</v>
      </c>
      <c r="N12" s="11">
        <v>3668416</v>
      </c>
      <c r="O12" s="11">
        <v>749520</v>
      </c>
      <c r="P12" s="11">
        <v>1949855</v>
      </c>
      <c r="Q12" s="11"/>
      <c r="R12" s="11">
        <v>2699375</v>
      </c>
      <c r="S12" s="11">
        <v>499644</v>
      </c>
      <c r="T12" s="11">
        <v>297781</v>
      </c>
      <c r="U12" s="11">
        <v>411191</v>
      </c>
      <c r="V12" s="11">
        <v>1208616</v>
      </c>
      <c r="W12" s="11">
        <v>7576455</v>
      </c>
      <c r="X12" s="11">
        <v>13115920</v>
      </c>
      <c r="Y12" s="11">
        <v>-5539465</v>
      </c>
      <c r="Z12" s="2">
        <v>-42.23</v>
      </c>
      <c r="AA12" s="15">
        <v>13115920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105551716</v>
      </c>
      <c r="D15" s="10"/>
      <c r="E15" s="11">
        <v>14692000</v>
      </c>
      <c r="F15" s="11">
        <v>31472826</v>
      </c>
      <c r="G15" s="11">
        <v>46682</v>
      </c>
      <c r="H15" s="11">
        <v>791570</v>
      </c>
      <c r="I15" s="11">
        <v>53293</v>
      </c>
      <c r="J15" s="11">
        <v>891545</v>
      </c>
      <c r="K15" s="11">
        <v>575866</v>
      </c>
      <c r="L15" s="11">
        <v>760394</v>
      </c>
      <c r="M15" s="11">
        <v>1141154</v>
      </c>
      <c r="N15" s="11">
        <v>2477414</v>
      </c>
      <c r="O15" s="11">
        <v>1332900</v>
      </c>
      <c r="P15" s="11">
        <v>12308</v>
      </c>
      <c r="Q15" s="11">
        <v>676142</v>
      </c>
      <c r="R15" s="11">
        <v>2021350</v>
      </c>
      <c r="S15" s="11">
        <v>854846</v>
      </c>
      <c r="T15" s="11">
        <v>1312502</v>
      </c>
      <c r="U15" s="11">
        <v>1167672</v>
      </c>
      <c r="V15" s="11">
        <v>3335020</v>
      </c>
      <c r="W15" s="11">
        <v>8725329</v>
      </c>
      <c r="X15" s="11">
        <v>31472826</v>
      </c>
      <c r="Y15" s="11">
        <v>-22747497</v>
      </c>
      <c r="Z15" s="2">
        <v>-72.28</v>
      </c>
      <c r="AA15" s="15">
        <v>31472826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1010955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41368382</v>
      </c>
      <c r="D20" s="59">
        <f t="shared" si="2"/>
        <v>0</v>
      </c>
      <c r="E20" s="60">
        <f t="shared" si="2"/>
        <v>53133500</v>
      </c>
      <c r="F20" s="60">
        <f t="shared" si="2"/>
        <v>61399770</v>
      </c>
      <c r="G20" s="60">
        <f t="shared" si="2"/>
        <v>215746</v>
      </c>
      <c r="H20" s="60">
        <f t="shared" si="2"/>
        <v>4806802</v>
      </c>
      <c r="I20" s="60">
        <f t="shared" si="2"/>
        <v>4212661</v>
      </c>
      <c r="J20" s="60">
        <f t="shared" si="2"/>
        <v>9235209</v>
      </c>
      <c r="K20" s="60">
        <f t="shared" si="2"/>
        <v>2265680</v>
      </c>
      <c r="L20" s="60">
        <f t="shared" si="2"/>
        <v>5681955</v>
      </c>
      <c r="M20" s="60">
        <f t="shared" si="2"/>
        <v>9116113</v>
      </c>
      <c r="N20" s="60">
        <f t="shared" si="2"/>
        <v>17063748</v>
      </c>
      <c r="O20" s="60">
        <f t="shared" si="2"/>
        <v>1274667</v>
      </c>
      <c r="P20" s="60">
        <f t="shared" si="2"/>
        <v>4904054</v>
      </c>
      <c r="Q20" s="60">
        <f t="shared" si="2"/>
        <v>13703735</v>
      </c>
      <c r="R20" s="60">
        <f t="shared" si="2"/>
        <v>19882456</v>
      </c>
      <c r="S20" s="60">
        <f t="shared" si="2"/>
        <v>2667758</v>
      </c>
      <c r="T20" s="60">
        <f t="shared" si="2"/>
        <v>3438725</v>
      </c>
      <c r="U20" s="60">
        <f t="shared" si="2"/>
        <v>8458936</v>
      </c>
      <c r="V20" s="60">
        <f t="shared" si="2"/>
        <v>14565419</v>
      </c>
      <c r="W20" s="60">
        <f t="shared" si="2"/>
        <v>60746832</v>
      </c>
      <c r="X20" s="60">
        <f t="shared" si="2"/>
        <v>61399770</v>
      </c>
      <c r="Y20" s="60">
        <f t="shared" si="2"/>
        <v>-652938</v>
      </c>
      <c r="Z20" s="61">
        <f>+IF(X20&lt;&gt;0,+(Y20/X20)*100,0)</f>
        <v>-1.0634209216093153</v>
      </c>
      <c r="AA20" s="62">
        <f>SUM(AA26:AA33)</f>
        <v>61399770</v>
      </c>
    </row>
    <row r="21" spans="1:27" ht="13.5">
      <c r="A21" s="46" t="s">
        <v>32</v>
      </c>
      <c r="B21" s="47"/>
      <c r="C21" s="9">
        <v>11526508</v>
      </c>
      <c r="D21" s="10"/>
      <c r="E21" s="11">
        <v>11460000</v>
      </c>
      <c r="F21" s="11">
        <v>12557620</v>
      </c>
      <c r="G21" s="11">
        <v>63113</v>
      </c>
      <c r="H21" s="11">
        <v>975997</v>
      </c>
      <c r="I21" s="11">
        <v>3160302</v>
      </c>
      <c r="J21" s="11">
        <v>4199412</v>
      </c>
      <c r="K21" s="11">
        <v>959668</v>
      </c>
      <c r="L21" s="11">
        <v>3370193</v>
      </c>
      <c r="M21" s="11">
        <v>4292418</v>
      </c>
      <c r="N21" s="11">
        <v>8622279</v>
      </c>
      <c r="O21" s="11">
        <v>153268</v>
      </c>
      <c r="P21" s="11">
        <v>346694</v>
      </c>
      <c r="Q21" s="11">
        <v>1955638</v>
      </c>
      <c r="R21" s="11">
        <v>2455600</v>
      </c>
      <c r="S21" s="11">
        <v>199941</v>
      </c>
      <c r="T21" s="11">
        <v>31100</v>
      </c>
      <c r="U21" s="11">
        <v>52919</v>
      </c>
      <c r="V21" s="11">
        <v>283960</v>
      </c>
      <c r="W21" s="11">
        <v>15561251</v>
      </c>
      <c r="X21" s="11">
        <v>12557620</v>
      </c>
      <c r="Y21" s="11">
        <v>3003631</v>
      </c>
      <c r="Z21" s="2">
        <v>23.92</v>
      </c>
      <c r="AA21" s="15">
        <v>12557620</v>
      </c>
    </row>
    <row r="22" spans="1:27" ht="13.5">
      <c r="A22" s="46" t="s">
        <v>33</v>
      </c>
      <c r="B22" s="47"/>
      <c r="C22" s="9">
        <v>11017075</v>
      </c>
      <c r="D22" s="10"/>
      <c r="E22" s="11">
        <v>13250000</v>
      </c>
      <c r="F22" s="11">
        <v>15805000</v>
      </c>
      <c r="G22" s="11">
        <v>110185</v>
      </c>
      <c r="H22" s="11">
        <v>1684862</v>
      </c>
      <c r="I22" s="11">
        <v>282453</v>
      </c>
      <c r="J22" s="11">
        <v>2077500</v>
      </c>
      <c r="K22" s="11">
        <v>82995</v>
      </c>
      <c r="L22" s="11">
        <v>7611</v>
      </c>
      <c r="M22" s="11">
        <v>1568481</v>
      </c>
      <c r="N22" s="11">
        <v>1659087</v>
      </c>
      <c r="O22" s="11">
        <v>28583</v>
      </c>
      <c r="P22" s="11">
        <v>2062577</v>
      </c>
      <c r="Q22" s="11">
        <v>432853</v>
      </c>
      <c r="R22" s="11">
        <v>2524013</v>
      </c>
      <c r="S22" s="11">
        <v>243226</v>
      </c>
      <c r="T22" s="11">
        <v>708031</v>
      </c>
      <c r="U22" s="11">
        <v>2103334</v>
      </c>
      <c r="V22" s="11">
        <v>3054591</v>
      </c>
      <c r="W22" s="11">
        <v>9315191</v>
      </c>
      <c r="X22" s="11">
        <v>15805000</v>
      </c>
      <c r="Y22" s="11">
        <v>-6489809</v>
      </c>
      <c r="Z22" s="2">
        <v>-41.06</v>
      </c>
      <c r="AA22" s="15">
        <v>15805000</v>
      </c>
    </row>
    <row r="23" spans="1:27" ht="13.5">
      <c r="A23" s="46" t="s">
        <v>34</v>
      </c>
      <c r="B23" s="47"/>
      <c r="C23" s="9">
        <v>3060597</v>
      </c>
      <c r="D23" s="10"/>
      <c r="E23" s="11">
        <v>4860000</v>
      </c>
      <c r="F23" s="11">
        <v>4820000</v>
      </c>
      <c r="G23" s="11">
        <v>3538</v>
      </c>
      <c r="H23" s="11">
        <v>320535</v>
      </c>
      <c r="I23" s="11">
        <v>304298</v>
      </c>
      <c r="J23" s="11">
        <v>628371</v>
      </c>
      <c r="K23" s="11">
        <v>440353</v>
      </c>
      <c r="L23" s="11">
        <v>359126</v>
      </c>
      <c r="M23" s="11">
        <v>574102</v>
      </c>
      <c r="N23" s="11">
        <v>1373581</v>
      </c>
      <c r="O23" s="11">
        <v>69109</v>
      </c>
      <c r="P23" s="11">
        <v>336659</v>
      </c>
      <c r="Q23" s="11">
        <v>313012</v>
      </c>
      <c r="R23" s="11">
        <v>718780</v>
      </c>
      <c r="S23" s="11">
        <v>161636</v>
      </c>
      <c r="T23" s="11">
        <v>325647</v>
      </c>
      <c r="U23" s="11">
        <v>733469</v>
      </c>
      <c r="V23" s="11">
        <v>1220752</v>
      </c>
      <c r="W23" s="11">
        <v>3941484</v>
      </c>
      <c r="X23" s="11">
        <v>4820000</v>
      </c>
      <c r="Y23" s="11">
        <v>-878516</v>
      </c>
      <c r="Z23" s="2">
        <v>-18.23</v>
      </c>
      <c r="AA23" s="15">
        <v>4820000</v>
      </c>
    </row>
    <row r="24" spans="1:27" ht="13.5">
      <c r="A24" s="46" t="s">
        <v>35</v>
      </c>
      <c r="B24" s="47"/>
      <c r="C24" s="9">
        <v>406622</v>
      </c>
      <c r="D24" s="10"/>
      <c r="E24" s="11">
        <v>680000</v>
      </c>
      <c r="F24" s="11">
        <v>3731500</v>
      </c>
      <c r="G24" s="11"/>
      <c r="H24" s="11">
        <v>1305260</v>
      </c>
      <c r="I24" s="11">
        <v>38352</v>
      </c>
      <c r="J24" s="11">
        <v>1343612</v>
      </c>
      <c r="K24" s="11">
        <v>16</v>
      </c>
      <c r="L24" s="11">
        <v>772001</v>
      </c>
      <c r="M24" s="11">
        <v>1102382</v>
      </c>
      <c r="N24" s="11">
        <v>1874399</v>
      </c>
      <c r="O24" s="11">
        <v>95743</v>
      </c>
      <c r="P24" s="11">
        <v>10064</v>
      </c>
      <c r="Q24" s="11">
        <v>1561743</v>
      </c>
      <c r="R24" s="11">
        <v>1667550</v>
      </c>
      <c r="S24" s="11">
        <v>732786</v>
      </c>
      <c r="T24" s="11">
        <v>836970</v>
      </c>
      <c r="U24" s="11">
        <v>1368516</v>
      </c>
      <c r="V24" s="11">
        <v>2938272</v>
      </c>
      <c r="W24" s="11">
        <v>7823833</v>
      </c>
      <c r="X24" s="11">
        <v>3731500</v>
      </c>
      <c r="Y24" s="11">
        <v>4092333</v>
      </c>
      <c r="Z24" s="2">
        <v>109.67</v>
      </c>
      <c r="AA24" s="15">
        <v>3731500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v>70000</v>
      </c>
      <c r="P25" s="11">
        <v>130000</v>
      </c>
      <c r="Q25" s="11"/>
      <c r="R25" s="11">
        <v>200000</v>
      </c>
      <c r="S25" s="11"/>
      <c r="T25" s="11"/>
      <c r="U25" s="11"/>
      <c r="V25" s="11"/>
      <c r="W25" s="11">
        <v>200000</v>
      </c>
      <c r="X25" s="11"/>
      <c r="Y25" s="11">
        <v>200000</v>
      </c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26010802</v>
      </c>
      <c r="D26" s="50">
        <f t="shared" si="3"/>
        <v>0</v>
      </c>
      <c r="E26" s="51">
        <f t="shared" si="3"/>
        <v>30250000</v>
      </c>
      <c r="F26" s="51">
        <f t="shared" si="3"/>
        <v>36914120</v>
      </c>
      <c r="G26" s="51">
        <f t="shared" si="3"/>
        <v>176836</v>
      </c>
      <c r="H26" s="51">
        <f t="shared" si="3"/>
        <v>4286654</v>
      </c>
      <c r="I26" s="51">
        <f t="shared" si="3"/>
        <v>3785405</v>
      </c>
      <c r="J26" s="51">
        <f t="shared" si="3"/>
        <v>8248895</v>
      </c>
      <c r="K26" s="51">
        <f t="shared" si="3"/>
        <v>1483032</v>
      </c>
      <c r="L26" s="51">
        <f t="shared" si="3"/>
        <v>4508931</v>
      </c>
      <c r="M26" s="51">
        <f t="shared" si="3"/>
        <v>7537383</v>
      </c>
      <c r="N26" s="51">
        <f t="shared" si="3"/>
        <v>13529346</v>
      </c>
      <c r="O26" s="51">
        <f t="shared" si="3"/>
        <v>416703</v>
      </c>
      <c r="P26" s="51">
        <f t="shared" si="3"/>
        <v>2885994</v>
      </c>
      <c r="Q26" s="51">
        <f t="shared" si="3"/>
        <v>4263246</v>
      </c>
      <c r="R26" s="51">
        <f t="shared" si="3"/>
        <v>7565943</v>
      </c>
      <c r="S26" s="51">
        <f t="shared" si="3"/>
        <v>1337589</v>
      </c>
      <c r="T26" s="51">
        <f t="shared" si="3"/>
        <v>1901748</v>
      </c>
      <c r="U26" s="51">
        <f t="shared" si="3"/>
        <v>4258238</v>
      </c>
      <c r="V26" s="51">
        <f t="shared" si="3"/>
        <v>7497575</v>
      </c>
      <c r="W26" s="51">
        <f t="shared" si="3"/>
        <v>36841759</v>
      </c>
      <c r="X26" s="51">
        <f t="shared" si="3"/>
        <v>36914120</v>
      </c>
      <c r="Y26" s="51">
        <f t="shared" si="3"/>
        <v>-72361</v>
      </c>
      <c r="Z26" s="52">
        <f>+IF(X26&lt;&gt;0,+(Y26/X26)*100,0)</f>
        <v>-0.19602526079451438</v>
      </c>
      <c r="AA26" s="53">
        <f>SUM(AA21:AA25)</f>
        <v>36914120</v>
      </c>
    </row>
    <row r="27" spans="1:27" ht="13.5">
      <c r="A27" s="54" t="s">
        <v>38</v>
      </c>
      <c r="B27" s="64"/>
      <c r="C27" s="9">
        <v>3746808</v>
      </c>
      <c r="D27" s="10"/>
      <c r="E27" s="11">
        <v>3620000</v>
      </c>
      <c r="F27" s="11">
        <v>3985000</v>
      </c>
      <c r="G27" s="11"/>
      <c r="H27" s="11">
        <v>241630</v>
      </c>
      <c r="I27" s="11">
        <v>52351</v>
      </c>
      <c r="J27" s="11">
        <v>293981</v>
      </c>
      <c r="K27" s="11">
        <v>102088</v>
      </c>
      <c r="L27" s="11">
        <v>505568</v>
      </c>
      <c r="M27" s="11">
        <v>19164</v>
      </c>
      <c r="N27" s="11">
        <v>626820</v>
      </c>
      <c r="O27" s="11">
        <v>90662</v>
      </c>
      <c r="P27" s="11">
        <v>263391</v>
      </c>
      <c r="Q27" s="11">
        <v>1491528</v>
      </c>
      <c r="R27" s="11">
        <v>1845581</v>
      </c>
      <c r="S27" s="11">
        <v>532121</v>
      </c>
      <c r="T27" s="11">
        <v>187839</v>
      </c>
      <c r="U27" s="11">
        <v>1512761</v>
      </c>
      <c r="V27" s="11">
        <v>2232721</v>
      </c>
      <c r="W27" s="11">
        <v>4999103</v>
      </c>
      <c r="X27" s="11">
        <v>3985000</v>
      </c>
      <c r="Y27" s="11">
        <v>1014103</v>
      </c>
      <c r="Z27" s="2">
        <v>25.45</v>
      </c>
      <c r="AA27" s="15">
        <v>3985000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11610772</v>
      </c>
      <c r="D30" s="10"/>
      <c r="E30" s="11">
        <v>18829500</v>
      </c>
      <c r="F30" s="11">
        <v>20500650</v>
      </c>
      <c r="G30" s="11">
        <v>38910</v>
      </c>
      <c r="H30" s="11">
        <v>278518</v>
      </c>
      <c r="I30" s="11">
        <v>374905</v>
      </c>
      <c r="J30" s="11">
        <v>692333</v>
      </c>
      <c r="K30" s="11">
        <v>680560</v>
      </c>
      <c r="L30" s="11">
        <v>667456</v>
      </c>
      <c r="M30" s="11">
        <v>1559566</v>
      </c>
      <c r="N30" s="11">
        <v>2907582</v>
      </c>
      <c r="O30" s="11">
        <v>767302</v>
      </c>
      <c r="P30" s="11">
        <v>1754669</v>
      </c>
      <c r="Q30" s="11">
        <v>7948961</v>
      </c>
      <c r="R30" s="11">
        <v>10470932</v>
      </c>
      <c r="S30" s="11">
        <v>798048</v>
      </c>
      <c r="T30" s="11">
        <v>1349138</v>
      </c>
      <c r="U30" s="11">
        <v>2687937</v>
      </c>
      <c r="V30" s="11">
        <v>4835123</v>
      </c>
      <c r="W30" s="11">
        <v>18905970</v>
      </c>
      <c r="X30" s="11">
        <v>20500650</v>
      </c>
      <c r="Y30" s="11">
        <v>-1594680</v>
      </c>
      <c r="Z30" s="2">
        <v>-7.78</v>
      </c>
      <c r="AA30" s="15">
        <v>20500650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434000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70425115</v>
      </c>
      <c r="D36" s="10">
        <f t="shared" si="4"/>
        <v>0</v>
      </c>
      <c r="E36" s="11">
        <f t="shared" si="4"/>
        <v>67868980</v>
      </c>
      <c r="F36" s="11">
        <f t="shared" si="4"/>
        <v>78702775</v>
      </c>
      <c r="G36" s="11">
        <f t="shared" si="4"/>
        <v>63113</v>
      </c>
      <c r="H36" s="11">
        <f t="shared" si="4"/>
        <v>1023810</v>
      </c>
      <c r="I36" s="11">
        <f t="shared" si="4"/>
        <v>9685552</v>
      </c>
      <c r="J36" s="11">
        <f t="shared" si="4"/>
        <v>10772475</v>
      </c>
      <c r="K36" s="11">
        <f t="shared" si="4"/>
        <v>5420688</v>
      </c>
      <c r="L36" s="11">
        <f t="shared" si="4"/>
        <v>12887821</v>
      </c>
      <c r="M36" s="11">
        <f t="shared" si="4"/>
        <v>15705562</v>
      </c>
      <c r="N36" s="11">
        <f t="shared" si="4"/>
        <v>34014071</v>
      </c>
      <c r="O36" s="11">
        <f t="shared" si="4"/>
        <v>1176644</v>
      </c>
      <c r="P36" s="11">
        <f t="shared" si="4"/>
        <v>5046768</v>
      </c>
      <c r="Q36" s="11">
        <f t="shared" si="4"/>
        <v>6290150</v>
      </c>
      <c r="R36" s="11">
        <f t="shared" si="4"/>
        <v>12513562</v>
      </c>
      <c r="S36" s="11">
        <f t="shared" si="4"/>
        <v>3368484</v>
      </c>
      <c r="T36" s="11">
        <f t="shared" si="4"/>
        <v>714029</v>
      </c>
      <c r="U36" s="11">
        <f t="shared" si="4"/>
        <v>6493840</v>
      </c>
      <c r="V36" s="11">
        <f t="shared" si="4"/>
        <v>10576353</v>
      </c>
      <c r="W36" s="11">
        <f t="shared" si="4"/>
        <v>67876461</v>
      </c>
      <c r="X36" s="11">
        <f t="shared" si="4"/>
        <v>78702775</v>
      </c>
      <c r="Y36" s="11">
        <f t="shared" si="4"/>
        <v>-10826314</v>
      </c>
      <c r="Z36" s="2">
        <f aca="true" t="shared" si="5" ref="Z36:Z49">+IF(X36&lt;&gt;0,+(Y36/X36)*100,0)</f>
        <v>-13.75594952020434</v>
      </c>
      <c r="AA36" s="15">
        <f>AA6+AA21</f>
        <v>78702775</v>
      </c>
    </row>
    <row r="37" spans="1:27" ht="13.5">
      <c r="A37" s="46" t="s">
        <v>33</v>
      </c>
      <c r="B37" s="47"/>
      <c r="C37" s="9">
        <f t="shared" si="4"/>
        <v>31153462</v>
      </c>
      <c r="D37" s="10">
        <f t="shared" si="4"/>
        <v>0</v>
      </c>
      <c r="E37" s="11">
        <f t="shared" si="4"/>
        <v>45500000</v>
      </c>
      <c r="F37" s="11">
        <f t="shared" si="4"/>
        <v>50671950</v>
      </c>
      <c r="G37" s="11">
        <f t="shared" si="4"/>
        <v>766986</v>
      </c>
      <c r="H37" s="11">
        <f t="shared" si="4"/>
        <v>2021729</v>
      </c>
      <c r="I37" s="11">
        <f t="shared" si="4"/>
        <v>748998</v>
      </c>
      <c r="J37" s="11">
        <f t="shared" si="4"/>
        <v>3537713</v>
      </c>
      <c r="K37" s="11">
        <f t="shared" si="4"/>
        <v>410868</v>
      </c>
      <c r="L37" s="11">
        <f t="shared" si="4"/>
        <v>659051</v>
      </c>
      <c r="M37" s="11">
        <f t="shared" si="4"/>
        <v>1886505</v>
      </c>
      <c r="N37" s="11">
        <f t="shared" si="4"/>
        <v>2956424</v>
      </c>
      <c r="O37" s="11">
        <f t="shared" si="4"/>
        <v>5162843</v>
      </c>
      <c r="P37" s="11">
        <f t="shared" si="4"/>
        <v>2574428</v>
      </c>
      <c r="Q37" s="11">
        <f t="shared" si="4"/>
        <v>6019655</v>
      </c>
      <c r="R37" s="11">
        <f t="shared" si="4"/>
        <v>13756926</v>
      </c>
      <c r="S37" s="11">
        <f t="shared" si="4"/>
        <v>567892</v>
      </c>
      <c r="T37" s="11">
        <f t="shared" si="4"/>
        <v>713161</v>
      </c>
      <c r="U37" s="11">
        <f t="shared" si="4"/>
        <v>4666177</v>
      </c>
      <c r="V37" s="11">
        <f t="shared" si="4"/>
        <v>5947230</v>
      </c>
      <c r="W37" s="11">
        <f t="shared" si="4"/>
        <v>26198293</v>
      </c>
      <c r="X37" s="11">
        <f t="shared" si="4"/>
        <v>50671950</v>
      </c>
      <c r="Y37" s="11">
        <f t="shared" si="4"/>
        <v>-24473657</v>
      </c>
      <c r="Z37" s="2">
        <f t="shared" si="5"/>
        <v>-48.29823403283276</v>
      </c>
      <c r="AA37" s="15">
        <f>AA7+AA22</f>
        <v>50671950</v>
      </c>
    </row>
    <row r="38" spans="1:27" ht="13.5">
      <c r="A38" s="46" t="s">
        <v>34</v>
      </c>
      <c r="B38" s="47"/>
      <c r="C38" s="9">
        <f t="shared" si="4"/>
        <v>23104116</v>
      </c>
      <c r="D38" s="10">
        <f t="shared" si="4"/>
        <v>0</v>
      </c>
      <c r="E38" s="11">
        <f t="shared" si="4"/>
        <v>12335000</v>
      </c>
      <c r="F38" s="11">
        <f t="shared" si="4"/>
        <v>26027666</v>
      </c>
      <c r="G38" s="11">
        <f t="shared" si="4"/>
        <v>89146</v>
      </c>
      <c r="H38" s="11">
        <f t="shared" si="4"/>
        <v>675854</v>
      </c>
      <c r="I38" s="11">
        <f t="shared" si="4"/>
        <v>662846</v>
      </c>
      <c r="J38" s="11">
        <f t="shared" si="4"/>
        <v>1427846</v>
      </c>
      <c r="K38" s="11">
        <f t="shared" si="4"/>
        <v>1216146</v>
      </c>
      <c r="L38" s="11">
        <f t="shared" si="4"/>
        <v>758758</v>
      </c>
      <c r="M38" s="11">
        <f t="shared" si="4"/>
        <v>1176021</v>
      </c>
      <c r="N38" s="11">
        <f t="shared" si="4"/>
        <v>3150925</v>
      </c>
      <c r="O38" s="11">
        <f t="shared" si="4"/>
        <v>358742</v>
      </c>
      <c r="P38" s="11">
        <f t="shared" si="4"/>
        <v>2410526</v>
      </c>
      <c r="Q38" s="11">
        <f t="shared" si="4"/>
        <v>609663</v>
      </c>
      <c r="R38" s="11">
        <f t="shared" si="4"/>
        <v>3378931</v>
      </c>
      <c r="S38" s="11">
        <f t="shared" si="4"/>
        <v>736751</v>
      </c>
      <c r="T38" s="11">
        <f t="shared" si="4"/>
        <v>2426975</v>
      </c>
      <c r="U38" s="11">
        <f t="shared" si="4"/>
        <v>2366656</v>
      </c>
      <c r="V38" s="11">
        <f t="shared" si="4"/>
        <v>5530382</v>
      </c>
      <c r="W38" s="11">
        <f t="shared" si="4"/>
        <v>13488084</v>
      </c>
      <c r="X38" s="11">
        <f t="shared" si="4"/>
        <v>26027666</v>
      </c>
      <c r="Y38" s="11">
        <f t="shared" si="4"/>
        <v>-12539582</v>
      </c>
      <c r="Z38" s="2">
        <f t="shared" si="5"/>
        <v>-48.17789655053972</v>
      </c>
      <c r="AA38" s="15">
        <f>AA8+AA23</f>
        <v>26027666</v>
      </c>
    </row>
    <row r="39" spans="1:27" ht="13.5">
      <c r="A39" s="46" t="s">
        <v>35</v>
      </c>
      <c r="B39" s="47"/>
      <c r="C39" s="9">
        <f t="shared" si="4"/>
        <v>23428539</v>
      </c>
      <c r="D39" s="10">
        <f t="shared" si="4"/>
        <v>0</v>
      </c>
      <c r="E39" s="11">
        <f t="shared" si="4"/>
        <v>13349700</v>
      </c>
      <c r="F39" s="11">
        <f t="shared" si="4"/>
        <v>36012690</v>
      </c>
      <c r="G39" s="11">
        <f t="shared" si="4"/>
        <v>48</v>
      </c>
      <c r="H39" s="11">
        <f t="shared" si="4"/>
        <v>1727382</v>
      </c>
      <c r="I39" s="11">
        <f t="shared" si="4"/>
        <v>243890</v>
      </c>
      <c r="J39" s="11">
        <f t="shared" si="4"/>
        <v>1971320</v>
      </c>
      <c r="K39" s="11">
        <f t="shared" si="4"/>
        <v>223135</v>
      </c>
      <c r="L39" s="11">
        <f t="shared" si="4"/>
        <v>849278</v>
      </c>
      <c r="M39" s="11">
        <f t="shared" si="4"/>
        <v>1818893</v>
      </c>
      <c r="N39" s="11">
        <f t="shared" si="4"/>
        <v>2891306</v>
      </c>
      <c r="O39" s="11">
        <f t="shared" si="4"/>
        <v>268664</v>
      </c>
      <c r="P39" s="11">
        <f t="shared" si="4"/>
        <v>4433528</v>
      </c>
      <c r="Q39" s="11">
        <f t="shared" si="4"/>
        <v>2000289</v>
      </c>
      <c r="R39" s="11">
        <f t="shared" si="4"/>
        <v>6702481</v>
      </c>
      <c r="S39" s="11">
        <f t="shared" si="4"/>
        <v>773969</v>
      </c>
      <c r="T39" s="11">
        <f t="shared" si="4"/>
        <v>1149267</v>
      </c>
      <c r="U39" s="11">
        <f t="shared" si="4"/>
        <v>3689526</v>
      </c>
      <c r="V39" s="11">
        <f t="shared" si="4"/>
        <v>5612762</v>
      </c>
      <c r="W39" s="11">
        <f t="shared" si="4"/>
        <v>17177869</v>
      </c>
      <c r="X39" s="11">
        <f t="shared" si="4"/>
        <v>36012690</v>
      </c>
      <c r="Y39" s="11">
        <f t="shared" si="4"/>
        <v>-18834821</v>
      </c>
      <c r="Z39" s="2">
        <f t="shared" si="5"/>
        <v>-52.30051129199179</v>
      </c>
      <c r="AA39" s="15">
        <f>AA9+AA24</f>
        <v>36012690</v>
      </c>
    </row>
    <row r="40" spans="1:27" ht="13.5">
      <c r="A40" s="46" t="s">
        <v>36</v>
      </c>
      <c r="B40" s="47"/>
      <c r="C40" s="9">
        <f t="shared" si="4"/>
        <v>3286472</v>
      </c>
      <c r="D40" s="10">
        <f t="shared" si="4"/>
        <v>0</v>
      </c>
      <c r="E40" s="11">
        <f t="shared" si="4"/>
        <v>1750000</v>
      </c>
      <c r="F40" s="11">
        <f t="shared" si="4"/>
        <v>3745000</v>
      </c>
      <c r="G40" s="11">
        <f t="shared" si="4"/>
        <v>0</v>
      </c>
      <c r="H40" s="11">
        <f t="shared" si="4"/>
        <v>0</v>
      </c>
      <c r="I40" s="11">
        <f t="shared" si="4"/>
        <v>544972</v>
      </c>
      <c r="J40" s="11">
        <f t="shared" si="4"/>
        <v>544972</v>
      </c>
      <c r="K40" s="11">
        <f t="shared" si="4"/>
        <v>438689</v>
      </c>
      <c r="L40" s="11">
        <f t="shared" si="4"/>
        <v>507909</v>
      </c>
      <c r="M40" s="11">
        <f t="shared" si="4"/>
        <v>0</v>
      </c>
      <c r="N40" s="11">
        <f t="shared" si="4"/>
        <v>946598</v>
      </c>
      <c r="O40" s="11">
        <f t="shared" si="4"/>
        <v>150000</v>
      </c>
      <c r="P40" s="11">
        <f t="shared" si="4"/>
        <v>713367</v>
      </c>
      <c r="Q40" s="11">
        <f t="shared" si="4"/>
        <v>139980</v>
      </c>
      <c r="R40" s="11">
        <f t="shared" si="4"/>
        <v>1003347</v>
      </c>
      <c r="S40" s="11">
        <f t="shared" si="4"/>
        <v>120075</v>
      </c>
      <c r="T40" s="11">
        <f t="shared" si="4"/>
        <v>45516</v>
      </c>
      <c r="U40" s="11">
        <f t="shared" si="4"/>
        <v>203324</v>
      </c>
      <c r="V40" s="11">
        <f t="shared" si="4"/>
        <v>368915</v>
      </c>
      <c r="W40" s="11">
        <f t="shared" si="4"/>
        <v>2863832</v>
      </c>
      <c r="X40" s="11">
        <f t="shared" si="4"/>
        <v>3745000</v>
      </c>
      <c r="Y40" s="11">
        <f t="shared" si="4"/>
        <v>-881168</v>
      </c>
      <c r="Z40" s="2">
        <f t="shared" si="5"/>
        <v>-23.529185580774367</v>
      </c>
      <c r="AA40" s="15">
        <f>AA10+AA25</f>
        <v>3745000</v>
      </c>
    </row>
    <row r="41" spans="1:27" ht="13.5">
      <c r="A41" s="48" t="s">
        <v>37</v>
      </c>
      <c r="B41" s="47"/>
      <c r="C41" s="49">
        <f aca="true" t="shared" si="6" ref="C41:Y41">SUM(C36:C40)</f>
        <v>151397704</v>
      </c>
      <c r="D41" s="50">
        <f t="shared" si="6"/>
        <v>0</v>
      </c>
      <c r="E41" s="51">
        <f t="shared" si="6"/>
        <v>140803680</v>
      </c>
      <c r="F41" s="51">
        <f t="shared" si="6"/>
        <v>195160081</v>
      </c>
      <c r="G41" s="51">
        <f t="shared" si="6"/>
        <v>919293</v>
      </c>
      <c r="H41" s="51">
        <f t="shared" si="6"/>
        <v>5448775</v>
      </c>
      <c r="I41" s="51">
        <f t="shared" si="6"/>
        <v>11886258</v>
      </c>
      <c r="J41" s="51">
        <f t="shared" si="6"/>
        <v>18254326</v>
      </c>
      <c r="K41" s="51">
        <f t="shared" si="6"/>
        <v>7709526</v>
      </c>
      <c r="L41" s="51">
        <f t="shared" si="6"/>
        <v>15662817</v>
      </c>
      <c r="M41" s="51">
        <f t="shared" si="6"/>
        <v>20586981</v>
      </c>
      <c r="N41" s="51">
        <f t="shared" si="6"/>
        <v>43959324</v>
      </c>
      <c r="O41" s="51">
        <f t="shared" si="6"/>
        <v>7116893</v>
      </c>
      <c r="P41" s="51">
        <f t="shared" si="6"/>
        <v>15178617</v>
      </c>
      <c r="Q41" s="51">
        <f t="shared" si="6"/>
        <v>15059737</v>
      </c>
      <c r="R41" s="51">
        <f t="shared" si="6"/>
        <v>37355247</v>
      </c>
      <c r="S41" s="51">
        <f t="shared" si="6"/>
        <v>5567171</v>
      </c>
      <c r="T41" s="51">
        <f t="shared" si="6"/>
        <v>5048948</v>
      </c>
      <c r="U41" s="51">
        <f t="shared" si="6"/>
        <v>17419523</v>
      </c>
      <c r="V41" s="51">
        <f t="shared" si="6"/>
        <v>28035642</v>
      </c>
      <c r="W41" s="51">
        <f t="shared" si="6"/>
        <v>127604539</v>
      </c>
      <c r="X41" s="51">
        <f t="shared" si="6"/>
        <v>195160081</v>
      </c>
      <c r="Y41" s="51">
        <f t="shared" si="6"/>
        <v>-67555542</v>
      </c>
      <c r="Z41" s="52">
        <f t="shared" si="5"/>
        <v>-34.61545089233694</v>
      </c>
      <c r="AA41" s="53">
        <f>SUM(AA36:AA40)</f>
        <v>195160081</v>
      </c>
    </row>
    <row r="42" spans="1:27" ht="13.5">
      <c r="A42" s="54" t="s">
        <v>38</v>
      </c>
      <c r="B42" s="35"/>
      <c r="C42" s="65">
        <f aca="true" t="shared" si="7" ref="C42:Y48">C12+C27</f>
        <v>37664065</v>
      </c>
      <c r="D42" s="66">
        <f t="shared" si="7"/>
        <v>0</v>
      </c>
      <c r="E42" s="67">
        <f t="shared" si="7"/>
        <v>13140000</v>
      </c>
      <c r="F42" s="67">
        <f t="shared" si="7"/>
        <v>17100920</v>
      </c>
      <c r="G42" s="67">
        <f t="shared" si="7"/>
        <v>0</v>
      </c>
      <c r="H42" s="67">
        <f t="shared" si="7"/>
        <v>241630</v>
      </c>
      <c r="I42" s="67">
        <f t="shared" si="7"/>
        <v>52399</v>
      </c>
      <c r="J42" s="67">
        <f t="shared" si="7"/>
        <v>294029</v>
      </c>
      <c r="K42" s="67">
        <f t="shared" si="7"/>
        <v>1505950</v>
      </c>
      <c r="L42" s="67">
        <f t="shared" si="7"/>
        <v>945821</v>
      </c>
      <c r="M42" s="67">
        <f t="shared" si="7"/>
        <v>1843465</v>
      </c>
      <c r="N42" s="67">
        <f t="shared" si="7"/>
        <v>4295236</v>
      </c>
      <c r="O42" s="67">
        <f t="shared" si="7"/>
        <v>840182</v>
      </c>
      <c r="P42" s="67">
        <f t="shared" si="7"/>
        <v>2213246</v>
      </c>
      <c r="Q42" s="67">
        <f t="shared" si="7"/>
        <v>1491528</v>
      </c>
      <c r="R42" s="67">
        <f t="shared" si="7"/>
        <v>4544956</v>
      </c>
      <c r="S42" s="67">
        <f t="shared" si="7"/>
        <v>1031765</v>
      </c>
      <c r="T42" s="67">
        <f t="shared" si="7"/>
        <v>485620</v>
      </c>
      <c r="U42" s="67">
        <f t="shared" si="7"/>
        <v>1923952</v>
      </c>
      <c r="V42" s="67">
        <f t="shared" si="7"/>
        <v>3441337</v>
      </c>
      <c r="W42" s="67">
        <f t="shared" si="7"/>
        <v>12575558</v>
      </c>
      <c r="X42" s="67">
        <f t="shared" si="7"/>
        <v>17100920</v>
      </c>
      <c r="Y42" s="67">
        <f t="shared" si="7"/>
        <v>-4525362</v>
      </c>
      <c r="Z42" s="69">
        <f t="shared" si="5"/>
        <v>-26.46268153994054</v>
      </c>
      <c r="AA42" s="68">
        <f aca="true" t="shared" si="8" ref="AA42:AA48">AA12+AA27</f>
        <v>17100920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117162488</v>
      </c>
      <c r="D45" s="66">
        <f t="shared" si="7"/>
        <v>0</v>
      </c>
      <c r="E45" s="67">
        <f t="shared" si="7"/>
        <v>33521500</v>
      </c>
      <c r="F45" s="67">
        <f t="shared" si="7"/>
        <v>51973476</v>
      </c>
      <c r="G45" s="67">
        <f t="shared" si="7"/>
        <v>85592</v>
      </c>
      <c r="H45" s="67">
        <f t="shared" si="7"/>
        <v>1070088</v>
      </c>
      <c r="I45" s="67">
        <f t="shared" si="7"/>
        <v>428198</v>
      </c>
      <c r="J45" s="67">
        <f t="shared" si="7"/>
        <v>1583878</v>
      </c>
      <c r="K45" s="67">
        <f t="shared" si="7"/>
        <v>1256426</v>
      </c>
      <c r="L45" s="67">
        <f t="shared" si="7"/>
        <v>1427850</v>
      </c>
      <c r="M45" s="67">
        <f t="shared" si="7"/>
        <v>2700720</v>
      </c>
      <c r="N45" s="67">
        <f t="shared" si="7"/>
        <v>5384996</v>
      </c>
      <c r="O45" s="67">
        <f t="shared" si="7"/>
        <v>2100202</v>
      </c>
      <c r="P45" s="67">
        <f t="shared" si="7"/>
        <v>1766977</v>
      </c>
      <c r="Q45" s="67">
        <f t="shared" si="7"/>
        <v>8625103</v>
      </c>
      <c r="R45" s="67">
        <f t="shared" si="7"/>
        <v>12492282</v>
      </c>
      <c r="S45" s="67">
        <f t="shared" si="7"/>
        <v>1652894</v>
      </c>
      <c r="T45" s="67">
        <f t="shared" si="7"/>
        <v>2661640</v>
      </c>
      <c r="U45" s="67">
        <f t="shared" si="7"/>
        <v>3855609</v>
      </c>
      <c r="V45" s="67">
        <f t="shared" si="7"/>
        <v>8170143</v>
      </c>
      <c r="W45" s="67">
        <f t="shared" si="7"/>
        <v>27631299</v>
      </c>
      <c r="X45" s="67">
        <f t="shared" si="7"/>
        <v>51973476</v>
      </c>
      <c r="Y45" s="67">
        <f t="shared" si="7"/>
        <v>-24342177</v>
      </c>
      <c r="Z45" s="69">
        <f t="shared" si="5"/>
        <v>-46.83576869093766</v>
      </c>
      <c r="AA45" s="68">
        <f t="shared" si="8"/>
        <v>51973476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1010955</v>
      </c>
      <c r="D48" s="66">
        <f t="shared" si="7"/>
        <v>0</v>
      </c>
      <c r="E48" s="67">
        <f t="shared" si="7"/>
        <v>434000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307235212</v>
      </c>
      <c r="D49" s="78">
        <f t="shared" si="9"/>
        <v>0</v>
      </c>
      <c r="E49" s="79">
        <f t="shared" si="9"/>
        <v>187899180</v>
      </c>
      <c r="F49" s="79">
        <f t="shared" si="9"/>
        <v>264234477</v>
      </c>
      <c r="G49" s="79">
        <f t="shared" si="9"/>
        <v>1004885</v>
      </c>
      <c r="H49" s="79">
        <f t="shared" si="9"/>
        <v>6760493</v>
      </c>
      <c r="I49" s="79">
        <f t="shared" si="9"/>
        <v>12366855</v>
      </c>
      <c r="J49" s="79">
        <f t="shared" si="9"/>
        <v>20132233</v>
      </c>
      <c r="K49" s="79">
        <f t="shared" si="9"/>
        <v>10471902</v>
      </c>
      <c r="L49" s="79">
        <f t="shared" si="9"/>
        <v>18036488</v>
      </c>
      <c r="M49" s="79">
        <f t="shared" si="9"/>
        <v>25131166</v>
      </c>
      <c r="N49" s="79">
        <f t="shared" si="9"/>
        <v>53639556</v>
      </c>
      <c r="O49" s="79">
        <f t="shared" si="9"/>
        <v>10057277</v>
      </c>
      <c r="P49" s="79">
        <f t="shared" si="9"/>
        <v>19158840</v>
      </c>
      <c r="Q49" s="79">
        <f t="shared" si="9"/>
        <v>25176368</v>
      </c>
      <c r="R49" s="79">
        <f t="shared" si="9"/>
        <v>54392485</v>
      </c>
      <c r="S49" s="79">
        <f t="shared" si="9"/>
        <v>8251830</v>
      </c>
      <c r="T49" s="79">
        <f t="shared" si="9"/>
        <v>8196208</v>
      </c>
      <c r="U49" s="79">
        <f t="shared" si="9"/>
        <v>23199084</v>
      </c>
      <c r="V49" s="79">
        <f t="shared" si="9"/>
        <v>39647122</v>
      </c>
      <c r="W49" s="79">
        <f t="shared" si="9"/>
        <v>167811396</v>
      </c>
      <c r="X49" s="79">
        <f t="shared" si="9"/>
        <v>264234477</v>
      </c>
      <c r="Y49" s="79">
        <f t="shared" si="9"/>
        <v>-96423081</v>
      </c>
      <c r="Z49" s="80">
        <f t="shared" si="5"/>
        <v>-36.491483660551985</v>
      </c>
      <c r="AA49" s="81">
        <f>SUM(AA41:AA48)</f>
        <v>264234477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49666195</v>
      </c>
      <c r="D51" s="66">
        <f t="shared" si="10"/>
        <v>0</v>
      </c>
      <c r="E51" s="67">
        <f t="shared" si="10"/>
        <v>62840610</v>
      </c>
      <c r="F51" s="67">
        <f t="shared" si="10"/>
        <v>65516533</v>
      </c>
      <c r="G51" s="67">
        <f t="shared" si="10"/>
        <v>2217658</v>
      </c>
      <c r="H51" s="67">
        <f t="shared" si="10"/>
        <v>3606381</v>
      </c>
      <c r="I51" s="67">
        <f t="shared" si="10"/>
        <v>310560</v>
      </c>
      <c r="J51" s="67">
        <f t="shared" si="10"/>
        <v>6134599</v>
      </c>
      <c r="K51" s="67">
        <f t="shared" si="10"/>
        <v>4429048</v>
      </c>
      <c r="L51" s="67">
        <f t="shared" si="10"/>
        <v>3218882</v>
      </c>
      <c r="M51" s="67">
        <f t="shared" si="10"/>
        <v>3722413</v>
      </c>
      <c r="N51" s="67">
        <f t="shared" si="10"/>
        <v>11370343</v>
      </c>
      <c r="O51" s="67">
        <f t="shared" si="10"/>
        <v>3726622</v>
      </c>
      <c r="P51" s="67">
        <f t="shared" si="10"/>
        <v>3615515</v>
      </c>
      <c r="Q51" s="67">
        <f t="shared" si="10"/>
        <v>5157518</v>
      </c>
      <c r="R51" s="67">
        <f t="shared" si="10"/>
        <v>12499655</v>
      </c>
      <c r="S51" s="67">
        <f t="shared" si="10"/>
        <v>4562675</v>
      </c>
      <c r="T51" s="67">
        <f t="shared" si="10"/>
        <v>4302416</v>
      </c>
      <c r="U51" s="67">
        <f t="shared" si="10"/>
        <v>5716215</v>
      </c>
      <c r="V51" s="67">
        <f t="shared" si="10"/>
        <v>14581306</v>
      </c>
      <c r="W51" s="67">
        <f t="shared" si="10"/>
        <v>44585903</v>
      </c>
      <c r="X51" s="67">
        <f t="shared" si="10"/>
        <v>65516533</v>
      </c>
      <c r="Y51" s="67">
        <f t="shared" si="10"/>
        <v>-20930630</v>
      </c>
      <c r="Z51" s="69">
        <f>+IF(X51&lt;&gt;0,+(Y51/X51)*100,0)</f>
        <v>-31.947096468001448</v>
      </c>
      <c r="AA51" s="68">
        <f>SUM(AA57:AA61)</f>
        <v>65516533</v>
      </c>
    </row>
    <row r="52" spans="1:27" ht="13.5">
      <c r="A52" s="84" t="s">
        <v>32</v>
      </c>
      <c r="B52" s="47"/>
      <c r="C52" s="9">
        <v>4199904</v>
      </c>
      <c r="D52" s="10"/>
      <c r="E52" s="11">
        <v>6943067</v>
      </c>
      <c r="F52" s="11">
        <v>6103790</v>
      </c>
      <c r="G52" s="11">
        <v>291891</v>
      </c>
      <c r="H52" s="11">
        <v>415627</v>
      </c>
      <c r="I52" s="11"/>
      <c r="J52" s="11">
        <v>707518</v>
      </c>
      <c r="K52" s="11">
        <v>428404</v>
      </c>
      <c r="L52" s="11">
        <v>124672</v>
      </c>
      <c r="M52" s="11">
        <v>405522</v>
      </c>
      <c r="N52" s="11">
        <v>958598</v>
      </c>
      <c r="O52" s="11">
        <v>147981</v>
      </c>
      <c r="P52" s="11">
        <v>199406</v>
      </c>
      <c r="Q52" s="11">
        <v>101716</v>
      </c>
      <c r="R52" s="11">
        <v>449103</v>
      </c>
      <c r="S52" s="11">
        <v>410658</v>
      </c>
      <c r="T52" s="11">
        <v>240047</v>
      </c>
      <c r="U52" s="11">
        <v>690875</v>
      </c>
      <c r="V52" s="11">
        <v>1341580</v>
      </c>
      <c r="W52" s="11">
        <v>3456799</v>
      </c>
      <c r="X52" s="11">
        <v>6103790</v>
      </c>
      <c r="Y52" s="11">
        <v>-2646991</v>
      </c>
      <c r="Z52" s="2">
        <v>-43.37</v>
      </c>
      <c r="AA52" s="15">
        <v>6103790</v>
      </c>
    </row>
    <row r="53" spans="1:27" ht="13.5">
      <c r="A53" s="84" t="s">
        <v>33</v>
      </c>
      <c r="B53" s="47"/>
      <c r="C53" s="9">
        <v>13910595</v>
      </c>
      <c r="D53" s="10"/>
      <c r="E53" s="11">
        <v>18950700</v>
      </c>
      <c r="F53" s="11">
        <v>19669977</v>
      </c>
      <c r="G53" s="11">
        <v>538375</v>
      </c>
      <c r="H53" s="11">
        <v>671141</v>
      </c>
      <c r="I53" s="11"/>
      <c r="J53" s="11">
        <v>1209516</v>
      </c>
      <c r="K53" s="11">
        <v>903402</v>
      </c>
      <c r="L53" s="11">
        <v>924618</v>
      </c>
      <c r="M53" s="11">
        <v>848576</v>
      </c>
      <c r="N53" s="11">
        <v>2676596</v>
      </c>
      <c r="O53" s="11">
        <v>1238944</v>
      </c>
      <c r="P53" s="11">
        <v>1031314</v>
      </c>
      <c r="Q53" s="11">
        <v>1404495</v>
      </c>
      <c r="R53" s="11">
        <v>3674753</v>
      </c>
      <c r="S53" s="11">
        <v>1674862</v>
      </c>
      <c r="T53" s="11">
        <v>1454979</v>
      </c>
      <c r="U53" s="11">
        <v>1819197</v>
      </c>
      <c r="V53" s="11">
        <v>4949038</v>
      </c>
      <c r="W53" s="11">
        <v>12509903</v>
      </c>
      <c r="X53" s="11">
        <v>19669977</v>
      </c>
      <c r="Y53" s="11">
        <v>-7160074</v>
      </c>
      <c r="Z53" s="2">
        <v>-36.4</v>
      </c>
      <c r="AA53" s="15">
        <v>19669977</v>
      </c>
    </row>
    <row r="54" spans="1:27" ht="13.5">
      <c r="A54" s="84" t="s">
        <v>34</v>
      </c>
      <c r="B54" s="47"/>
      <c r="C54" s="9">
        <v>2043263</v>
      </c>
      <c r="D54" s="10"/>
      <c r="E54" s="11">
        <v>2464350</v>
      </c>
      <c r="F54" s="11">
        <v>2235250</v>
      </c>
      <c r="G54" s="11">
        <v>128660</v>
      </c>
      <c r="H54" s="11">
        <v>171026</v>
      </c>
      <c r="I54" s="11"/>
      <c r="J54" s="11">
        <v>299686</v>
      </c>
      <c r="K54" s="11">
        <v>214317</v>
      </c>
      <c r="L54" s="11">
        <v>118831</v>
      </c>
      <c r="M54" s="11">
        <v>208051</v>
      </c>
      <c r="N54" s="11">
        <v>541199</v>
      </c>
      <c r="O54" s="11">
        <v>142741</v>
      </c>
      <c r="P54" s="11">
        <v>229811</v>
      </c>
      <c r="Q54" s="11">
        <v>270101</v>
      </c>
      <c r="R54" s="11">
        <v>642653</v>
      </c>
      <c r="S54" s="11">
        <v>199398</v>
      </c>
      <c r="T54" s="11">
        <v>153929</v>
      </c>
      <c r="U54" s="11">
        <v>-277391</v>
      </c>
      <c r="V54" s="11">
        <v>75936</v>
      </c>
      <c r="W54" s="11">
        <v>1559474</v>
      </c>
      <c r="X54" s="11">
        <v>2235250</v>
      </c>
      <c r="Y54" s="11">
        <v>-675776</v>
      </c>
      <c r="Z54" s="2">
        <v>-30.23</v>
      </c>
      <c r="AA54" s="15">
        <v>2235250</v>
      </c>
    </row>
    <row r="55" spans="1:27" ht="13.5">
      <c r="A55" s="84" t="s">
        <v>35</v>
      </c>
      <c r="B55" s="47"/>
      <c r="C55" s="9">
        <v>777908</v>
      </c>
      <c r="D55" s="10"/>
      <c r="E55" s="11">
        <v>1179210</v>
      </c>
      <c r="F55" s="11">
        <v>1569325</v>
      </c>
      <c r="G55" s="11">
        <v>85143</v>
      </c>
      <c r="H55" s="11">
        <v>34448</v>
      </c>
      <c r="I55" s="11"/>
      <c r="J55" s="11">
        <v>119591</v>
      </c>
      <c r="K55" s="11">
        <v>182953</v>
      </c>
      <c r="L55" s="11">
        <v>41552</v>
      </c>
      <c r="M55" s="11">
        <v>45323</v>
      </c>
      <c r="N55" s="11">
        <v>269828</v>
      </c>
      <c r="O55" s="11">
        <v>35216</v>
      </c>
      <c r="P55" s="11">
        <v>52067</v>
      </c>
      <c r="Q55" s="11">
        <v>26620</v>
      </c>
      <c r="R55" s="11">
        <v>113903</v>
      </c>
      <c r="S55" s="11">
        <v>48195</v>
      </c>
      <c r="T55" s="11">
        <v>86179</v>
      </c>
      <c r="U55" s="11">
        <v>15668</v>
      </c>
      <c r="V55" s="11">
        <v>150042</v>
      </c>
      <c r="W55" s="11">
        <v>653364</v>
      </c>
      <c r="X55" s="11">
        <v>1569325</v>
      </c>
      <c r="Y55" s="11">
        <v>-915961</v>
      </c>
      <c r="Z55" s="2">
        <v>-58.37</v>
      </c>
      <c r="AA55" s="15">
        <v>1569325</v>
      </c>
    </row>
    <row r="56" spans="1:27" ht="13.5">
      <c r="A56" s="84" t="s">
        <v>36</v>
      </c>
      <c r="B56" s="47"/>
      <c r="C56" s="9">
        <v>1075843</v>
      </c>
      <c r="D56" s="10"/>
      <c r="E56" s="11">
        <v>729815</v>
      </c>
      <c r="F56" s="11">
        <v>1707915</v>
      </c>
      <c r="G56" s="11">
        <v>5700</v>
      </c>
      <c r="H56" s="11">
        <v>17544</v>
      </c>
      <c r="I56" s="11"/>
      <c r="J56" s="11">
        <v>23244</v>
      </c>
      <c r="K56" s="11">
        <v>55248</v>
      </c>
      <c r="L56" s="11">
        <v>135718</v>
      </c>
      <c r="M56" s="11">
        <v>171862</v>
      </c>
      <c r="N56" s="11">
        <v>362828</v>
      </c>
      <c r="O56" s="11">
        <v>25366</v>
      </c>
      <c r="P56" s="11">
        <v>37438</v>
      </c>
      <c r="Q56" s="11">
        <v>316822</v>
      </c>
      <c r="R56" s="11">
        <v>379626</v>
      </c>
      <c r="S56" s="11">
        <v>250758</v>
      </c>
      <c r="T56" s="11">
        <v>246180</v>
      </c>
      <c r="U56" s="11">
        <v>370619</v>
      </c>
      <c r="V56" s="11">
        <v>867557</v>
      </c>
      <c r="W56" s="11">
        <v>1633255</v>
      </c>
      <c r="X56" s="11">
        <v>1707915</v>
      </c>
      <c r="Y56" s="11">
        <v>-74660</v>
      </c>
      <c r="Z56" s="2">
        <v>-4.37</v>
      </c>
      <c r="AA56" s="15">
        <v>1707915</v>
      </c>
    </row>
    <row r="57" spans="1:27" ht="13.5">
      <c r="A57" s="85" t="s">
        <v>37</v>
      </c>
      <c r="B57" s="47"/>
      <c r="C57" s="49">
        <f aca="true" t="shared" si="11" ref="C57:Y57">SUM(C52:C56)</f>
        <v>22007513</v>
      </c>
      <c r="D57" s="50">
        <f t="shared" si="11"/>
        <v>0</v>
      </c>
      <c r="E57" s="51">
        <f t="shared" si="11"/>
        <v>30267142</v>
      </c>
      <c r="F57" s="51">
        <f t="shared" si="11"/>
        <v>31286257</v>
      </c>
      <c r="G57" s="51">
        <f t="shared" si="11"/>
        <v>1049769</v>
      </c>
      <c r="H57" s="51">
        <f t="shared" si="11"/>
        <v>1309786</v>
      </c>
      <c r="I57" s="51">
        <f t="shared" si="11"/>
        <v>0</v>
      </c>
      <c r="J57" s="51">
        <f t="shared" si="11"/>
        <v>2359555</v>
      </c>
      <c r="K57" s="51">
        <f t="shared" si="11"/>
        <v>1784324</v>
      </c>
      <c r="L57" s="51">
        <f t="shared" si="11"/>
        <v>1345391</v>
      </c>
      <c r="M57" s="51">
        <f t="shared" si="11"/>
        <v>1679334</v>
      </c>
      <c r="N57" s="51">
        <f t="shared" si="11"/>
        <v>4809049</v>
      </c>
      <c r="O57" s="51">
        <f t="shared" si="11"/>
        <v>1590248</v>
      </c>
      <c r="P57" s="51">
        <f t="shared" si="11"/>
        <v>1550036</v>
      </c>
      <c r="Q57" s="51">
        <f t="shared" si="11"/>
        <v>2119754</v>
      </c>
      <c r="R57" s="51">
        <f t="shared" si="11"/>
        <v>5260038</v>
      </c>
      <c r="S57" s="51">
        <f t="shared" si="11"/>
        <v>2583871</v>
      </c>
      <c r="T57" s="51">
        <f t="shared" si="11"/>
        <v>2181314</v>
      </c>
      <c r="U57" s="51">
        <f t="shared" si="11"/>
        <v>2618968</v>
      </c>
      <c r="V57" s="51">
        <f t="shared" si="11"/>
        <v>7384153</v>
      </c>
      <c r="W57" s="51">
        <f t="shared" si="11"/>
        <v>19812795</v>
      </c>
      <c r="X57" s="51">
        <f t="shared" si="11"/>
        <v>31286257</v>
      </c>
      <c r="Y57" s="51">
        <f t="shared" si="11"/>
        <v>-11473462</v>
      </c>
      <c r="Z57" s="52">
        <f>+IF(X57&lt;&gt;0,+(Y57/X57)*100,0)</f>
        <v>-36.67253005049469</v>
      </c>
      <c r="AA57" s="53">
        <f>SUM(AA52:AA56)</f>
        <v>31286257</v>
      </c>
    </row>
    <row r="58" spans="1:27" ht="13.5">
      <c r="A58" s="86" t="s">
        <v>38</v>
      </c>
      <c r="B58" s="35"/>
      <c r="C58" s="9">
        <v>1875249</v>
      </c>
      <c r="D58" s="10"/>
      <c r="E58" s="11">
        <v>2362925</v>
      </c>
      <c r="F58" s="11">
        <v>1966890</v>
      </c>
      <c r="G58" s="11">
        <v>93968</v>
      </c>
      <c r="H58" s="11">
        <v>111045</v>
      </c>
      <c r="I58" s="11"/>
      <c r="J58" s="11">
        <v>205013</v>
      </c>
      <c r="K58" s="11">
        <v>149115</v>
      </c>
      <c r="L58" s="11">
        <v>214605</v>
      </c>
      <c r="M58" s="11">
        <v>109129</v>
      </c>
      <c r="N58" s="11">
        <v>472849</v>
      </c>
      <c r="O58" s="11">
        <v>97988</v>
      </c>
      <c r="P58" s="11">
        <v>53161</v>
      </c>
      <c r="Q58" s="11">
        <v>94831</v>
      </c>
      <c r="R58" s="11">
        <v>245980</v>
      </c>
      <c r="S58" s="11">
        <v>49616</v>
      </c>
      <c r="T58" s="11">
        <v>132164</v>
      </c>
      <c r="U58" s="11">
        <v>266419</v>
      </c>
      <c r="V58" s="11">
        <v>448199</v>
      </c>
      <c r="W58" s="11">
        <v>1372041</v>
      </c>
      <c r="X58" s="11">
        <v>1966890</v>
      </c>
      <c r="Y58" s="11">
        <v>-594849</v>
      </c>
      <c r="Z58" s="2">
        <v>-30.24</v>
      </c>
      <c r="AA58" s="15">
        <v>1966890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25783433</v>
      </c>
      <c r="D61" s="10"/>
      <c r="E61" s="11">
        <v>30210543</v>
      </c>
      <c r="F61" s="11">
        <v>32263386</v>
      </c>
      <c r="G61" s="11">
        <v>1073921</v>
      </c>
      <c r="H61" s="11">
        <v>2185550</v>
      </c>
      <c r="I61" s="11">
        <v>310560</v>
      </c>
      <c r="J61" s="11">
        <v>3570031</v>
      </c>
      <c r="K61" s="11">
        <v>2495609</v>
      </c>
      <c r="L61" s="11">
        <v>1658886</v>
      </c>
      <c r="M61" s="11">
        <v>1933950</v>
      </c>
      <c r="N61" s="11">
        <v>6088445</v>
      </c>
      <c r="O61" s="11">
        <v>2038386</v>
      </c>
      <c r="P61" s="11">
        <v>2012318</v>
      </c>
      <c r="Q61" s="11">
        <v>2942933</v>
      </c>
      <c r="R61" s="11">
        <v>6993637</v>
      </c>
      <c r="S61" s="11">
        <v>1929188</v>
      </c>
      <c r="T61" s="11">
        <v>1988938</v>
      </c>
      <c r="U61" s="11">
        <v>2830828</v>
      </c>
      <c r="V61" s="11">
        <v>6748954</v>
      </c>
      <c r="W61" s="11">
        <v>23401067</v>
      </c>
      <c r="X61" s="11">
        <v>32263386</v>
      </c>
      <c r="Y61" s="11">
        <v>-8862319</v>
      </c>
      <c r="Z61" s="2">
        <v>-27.47</v>
      </c>
      <c r="AA61" s="15">
        <v>32263386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49666196</v>
      </c>
      <c r="D68" s="10">
        <v>65760635</v>
      </c>
      <c r="E68" s="11">
        <v>62840610</v>
      </c>
      <c r="F68" s="11">
        <v>65760633</v>
      </c>
      <c r="G68" s="11">
        <v>2217658</v>
      </c>
      <c r="H68" s="11">
        <v>3606375</v>
      </c>
      <c r="I68" s="11">
        <v>6829263</v>
      </c>
      <c r="J68" s="11">
        <v>12653296</v>
      </c>
      <c r="K68" s="11">
        <v>17082344</v>
      </c>
      <c r="L68" s="11">
        <v>3218886</v>
      </c>
      <c r="M68" s="11">
        <v>3722412</v>
      </c>
      <c r="N68" s="11">
        <v>24023642</v>
      </c>
      <c r="O68" s="11">
        <v>3726621</v>
      </c>
      <c r="P68" s="11">
        <v>3615515</v>
      </c>
      <c r="Q68" s="11">
        <v>5157517</v>
      </c>
      <c r="R68" s="11">
        <v>12499653</v>
      </c>
      <c r="S68" s="11">
        <v>4562673</v>
      </c>
      <c r="T68" s="11">
        <v>4302416</v>
      </c>
      <c r="U68" s="11">
        <v>5716212</v>
      </c>
      <c r="V68" s="11">
        <v>14581301</v>
      </c>
      <c r="W68" s="11">
        <v>63757892</v>
      </c>
      <c r="X68" s="11">
        <v>65760633</v>
      </c>
      <c r="Y68" s="11">
        <v>-2002741</v>
      </c>
      <c r="Z68" s="2">
        <v>-3.05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49666196</v>
      </c>
      <c r="D69" s="78">
        <f t="shared" si="12"/>
        <v>65760635</v>
      </c>
      <c r="E69" s="79">
        <f t="shared" si="12"/>
        <v>62840610</v>
      </c>
      <c r="F69" s="79">
        <f t="shared" si="12"/>
        <v>65760633</v>
      </c>
      <c r="G69" s="79">
        <f t="shared" si="12"/>
        <v>2217658</v>
      </c>
      <c r="H69" s="79">
        <f t="shared" si="12"/>
        <v>3606375</v>
      </c>
      <c r="I69" s="79">
        <f t="shared" si="12"/>
        <v>6829263</v>
      </c>
      <c r="J69" s="79">
        <f t="shared" si="12"/>
        <v>12653296</v>
      </c>
      <c r="K69" s="79">
        <f t="shared" si="12"/>
        <v>17082344</v>
      </c>
      <c r="L69" s="79">
        <f t="shared" si="12"/>
        <v>3218886</v>
      </c>
      <c r="M69" s="79">
        <f t="shared" si="12"/>
        <v>3722412</v>
      </c>
      <c r="N69" s="79">
        <f t="shared" si="12"/>
        <v>24023642</v>
      </c>
      <c r="O69" s="79">
        <f t="shared" si="12"/>
        <v>3726621</v>
      </c>
      <c r="P69" s="79">
        <f t="shared" si="12"/>
        <v>3615515</v>
      </c>
      <c r="Q69" s="79">
        <f t="shared" si="12"/>
        <v>5157517</v>
      </c>
      <c r="R69" s="79">
        <f t="shared" si="12"/>
        <v>12499653</v>
      </c>
      <c r="S69" s="79">
        <f t="shared" si="12"/>
        <v>4562673</v>
      </c>
      <c r="T69" s="79">
        <f t="shared" si="12"/>
        <v>4302416</v>
      </c>
      <c r="U69" s="79">
        <f t="shared" si="12"/>
        <v>5716212</v>
      </c>
      <c r="V69" s="79">
        <f t="shared" si="12"/>
        <v>14581301</v>
      </c>
      <c r="W69" s="79">
        <f t="shared" si="12"/>
        <v>63757892</v>
      </c>
      <c r="X69" s="79">
        <f t="shared" si="12"/>
        <v>65760633</v>
      </c>
      <c r="Y69" s="79">
        <f t="shared" si="12"/>
        <v>-2002741</v>
      </c>
      <c r="Z69" s="80">
        <f>+IF(X69&lt;&gt;0,+(Y69/X69)*100,0)</f>
        <v>-3.0455014020318205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161218080</v>
      </c>
      <c r="D5" s="42">
        <f t="shared" si="0"/>
        <v>0</v>
      </c>
      <c r="E5" s="43">
        <f t="shared" si="0"/>
        <v>206735839</v>
      </c>
      <c r="F5" s="43">
        <f t="shared" si="0"/>
        <v>327951275</v>
      </c>
      <c r="G5" s="43">
        <f t="shared" si="0"/>
        <v>376166</v>
      </c>
      <c r="H5" s="43">
        <f t="shared" si="0"/>
        <v>1320685</v>
      </c>
      <c r="I5" s="43">
        <f t="shared" si="0"/>
        <v>15211086</v>
      </c>
      <c r="J5" s="43">
        <f t="shared" si="0"/>
        <v>16907937</v>
      </c>
      <c r="K5" s="43">
        <f t="shared" si="0"/>
        <v>18408447</v>
      </c>
      <c r="L5" s="43">
        <f t="shared" si="0"/>
        <v>54469351</v>
      </c>
      <c r="M5" s="43">
        <f t="shared" si="0"/>
        <v>26755911</v>
      </c>
      <c r="N5" s="43">
        <f t="shared" si="0"/>
        <v>99633709</v>
      </c>
      <c r="O5" s="43">
        <f t="shared" si="0"/>
        <v>24566952</v>
      </c>
      <c r="P5" s="43">
        <f t="shared" si="0"/>
        <v>21503553</v>
      </c>
      <c r="Q5" s="43">
        <f t="shared" si="0"/>
        <v>34469777</v>
      </c>
      <c r="R5" s="43">
        <f t="shared" si="0"/>
        <v>80540282</v>
      </c>
      <c r="S5" s="43">
        <f t="shared" si="0"/>
        <v>15618715</v>
      </c>
      <c r="T5" s="43">
        <f t="shared" si="0"/>
        <v>21477127</v>
      </c>
      <c r="U5" s="43">
        <f t="shared" si="0"/>
        <v>29020853</v>
      </c>
      <c r="V5" s="43">
        <f t="shared" si="0"/>
        <v>66116695</v>
      </c>
      <c r="W5" s="43">
        <f t="shared" si="0"/>
        <v>263198623</v>
      </c>
      <c r="X5" s="43">
        <f t="shared" si="0"/>
        <v>327951275</v>
      </c>
      <c r="Y5" s="43">
        <f t="shared" si="0"/>
        <v>-64752652</v>
      </c>
      <c r="Z5" s="44">
        <f>+IF(X5&lt;&gt;0,+(Y5/X5)*100,0)</f>
        <v>-19.744595290870574</v>
      </c>
      <c r="AA5" s="45">
        <f>SUM(AA11:AA18)</f>
        <v>327951275</v>
      </c>
    </row>
    <row r="6" spans="1:27" ht="13.5">
      <c r="A6" s="46" t="s">
        <v>32</v>
      </c>
      <c r="B6" s="47"/>
      <c r="C6" s="9">
        <v>83740547</v>
      </c>
      <c r="D6" s="10"/>
      <c r="E6" s="11">
        <v>87256412</v>
      </c>
      <c r="F6" s="11">
        <v>121597161</v>
      </c>
      <c r="G6" s="11">
        <v>350033</v>
      </c>
      <c r="H6" s="11"/>
      <c r="I6" s="11">
        <v>10096243</v>
      </c>
      <c r="J6" s="11">
        <v>10446276</v>
      </c>
      <c r="K6" s="11">
        <v>9000429</v>
      </c>
      <c r="L6" s="11">
        <v>26414755</v>
      </c>
      <c r="M6" s="11">
        <v>15132688</v>
      </c>
      <c r="N6" s="11">
        <v>50547872</v>
      </c>
      <c r="O6" s="11">
        <v>5819948</v>
      </c>
      <c r="P6" s="11">
        <v>11394661</v>
      </c>
      <c r="Q6" s="11">
        <v>10841668</v>
      </c>
      <c r="R6" s="11">
        <v>28056277</v>
      </c>
      <c r="S6" s="11">
        <v>5743919</v>
      </c>
      <c r="T6" s="11">
        <v>9723427</v>
      </c>
      <c r="U6" s="11">
        <v>10094856</v>
      </c>
      <c r="V6" s="11">
        <v>25562202</v>
      </c>
      <c r="W6" s="11">
        <v>114612627</v>
      </c>
      <c r="X6" s="11">
        <v>121597161</v>
      </c>
      <c r="Y6" s="11">
        <v>-6984534</v>
      </c>
      <c r="Z6" s="2">
        <v>-5.74</v>
      </c>
      <c r="AA6" s="15">
        <v>121597161</v>
      </c>
    </row>
    <row r="7" spans="1:27" ht="13.5">
      <c r="A7" s="46" t="s">
        <v>33</v>
      </c>
      <c r="B7" s="47"/>
      <c r="C7" s="9">
        <v>4068464</v>
      </c>
      <c r="D7" s="10"/>
      <c r="E7" s="11">
        <v>19034105</v>
      </c>
      <c r="F7" s="11">
        <v>39930971</v>
      </c>
      <c r="G7" s="11"/>
      <c r="H7" s="11"/>
      <c r="I7" s="11">
        <v>928127</v>
      </c>
      <c r="J7" s="11">
        <v>928127</v>
      </c>
      <c r="K7" s="11">
        <v>526514</v>
      </c>
      <c r="L7" s="11">
        <v>448682</v>
      </c>
      <c r="M7" s="11">
        <v>3946182</v>
      </c>
      <c r="N7" s="11">
        <v>4921378</v>
      </c>
      <c r="O7" s="11">
        <v>516520</v>
      </c>
      <c r="P7" s="11">
        <v>433267</v>
      </c>
      <c r="Q7" s="11">
        <v>3704622</v>
      </c>
      <c r="R7" s="11">
        <v>4654409</v>
      </c>
      <c r="S7" s="11">
        <v>3638838</v>
      </c>
      <c r="T7" s="11">
        <v>2952598</v>
      </c>
      <c r="U7" s="11">
        <v>772343</v>
      </c>
      <c r="V7" s="11">
        <v>7363779</v>
      </c>
      <c r="W7" s="11">
        <v>17867693</v>
      </c>
      <c r="X7" s="11">
        <v>39930971</v>
      </c>
      <c r="Y7" s="11">
        <v>-22063278</v>
      </c>
      <c r="Z7" s="2">
        <v>-55.25</v>
      </c>
      <c r="AA7" s="15">
        <v>39930971</v>
      </c>
    </row>
    <row r="8" spans="1:27" ht="13.5">
      <c r="A8" s="46" t="s">
        <v>34</v>
      </c>
      <c r="B8" s="47"/>
      <c r="C8" s="9">
        <v>36345379</v>
      </c>
      <c r="D8" s="10"/>
      <c r="E8" s="11">
        <v>65448004</v>
      </c>
      <c r="F8" s="11">
        <v>93744518</v>
      </c>
      <c r="G8" s="11"/>
      <c r="H8" s="11"/>
      <c r="I8" s="11">
        <v>2060072</v>
      </c>
      <c r="J8" s="11">
        <v>2060072</v>
      </c>
      <c r="K8" s="11">
        <v>1105206</v>
      </c>
      <c r="L8" s="11">
        <v>14262291</v>
      </c>
      <c r="M8" s="11">
        <v>2272570</v>
      </c>
      <c r="N8" s="11">
        <v>17640067</v>
      </c>
      <c r="O8" s="11">
        <v>10752912</v>
      </c>
      <c r="P8" s="11">
        <v>4502494</v>
      </c>
      <c r="Q8" s="11">
        <v>16686091</v>
      </c>
      <c r="R8" s="11">
        <v>31941497</v>
      </c>
      <c r="S8" s="11">
        <v>3534284</v>
      </c>
      <c r="T8" s="11">
        <v>6018171</v>
      </c>
      <c r="U8" s="11">
        <v>15063887</v>
      </c>
      <c r="V8" s="11">
        <v>24616342</v>
      </c>
      <c r="W8" s="11">
        <v>76257978</v>
      </c>
      <c r="X8" s="11">
        <v>93744518</v>
      </c>
      <c r="Y8" s="11">
        <v>-17486540</v>
      </c>
      <c r="Z8" s="2">
        <v>-18.65</v>
      </c>
      <c r="AA8" s="15">
        <v>93744518</v>
      </c>
    </row>
    <row r="9" spans="1:27" ht="13.5">
      <c r="A9" s="46" t="s">
        <v>35</v>
      </c>
      <c r="B9" s="47"/>
      <c r="C9" s="9">
        <v>16732587</v>
      </c>
      <c r="D9" s="10"/>
      <c r="E9" s="11">
        <v>7031579</v>
      </c>
      <c r="F9" s="11">
        <v>16683179</v>
      </c>
      <c r="G9" s="11"/>
      <c r="H9" s="11"/>
      <c r="I9" s="11"/>
      <c r="J9" s="11"/>
      <c r="K9" s="11">
        <v>192906</v>
      </c>
      <c r="L9" s="11"/>
      <c r="M9" s="11"/>
      <c r="N9" s="11">
        <v>192906</v>
      </c>
      <c r="O9" s="11">
        <v>1156131</v>
      </c>
      <c r="P9" s="11">
        <v>2470488</v>
      </c>
      <c r="Q9" s="11">
        <v>150000</v>
      </c>
      <c r="R9" s="11">
        <v>3776619</v>
      </c>
      <c r="S9" s="11">
        <v>644308</v>
      </c>
      <c r="T9" s="11"/>
      <c r="U9" s="11">
        <v>26314</v>
      </c>
      <c r="V9" s="11">
        <v>670622</v>
      </c>
      <c r="W9" s="11">
        <v>4640147</v>
      </c>
      <c r="X9" s="11">
        <v>16683179</v>
      </c>
      <c r="Y9" s="11">
        <v>-12043032</v>
      </c>
      <c r="Z9" s="2">
        <v>-72.19</v>
      </c>
      <c r="AA9" s="15">
        <v>16683179</v>
      </c>
    </row>
    <row r="10" spans="1:27" ht="13.5">
      <c r="A10" s="46" t="s">
        <v>36</v>
      </c>
      <c r="B10" s="47"/>
      <c r="C10" s="9">
        <v>2839594</v>
      </c>
      <c r="D10" s="10"/>
      <c r="E10" s="11">
        <v>6869983</v>
      </c>
      <c r="F10" s="11">
        <v>17248931</v>
      </c>
      <c r="G10" s="11"/>
      <c r="H10" s="11"/>
      <c r="I10" s="11">
        <v>708551</v>
      </c>
      <c r="J10" s="11">
        <v>708551</v>
      </c>
      <c r="K10" s="11">
        <v>263485</v>
      </c>
      <c r="L10" s="11">
        <v>4302083</v>
      </c>
      <c r="M10" s="11">
        <v>562846</v>
      </c>
      <c r="N10" s="11">
        <v>5128414</v>
      </c>
      <c r="O10" s="11">
        <v>2542877</v>
      </c>
      <c r="P10" s="11">
        <v>2117763</v>
      </c>
      <c r="Q10" s="11">
        <v>548578</v>
      </c>
      <c r="R10" s="11">
        <v>5209218</v>
      </c>
      <c r="S10" s="11">
        <v>365903</v>
      </c>
      <c r="T10" s="11">
        <v>2011816</v>
      </c>
      <c r="U10" s="11">
        <v>505136</v>
      </c>
      <c r="V10" s="11">
        <v>2882855</v>
      </c>
      <c r="W10" s="11">
        <v>13929038</v>
      </c>
      <c r="X10" s="11">
        <v>17248931</v>
      </c>
      <c r="Y10" s="11">
        <v>-3319893</v>
      </c>
      <c r="Z10" s="2">
        <v>-19.25</v>
      </c>
      <c r="AA10" s="15">
        <v>17248931</v>
      </c>
    </row>
    <row r="11" spans="1:27" ht="13.5">
      <c r="A11" s="48" t="s">
        <v>37</v>
      </c>
      <c r="B11" s="47"/>
      <c r="C11" s="49">
        <f aca="true" t="shared" si="1" ref="C11:Y11">SUM(C6:C10)</f>
        <v>143726571</v>
      </c>
      <c r="D11" s="50">
        <f t="shared" si="1"/>
        <v>0</v>
      </c>
      <c r="E11" s="51">
        <f t="shared" si="1"/>
        <v>185640083</v>
      </c>
      <c r="F11" s="51">
        <f t="shared" si="1"/>
        <v>289204760</v>
      </c>
      <c r="G11" s="51">
        <f t="shared" si="1"/>
        <v>350033</v>
      </c>
      <c r="H11" s="51">
        <f t="shared" si="1"/>
        <v>0</v>
      </c>
      <c r="I11" s="51">
        <f t="shared" si="1"/>
        <v>13792993</v>
      </c>
      <c r="J11" s="51">
        <f t="shared" si="1"/>
        <v>14143026</v>
      </c>
      <c r="K11" s="51">
        <f t="shared" si="1"/>
        <v>11088540</v>
      </c>
      <c r="L11" s="51">
        <f t="shared" si="1"/>
        <v>45427811</v>
      </c>
      <c r="M11" s="51">
        <f t="shared" si="1"/>
        <v>21914286</v>
      </c>
      <c r="N11" s="51">
        <f t="shared" si="1"/>
        <v>78430637</v>
      </c>
      <c r="O11" s="51">
        <f t="shared" si="1"/>
        <v>20788388</v>
      </c>
      <c r="P11" s="51">
        <f t="shared" si="1"/>
        <v>20918673</v>
      </c>
      <c r="Q11" s="51">
        <f t="shared" si="1"/>
        <v>31930959</v>
      </c>
      <c r="R11" s="51">
        <f t="shared" si="1"/>
        <v>73638020</v>
      </c>
      <c r="S11" s="51">
        <f t="shared" si="1"/>
        <v>13927252</v>
      </c>
      <c r="T11" s="51">
        <f t="shared" si="1"/>
        <v>20706012</v>
      </c>
      <c r="U11" s="51">
        <f t="shared" si="1"/>
        <v>26462536</v>
      </c>
      <c r="V11" s="51">
        <f t="shared" si="1"/>
        <v>61095800</v>
      </c>
      <c r="W11" s="51">
        <f t="shared" si="1"/>
        <v>227307483</v>
      </c>
      <c r="X11" s="51">
        <f t="shared" si="1"/>
        <v>289204760</v>
      </c>
      <c r="Y11" s="51">
        <f t="shared" si="1"/>
        <v>-61897277</v>
      </c>
      <c r="Z11" s="52">
        <f>+IF(X11&lt;&gt;0,+(Y11/X11)*100,0)</f>
        <v>-21.402578920208644</v>
      </c>
      <c r="AA11" s="53">
        <f>SUM(AA6:AA10)</f>
        <v>289204760</v>
      </c>
    </row>
    <row r="12" spans="1:27" ht="13.5">
      <c r="A12" s="54" t="s">
        <v>38</v>
      </c>
      <c r="B12" s="35"/>
      <c r="C12" s="9">
        <v>6934345</v>
      </c>
      <c r="D12" s="10"/>
      <c r="E12" s="11">
        <v>5182705</v>
      </c>
      <c r="F12" s="11">
        <v>8053093</v>
      </c>
      <c r="G12" s="11"/>
      <c r="H12" s="11"/>
      <c r="I12" s="11"/>
      <c r="J12" s="11"/>
      <c r="K12" s="11">
        <v>1251674</v>
      </c>
      <c r="L12" s="11"/>
      <c r="M12" s="11">
        <v>694446</v>
      </c>
      <c r="N12" s="11">
        <v>1946120</v>
      </c>
      <c r="O12" s="11">
        <v>178679</v>
      </c>
      <c r="P12" s="11">
        <v>275289</v>
      </c>
      <c r="Q12" s="11">
        <v>365095</v>
      </c>
      <c r="R12" s="11">
        <v>819063</v>
      </c>
      <c r="S12" s="11">
        <v>87194</v>
      </c>
      <c r="T12" s="11">
        <v>173000</v>
      </c>
      <c r="U12" s="11">
        <v>516870</v>
      </c>
      <c r="V12" s="11">
        <v>777064</v>
      </c>
      <c r="W12" s="11">
        <v>3542247</v>
      </c>
      <c r="X12" s="11">
        <v>8053093</v>
      </c>
      <c r="Y12" s="11">
        <v>-4510846</v>
      </c>
      <c r="Z12" s="2">
        <v>-56.01</v>
      </c>
      <c r="AA12" s="15">
        <v>8053093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6947345</v>
      </c>
      <c r="D15" s="10"/>
      <c r="E15" s="11">
        <v>15913051</v>
      </c>
      <c r="F15" s="11">
        <v>30693422</v>
      </c>
      <c r="G15" s="11">
        <v>26133</v>
      </c>
      <c r="H15" s="11">
        <v>1320685</v>
      </c>
      <c r="I15" s="11">
        <v>1417043</v>
      </c>
      <c r="J15" s="11">
        <v>2763861</v>
      </c>
      <c r="K15" s="11">
        <v>6068233</v>
      </c>
      <c r="L15" s="11">
        <v>8497425</v>
      </c>
      <c r="M15" s="11">
        <v>2317429</v>
      </c>
      <c r="N15" s="11">
        <v>16883087</v>
      </c>
      <c r="O15" s="11">
        <v>2020938</v>
      </c>
      <c r="P15" s="11">
        <v>309591</v>
      </c>
      <c r="Q15" s="11">
        <v>1024765</v>
      </c>
      <c r="R15" s="11">
        <v>3355294</v>
      </c>
      <c r="S15" s="11">
        <v>1604269</v>
      </c>
      <c r="T15" s="11">
        <v>232490</v>
      </c>
      <c r="U15" s="11">
        <v>1951385</v>
      </c>
      <c r="V15" s="11">
        <v>3788144</v>
      </c>
      <c r="W15" s="11">
        <v>26790386</v>
      </c>
      <c r="X15" s="11">
        <v>30693422</v>
      </c>
      <c r="Y15" s="11">
        <v>-3903036</v>
      </c>
      <c r="Z15" s="2">
        <v>-12.72</v>
      </c>
      <c r="AA15" s="15">
        <v>30693422</v>
      </c>
    </row>
    <row r="16" spans="1:27" ht="13.5">
      <c r="A16" s="55" t="s">
        <v>43</v>
      </c>
      <c r="B16" s="56"/>
      <c r="C16" s="15">
        <v>179012</v>
      </c>
      <c r="D16" s="10"/>
      <c r="E16" s="11"/>
      <c r="F16" s="11"/>
      <c r="G16" s="11"/>
      <c r="H16" s="11"/>
      <c r="I16" s="11"/>
      <c r="J16" s="11"/>
      <c r="K16" s="11"/>
      <c r="L16" s="11">
        <v>544115</v>
      </c>
      <c r="M16" s="11"/>
      <c r="N16" s="11">
        <v>544115</v>
      </c>
      <c r="O16" s="11"/>
      <c r="P16" s="11"/>
      <c r="Q16" s="11"/>
      <c r="R16" s="11"/>
      <c r="S16" s="11"/>
      <c r="T16" s="11"/>
      <c r="U16" s="11"/>
      <c r="V16" s="11"/>
      <c r="W16" s="11">
        <v>544115</v>
      </c>
      <c r="X16" s="11"/>
      <c r="Y16" s="11">
        <v>544115</v>
      </c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3430807</v>
      </c>
      <c r="D18" s="17"/>
      <c r="E18" s="18"/>
      <c r="F18" s="18"/>
      <c r="G18" s="18"/>
      <c r="H18" s="18"/>
      <c r="I18" s="18">
        <v>1050</v>
      </c>
      <c r="J18" s="18">
        <v>1050</v>
      </c>
      <c r="K18" s="18"/>
      <c r="L18" s="18"/>
      <c r="M18" s="18">
        <v>1829750</v>
      </c>
      <c r="N18" s="18">
        <v>1829750</v>
      </c>
      <c r="O18" s="18">
        <v>1578947</v>
      </c>
      <c r="P18" s="18"/>
      <c r="Q18" s="18">
        <v>1148958</v>
      </c>
      <c r="R18" s="18">
        <v>2727905</v>
      </c>
      <c r="S18" s="18"/>
      <c r="T18" s="18">
        <v>365625</v>
      </c>
      <c r="U18" s="18">
        <v>90062</v>
      </c>
      <c r="V18" s="18">
        <v>455687</v>
      </c>
      <c r="W18" s="18">
        <v>5014392</v>
      </c>
      <c r="X18" s="18"/>
      <c r="Y18" s="18">
        <v>5014392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69523479</v>
      </c>
      <c r="D20" s="59">
        <f t="shared" si="2"/>
        <v>0</v>
      </c>
      <c r="E20" s="60">
        <f t="shared" si="2"/>
        <v>315781490</v>
      </c>
      <c r="F20" s="60">
        <f t="shared" si="2"/>
        <v>370310314</v>
      </c>
      <c r="G20" s="60">
        <f t="shared" si="2"/>
        <v>2198829</v>
      </c>
      <c r="H20" s="60">
        <f t="shared" si="2"/>
        <v>5509923</v>
      </c>
      <c r="I20" s="60">
        <f t="shared" si="2"/>
        <v>7778124</v>
      </c>
      <c r="J20" s="60">
        <f t="shared" si="2"/>
        <v>15486876</v>
      </c>
      <c r="K20" s="60">
        <f t="shared" si="2"/>
        <v>17008215</v>
      </c>
      <c r="L20" s="60">
        <f t="shared" si="2"/>
        <v>13992128</v>
      </c>
      <c r="M20" s="60">
        <f t="shared" si="2"/>
        <v>15868082</v>
      </c>
      <c r="N20" s="60">
        <f t="shared" si="2"/>
        <v>46868425</v>
      </c>
      <c r="O20" s="60">
        <f t="shared" si="2"/>
        <v>10890369</v>
      </c>
      <c r="P20" s="60">
        <f t="shared" si="2"/>
        <v>8359460</v>
      </c>
      <c r="Q20" s="60">
        <f t="shared" si="2"/>
        <v>26501125</v>
      </c>
      <c r="R20" s="60">
        <f t="shared" si="2"/>
        <v>45750954</v>
      </c>
      <c r="S20" s="60">
        <f t="shared" si="2"/>
        <v>17255606</v>
      </c>
      <c r="T20" s="60">
        <f t="shared" si="2"/>
        <v>21282166</v>
      </c>
      <c r="U20" s="60">
        <f t="shared" si="2"/>
        <v>31402857</v>
      </c>
      <c r="V20" s="60">
        <f t="shared" si="2"/>
        <v>69940629</v>
      </c>
      <c r="W20" s="60">
        <f t="shared" si="2"/>
        <v>178046884</v>
      </c>
      <c r="X20" s="60">
        <f t="shared" si="2"/>
        <v>370310314</v>
      </c>
      <c r="Y20" s="60">
        <f t="shared" si="2"/>
        <v>-192263430</v>
      </c>
      <c r="Z20" s="61">
        <f>+IF(X20&lt;&gt;0,+(Y20/X20)*100,0)</f>
        <v>-51.91954496843964</v>
      </c>
      <c r="AA20" s="62">
        <f>SUM(AA26:AA33)</f>
        <v>370310314</v>
      </c>
    </row>
    <row r="21" spans="1:27" ht="13.5">
      <c r="A21" s="46" t="s">
        <v>32</v>
      </c>
      <c r="B21" s="47"/>
      <c r="C21" s="9">
        <v>24202341</v>
      </c>
      <c r="D21" s="10"/>
      <c r="E21" s="11">
        <v>100845164</v>
      </c>
      <c r="F21" s="11">
        <v>138683491</v>
      </c>
      <c r="G21" s="11">
        <v>1731796</v>
      </c>
      <c r="H21" s="11">
        <v>3198085</v>
      </c>
      <c r="I21" s="11">
        <v>7193877</v>
      </c>
      <c r="J21" s="11">
        <v>12123758</v>
      </c>
      <c r="K21" s="11">
        <v>10879213</v>
      </c>
      <c r="L21" s="11">
        <v>10640247</v>
      </c>
      <c r="M21" s="11">
        <v>10521353</v>
      </c>
      <c r="N21" s="11">
        <v>32040813</v>
      </c>
      <c r="O21" s="11">
        <v>4199203</v>
      </c>
      <c r="P21" s="11">
        <v>2866120</v>
      </c>
      <c r="Q21" s="11">
        <v>20413417</v>
      </c>
      <c r="R21" s="11">
        <v>27478740</v>
      </c>
      <c r="S21" s="11">
        <v>12901867</v>
      </c>
      <c r="T21" s="11">
        <v>15201975</v>
      </c>
      <c r="U21" s="11">
        <v>19849273</v>
      </c>
      <c r="V21" s="11">
        <v>47953115</v>
      </c>
      <c r="W21" s="11">
        <v>119596426</v>
      </c>
      <c r="X21" s="11">
        <v>138683491</v>
      </c>
      <c r="Y21" s="11">
        <v>-19087065</v>
      </c>
      <c r="Z21" s="2">
        <v>-13.76</v>
      </c>
      <c r="AA21" s="15">
        <v>138683491</v>
      </c>
    </row>
    <row r="22" spans="1:27" ht="13.5">
      <c r="A22" s="46" t="s">
        <v>33</v>
      </c>
      <c r="B22" s="47"/>
      <c r="C22" s="9">
        <v>4752764</v>
      </c>
      <c r="D22" s="10"/>
      <c r="E22" s="11">
        <v>21042355</v>
      </c>
      <c r="F22" s="11">
        <v>49036271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49036271</v>
      </c>
      <c r="Y22" s="11">
        <v>-49036271</v>
      </c>
      <c r="Z22" s="2">
        <v>-100</v>
      </c>
      <c r="AA22" s="15">
        <v>49036271</v>
      </c>
    </row>
    <row r="23" spans="1:27" ht="13.5">
      <c r="A23" s="46" t="s">
        <v>34</v>
      </c>
      <c r="B23" s="47"/>
      <c r="C23" s="9">
        <v>12946449</v>
      </c>
      <c r="D23" s="10"/>
      <c r="E23" s="11">
        <v>77493527</v>
      </c>
      <c r="F23" s="11">
        <v>18733447</v>
      </c>
      <c r="G23" s="11">
        <v>467033</v>
      </c>
      <c r="H23" s="11">
        <v>2257420</v>
      </c>
      <c r="I23" s="11">
        <v>584247</v>
      </c>
      <c r="J23" s="11">
        <v>3308700</v>
      </c>
      <c r="K23" s="11">
        <v>5144064</v>
      </c>
      <c r="L23" s="11">
        <v>3031413</v>
      </c>
      <c r="M23" s="11">
        <v>3889497</v>
      </c>
      <c r="N23" s="11">
        <v>12064974</v>
      </c>
      <c r="O23" s="11">
        <v>6577233</v>
      </c>
      <c r="P23" s="11">
        <v>466579</v>
      </c>
      <c r="Q23" s="11">
        <v>3197710</v>
      </c>
      <c r="R23" s="11">
        <v>10241522</v>
      </c>
      <c r="S23" s="11">
        <v>3376525</v>
      </c>
      <c r="T23" s="11">
        <v>3552612</v>
      </c>
      <c r="U23" s="11">
        <v>4824648</v>
      </c>
      <c r="V23" s="11">
        <v>11753785</v>
      </c>
      <c r="W23" s="11">
        <v>37368981</v>
      </c>
      <c r="X23" s="11">
        <v>18733447</v>
      </c>
      <c r="Y23" s="11">
        <v>18635534</v>
      </c>
      <c r="Z23" s="2">
        <v>99.48</v>
      </c>
      <c r="AA23" s="15">
        <v>18733447</v>
      </c>
    </row>
    <row r="24" spans="1:27" ht="13.5">
      <c r="A24" s="46" t="s">
        <v>35</v>
      </c>
      <c r="B24" s="47"/>
      <c r="C24" s="9">
        <v>2871842</v>
      </c>
      <c r="D24" s="10"/>
      <c r="E24" s="11">
        <v>69226656</v>
      </c>
      <c r="F24" s="11">
        <v>84869364</v>
      </c>
      <c r="G24" s="11"/>
      <c r="H24" s="11"/>
      <c r="I24" s="11"/>
      <c r="J24" s="11"/>
      <c r="K24" s="11">
        <v>459076</v>
      </c>
      <c r="L24" s="11"/>
      <c r="M24" s="11">
        <v>165800</v>
      </c>
      <c r="N24" s="11">
        <v>624876</v>
      </c>
      <c r="O24" s="11">
        <v>92239</v>
      </c>
      <c r="P24" s="11">
        <v>223263</v>
      </c>
      <c r="Q24" s="11">
        <v>488138</v>
      </c>
      <c r="R24" s="11">
        <v>803640</v>
      </c>
      <c r="S24" s="11">
        <v>298595</v>
      </c>
      <c r="T24" s="11">
        <v>86060</v>
      </c>
      <c r="U24" s="11">
        <v>5319795</v>
      </c>
      <c r="V24" s="11">
        <v>5704450</v>
      </c>
      <c r="W24" s="11">
        <v>7132966</v>
      </c>
      <c r="X24" s="11">
        <v>84869364</v>
      </c>
      <c r="Y24" s="11">
        <v>-77736398</v>
      </c>
      <c r="Z24" s="2">
        <v>-91.6</v>
      </c>
      <c r="AA24" s="15">
        <v>84869364</v>
      </c>
    </row>
    <row r="25" spans="1:27" ht="13.5">
      <c r="A25" s="46" t="s">
        <v>36</v>
      </c>
      <c r="B25" s="47"/>
      <c r="C25" s="9">
        <v>14435664</v>
      </c>
      <c r="D25" s="10"/>
      <c r="E25" s="11">
        <v>22767035</v>
      </c>
      <c r="F25" s="11">
        <v>48545041</v>
      </c>
      <c r="G25" s="11"/>
      <c r="H25" s="11">
        <v>54418</v>
      </c>
      <c r="I25" s="11"/>
      <c r="J25" s="11">
        <v>54418</v>
      </c>
      <c r="K25" s="11"/>
      <c r="L25" s="11">
        <v>26100</v>
      </c>
      <c r="M25" s="11">
        <v>54913</v>
      </c>
      <c r="N25" s="11">
        <v>81013</v>
      </c>
      <c r="O25" s="11">
        <v>53747</v>
      </c>
      <c r="P25" s="11">
        <v>4017061</v>
      </c>
      <c r="Q25" s="11">
        <v>2002943</v>
      </c>
      <c r="R25" s="11">
        <v>6073751</v>
      </c>
      <c r="S25" s="11"/>
      <c r="T25" s="11"/>
      <c r="U25" s="11">
        <v>535912</v>
      </c>
      <c r="V25" s="11">
        <v>535912</v>
      </c>
      <c r="W25" s="11">
        <v>6745094</v>
      </c>
      <c r="X25" s="11">
        <v>48545041</v>
      </c>
      <c r="Y25" s="11">
        <v>-41799947</v>
      </c>
      <c r="Z25" s="2">
        <v>-86.11</v>
      </c>
      <c r="AA25" s="15">
        <v>48545041</v>
      </c>
    </row>
    <row r="26" spans="1:27" ht="13.5">
      <c r="A26" s="48" t="s">
        <v>37</v>
      </c>
      <c r="B26" s="63"/>
      <c r="C26" s="49">
        <f aca="true" t="shared" si="3" ref="C26:Y26">SUM(C21:C25)</f>
        <v>59209060</v>
      </c>
      <c r="D26" s="50">
        <f t="shared" si="3"/>
        <v>0</v>
      </c>
      <c r="E26" s="51">
        <f t="shared" si="3"/>
        <v>291374737</v>
      </c>
      <c r="F26" s="51">
        <f t="shared" si="3"/>
        <v>339867614</v>
      </c>
      <c r="G26" s="51">
        <f t="shared" si="3"/>
        <v>2198829</v>
      </c>
      <c r="H26" s="51">
        <f t="shared" si="3"/>
        <v>5509923</v>
      </c>
      <c r="I26" s="51">
        <f t="shared" si="3"/>
        <v>7778124</v>
      </c>
      <c r="J26" s="51">
        <f t="shared" si="3"/>
        <v>15486876</v>
      </c>
      <c r="K26" s="51">
        <f t="shared" si="3"/>
        <v>16482353</v>
      </c>
      <c r="L26" s="51">
        <f t="shared" si="3"/>
        <v>13697760</v>
      </c>
      <c r="M26" s="51">
        <f t="shared" si="3"/>
        <v>14631563</v>
      </c>
      <c r="N26" s="51">
        <f t="shared" si="3"/>
        <v>44811676</v>
      </c>
      <c r="O26" s="51">
        <f t="shared" si="3"/>
        <v>10922422</v>
      </c>
      <c r="P26" s="51">
        <f t="shared" si="3"/>
        <v>7573023</v>
      </c>
      <c r="Q26" s="51">
        <f t="shared" si="3"/>
        <v>26102208</v>
      </c>
      <c r="R26" s="51">
        <f t="shared" si="3"/>
        <v>44597653</v>
      </c>
      <c r="S26" s="51">
        <f t="shared" si="3"/>
        <v>16576987</v>
      </c>
      <c r="T26" s="51">
        <f t="shared" si="3"/>
        <v>18840647</v>
      </c>
      <c r="U26" s="51">
        <f t="shared" si="3"/>
        <v>30529628</v>
      </c>
      <c r="V26" s="51">
        <f t="shared" si="3"/>
        <v>65947262</v>
      </c>
      <c r="W26" s="51">
        <f t="shared" si="3"/>
        <v>170843467</v>
      </c>
      <c r="X26" s="51">
        <f t="shared" si="3"/>
        <v>339867614</v>
      </c>
      <c r="Y26" s="51">
        <f t="shared" si="3"/>
        <v>-169024147</v>
      </c>
      <c r="Z26" s="52">
        <f>+IF(X26&lt;&gt;0,+(Y26/X26)*100,0)</f>
        <v>-49.73234872564233</v>
      </c>
      <c r="AA26" s="53">
        <f>SUM(AA21:AA25)</f>
        <v>339867614</v>
      </c>
    </row>
    <row r="27" spans="1:27" ht="13.5">
      <c r="A27" s="54" t="s">
        <v>38</v>
      </c>
      <c r="B27" s="64"/>
      <c r="C27" s="9">
        <v>919234</v>
      </c>
      <c r="D27" s="10"/>
      <c r="E27" s="11">
        <v>5970554</v>
      </c>
      <c r="F27" s="11">
        <v>5970554</v>
      </c>
      <c r="G27" s="11"/>
      <c r="H27" s="11"/>
      <c r="I27" s="11"/>
      <c r="J27" s="11"/>
      <c r="K27" s="11"/>
      <c r="L27" s="11"/>
      <c r="M27" s="11">
        <v>43336</v>
      </c>
      <c r="N27" s="11">
        <v>43336</v>
      </c>
      <c r="O27" s="11"/>
      <c r="P27" s="11">
        <v>75710</v>
      </c>
      <c r="Q27" s="11"/>
      <c r="R27" s="11">
        <v>75710</v>
      </c>
      <c r="S27" s="11"/>
      <c r="T27" s="11">
        <v>58250</v>
      </c>
      <c r="U27" s="11"/>
      <c r="V27" s="11">
        <v>58250</v>
      </c>
      <c r="W27" s="11">
        <v>177296</v>
      </c>
      <c r="X27" s="11">
        <v>5970554</v>
      </c>
      <c r="Y27" s="11">
        <v>-5793258</v>
      </c>
      <c r="Z27" s="2">
        <v>-97.03</v>
      </c>
      <c r="AA27" s="15">
        <v>5970554</v>
      </c>
    </row>
    <row r="28" spans="1:27" ht="13.5">
      <c r="A28" s="54" t="s">
        <v>39</v>
      </c>
      <c r="B28" s="64"/>
      <c r="C28" s="12">
        <v>2126835</v>
      </c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7268350</v>
      </c>
      <c r="D30" s="10"/>
      <c r="E30" s="11">
        <v>18436199</v>
      </c>
      <c r="F30" s="11">
        <v>24472146</v>
      </c>
      <c r="G30" s="11"/>
      <c r="H30" s="11"/>
      <c r="I30" s="11"/>
      <c r="J30" s="11"/>
      <c r="K30" s="11">
        <v>182983</v>
      </c>
      <c r="L30" s="11">
        <v>-60987</v>
      </c>
      <c r="M30" s="11">
        <v>715316</v>
      </c>
      <c r="N30" s="11">
        <v>837312</v>
      </c>
      <c r="O30" s="11">
        <v>-64107</v>
      </c>
      <c r="P30" s="11">
        <v>694568</v>
      </c>
      <c r="Q30" s="11">
        <v>60000</v>
      </c>
      <c r="R30" s="11">
        <v>690461</v>
      </c>
      <c r="S30" s="11">
        <v>469496</v>
      </c>
      <c r="T30" s="11">
        <v>2246952</v>
      </c>
      <c r="U30" s="11">
        <v>232758</v>
      </c>
      <c r="V30" s="11">
        <v>2949206</v>
      </c>
      <c r="W30" s="11">
        <v>4476979</v>
      </c>
      <c r="X30" s="11">
        <v>24472146</v>
      </c>
      <c r="Y30" s="11">
        <v>-19995167</v>
      </c>
      <c r="Z30" s="2">
        <v>-81.71</v>
      </c>
      <c r="AA30" s="15">
        <v>24472146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>
        <v>342879</v>
      </c>
      <c r="L33" s="18">
        <v>355355</v>
      </c>
      <c r="M33" s="18">
        <v>477867</v>
      </c>
      <c r="N33" s="18">
        <v>1176101</v>
      </c>
      <c r="O33" s="18">
        <v>32054</v>
      </c>
      <c r="P33" s="18">
        <v>16159</v>
      </c>
      <c r="Q33" s="18">
        <v>338917</v>
      </c>
      <c r="R33" s="18">
        <v>387130</v>
      </c>
      <c r="S33" s="18">
        <v>209123</v>
      </c>
      <c r="T33" s="18">
        <v>136317</v>
      </c>
      <c r="U33" s="18">
        <v>640471</v>
      </c>
      <c r="V33" s="18">
        <v>985911</v>
      </c>
      <c r="W33" s="18">
        <v>2549142</v>
      </c>
      <c r="X33" s="18"/>
      <c r="Y33" s="18">
        <v>2549142</v>
      </c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107942888</v>
      </c>
      <c r="D36" s="10">
        <f t="shared" si="4"/>
        <v>0</v>
      </c>
      <c r="E36" s="11">
        <f t="shared" si="4"/>
        <v>188101576</v>
      </c>
      <c r="F36" s="11">
        <f t="shared" si="4"/>
        <v>260280652</v>
      </c>
      <c r="G36" s="11">
        <f t="shared" si="4"/>
        <v>2081829</v>
      </c>
      <c r="H36" s="11">
        <f t="shared" si="4"/>
        <v>3198085</v>
      </c>
      <c r="I36" s="11">
        <f t="shared" si="4"/>
        <v>17290120</v>
      </c>
      <c r="J36" s="11">
        <f t="shared" si="4"/>
        <v>22570034</v>
      </c>
      <c r="K36" s="11">
        <f t="shared" si="4"/>
        <v>19879642</v>
      </c>
      <c r="L36" s="11">
        <f t="shared" si="4"/>
        <v>37055002</v>
      </c>
      <c r="M36" s="11">
        <f t="shared" si="4"/>
        <v>25654041</v>
      </c>
      <c r="N36" s="11">
        <f t="shared" si="4"/>
        <v>82588685</v>
      </c>
      <c r="O36" s="11">
        <f t="shared" si="4"/>
        <v>10019151</v>
      </c>
      <c r="P36" s="11">
        <f t="shared" si="4"/>
        <v>14260781</v>
      </c>
      <c r="Q36" s="11">
        <f t="shared" si="4"/>
        <v>31255085</v>
      </c>
      <c r="R36" s="11">
        <f t="shared" si="4"/>
        <v>55535017</v>
      </c>
      <c r="S36" s="11">
        <f t="shared" si="4"/>
        <v>18645786</v>
      </c>
      <c r="T36" s="11">
        <f t="shared" si="4"/>
        <v>24925402</v>
      </c>
      <c r="U36" s="11">
        <f t="shared" si="4"/>
        <v>29944129</v>
      </c>
      <c r="V36" s="11">
        <f t="shared" si="4"/>
        <v>73515317</v>
      </c>
      <c r="W36" s="11">
        <f t="shared" si="4"/>
        <v>234209053</v>
      </c>
      <c r="X36" s="11">
        <f t="shared" si="4"/>
        <v>260280652</v>
      </c>
      <c r="Y36" s="11">
        <f t="shared" si="4"/>
        <v>-26071599</v>
      </c>
      <c r="Z36" s="2">
        <f aca="true" t="shared" si="5" ref="Z36:Z49">+IF(X36&lt;&gt;0,+(Y36/X36)*100,0)</f>
        <v>-10.016725714979383</v>
      </c>
      <c r="AA36" s="15">
        <f>AA6+AA21</f>
        <v>260280652</v>
      </c>
    </row>
    <row r="37" spans="1:27" ht="13.5">
      <c r="A37" s="46" t="s">
        <v>33</v>
      </c>
      <c r="B37" s="47"/>
      <c r="C37" s="9">
        <f t="shared" si="4"/>
        <v>8821228</v>
      </c>
      <c r="D37" s="10">
        <f t="shared" si="4"/>
        <v>0</v>
      </c>
      <c r="E37" s="11">
        <f t="shared" si="4"/>
        <v>40076460</v>
      </c>
      <c r="F37" s="11">
        <f t="shared" si="4"/>
        <v>88967242</v>
      </c>
      <c r="G37" s="11">
        <f t="shared" si="4"/>
        <v>0</v>
      </c>
      <c r="H37" s="11">
        <f t="shared" si="4"/>
        <v>0</v>
      </c>
      <c r="I37" s="11">
        <f t="shared" si="4"/>
        <v>928127</v>
      </c>
      <c r="J37" s="11">
        <f t="shared" si="4"/>
        <v>928127</v>
      </c>
      <c r="K37" s="11">
        <f t="shared" si="4"/>
        <v>526514</v>
      </c>
      <c r="L37" s="11">
        <f t="shared" si="4"/>
        <v>448682</v>
      </c>
      <c r="M37" s="11">
        <f t="shared" si="4"/>
        <v>3946182</v>
      </c>
      <c r="N37" s="11">
        <f t="shared" si="4"/>
        <v>4921378</v>
      </c>
      <c r="O37" s="11">
        <f t="shared" si="4"/>
        <v>516520</v>
      </c>
      <c r="P37" s="11">
        <f t="shared" si="4"/>
        <v>433267</v>
      </c>
      <c r="Q37" s="11">
        <f t="shared" si="4"/>
        <v>3704622</v>
      </c>
      <c r="R37" s="11">
        <f t="shared" si="4"/>
        <v>4654409</v>
      </c>
      <c r="S37" s="11">
        <f t="shared" si="4"/>
        <v>3638838</v>
      </c>
      <c r="T37" s="11">
        <f t="shared" si="4"/>
        <v>2952598</v>
      </c>
      <c r="U37" s="11">
        <f t="shared" si="4"/>
        <v>772343</v>
      </c>
      <c r="V37" s="11">
        <f t="shared" si="4"/>
        <v>7363779</v>
      </c>
      <c r="W37" s="11">
        <f t="shared" si="4"/>
        <v>17867693</v>
      </c>
      <c r="X37" s="11">
        <f t="shared" si="4"/>
        <v>88967242</v>
      </c>
      <c r="Y37" s="11">
        <f t="shared" si="4"/>
        <v>-71099549</v>
      </c>
      <c r="Z37" s="2">
        <f t="shared" si="5"/>
        <v>-79.91654838530343</v>
      </c>
      <c r="AA37" s="15">
        <f>AA7+AA22</f>
        <v>88967242</v>
      </c>
    </row>
    <row r="38" spans="1:27" ht="13.5">
      <c r="A38" s="46" t="s">
        <v>34</v>
      </c>
      <c r="B38" s="47"/>
      <c r="C38" s="9">
        <f t="shared" si="4"/>
        <v>49291828</v>
      </c>
      <c r="D38" s="10">
        <f t="shared" si="4"/>
        <v>0</v>
      </c>
      <c r="E38" s="11">
        <f t="shared" si="4"/>
        <v>142941531</v>
      </c>
      <c r="F38" s="11">
        <f t="shared" si="4"/>
        <v>112477965</v>
      </c>
      <c r="G38" s="11">
        <f t="shared" si="4"/>
        <v>467033</v>
      </c>
      <c r="H38" s="11">
        <f t="shared" si="4"/>
        <v>2257420</v>
      </c>
      <c r="I38" s="11">
        <f t="shared" si="4"/>
        <v>2644319</v>
      </c>
      <c r="J38" s="11">
        <f t="shared" si="4"/>
        <v>5368772</v>
      </c>
      <c r="K38" s="11">
        <f t="shared" si="4"/>
        <v>6249270</v>
      </c>
      <c r="L38" s="11">
        <f t="shared" si="4"/>
        <v>17293704</v>
      </c>
      <c r="M38" s="11">
        <f t="shared" si="4"/>
        <v>6162067</v>
      </c>
      <c r="N38" s="11">
        <f t="shared" si="4"/>
        <v>29705041</v>
      </c>
      <c r="O38" s="11">
        <f t="shared" si="4"/>
        <v>17330145</v>
      </c>
      <c r="P38" s="11">
        <f t="shared" si="4"/>
        <v>4969073</v>
      </c>
      <c r="Q38" s="11">
        <f t="shared" si="4"/>
        <v>19883801</v>
      </c>
      <c r="R38" s="11">
        <f t="shared" si="4"/>
        <v>42183019</v>
      </c>
      <c r="S38" s="11">
        <f t="shared" si="4"/>
        <v>6910809</v>
      </c>
      <c r="T38" s="11">
        <f t="shared" si="4"/>
        <v>9570783</v>
      </c>
      <c r="U38" s="11">
        <f t="shared" si="4"/>
        <v>19888535</v>
      </c>
      <c r="V38" s="11">
        <f t="shared" si="4"/>
        <v>36370127</v>
      </c>
      <c r="W38" s="11">
        <f t="shared" si="4"/>
        <v>113626959</v>
      </c>
      <c r="X38" s="11">
        <f t="shared" si="4"/>
        <v>112477965</v>
      </c>
      <c r="Y38" s="11">
        <f t="shared" si="4"/>
        <v>1148994</v>
      </c>
      <c r="Z38" s="2">
        <f t="shared" si="5"/>
        <v>1.0215280833005824</v>
      </c>
      <c r="AA38" s="15">
        <f>AA8+AA23</f>
        <v>112477965</v>
      </c>
    </row>
    <row r="39" spans="1:27" ht="13.5">
      <c r="A39" s="46" t="s">
        <v>35</v>
      </c>
      <c r="B39" s="47"/>
      <c r="C39" s="9">
        <f t="shared" si="4"/>
        <v>19604429</v>
      </c>
      <c r="D39" s="10">
        <f t="shared" si="4"/>
        <v>0</v>
      </c>
      <c r="E39" s="11">
        <f t="shared" si="4"/>
        <v>76258235</v>
      </c>
      <c r="F39" s="11">
        <f t="shared" si="4"/>
        <v>101552543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651982</v>
      </c>
      <c r="L39" s="11">
        <f t="shared" si="4"/>
        <v>0</v>
      </c>
      <c r="M39" s="11">
        <f t="shared" si="4"/>
        <v>165800</v>
      </c>
      <c r="N39" s="11">
        <f t="shared" si="4"/>
        <v>817782</v>
      </c>
      <c r="O39" s="11">
        <f t="shared" si="4"/>
        <v>1248370</v>
      </c>
      <c r="P39" s="11">
        <f t="shared" si="4"/>
        <v>2693751</v>
      </c>
      <c r="Q39" s="11">
        <f t="shared" si="4"/>
        <v>638138</v>
      </c>
      <c r="R39" s="11">
        <f t="shared" si="4"/>
        <v>4580259</v>
      </c>
      <c r="S39" s="11">
        <f t="shared" si="4"/>
        <v>942903</v>
      </c>
      <c r="T39" s="11">
        <f t="shared" si="4"/>
        <v>86060</v>
      </c>
      <c r="U39" s="11">
        <f t="shared" si="4"/>
        <v>5346109</v>
      </c>
      <c r="V39" s="11">
        <f t="shared" si="4"/>
        <v>6375072</v>
      </c>
      <c r="W39" s="11">
        <f t="shared" si="4"/>
        <v>11773113</v>
      </c>
      <c r="X39" s="11">
        <f t="shared" si="4"/>
        <v>101552543</v>
      </c>
      <c r="Y39" s="11">
        <f t="shared" si="4"/>
        <v>-89779430</v>
      </c>
      <c r="Z39" s="2">
        <f t="shared" si="5"/>
        <v>-88.4068752468365</v>
      </c>
      <c r="AA39" s="15">
        <f>AA9+AA24</f>
        <v>101552543</v>
      </c>
    </row>
    <row r="40" spans="1:27" ht="13.5">
      <c r="A40" s="46" t="s">
        <v>36</v>
      </c>
      <c r="B40" s="47"/>
      <c r="C40" s="9">
        <f t="shared" si="4"/>
        <v>17275258</v>
      </c>
      <c r="D40" s="10">
        <f t="shared" si="4"/>
        <v>0</v>
      </c>
      <c r="E40" s="11">
        <f t="shared" si="4"/>
        <v>29637018</v>
      </c>
      <c r="F40" s="11">
        <f t="shared" si="4"/>
        <v>65793972</v>
      </c>
      <c r="G40" s="11">
        <f t="shared" si="4"/>
        <v>0</v>
      </c>
      <c r="H40" s="11">
        <f t="shared" si="4"/>
        <v>54418</v>
      </c>
      <c r="I40" s="11">
        <f t="shared" si="4"/>
        <v>708551</v>
      </c>
      <c r="J40" s="11">
        <f t="shared" si="4"/>
        <v>762969</v>
      </c>
      <c r="K40" s="11">
        <f t="shared" si="4"/>
        <v>263485</v>
      </c>
      <c r="L40" s="11">
        <f t="shared" si="4"/>
        <v>4328183</v>
      </c>
      <c r="M40" s="11">
        <f t="shared" si="4"/>
        <v>617759</v>
      </c>
      <c r="N40" s="11">
        <f t="shared" si="4"/>
        <v>5209427</v>
      </c>
      <c r="O40" s="11">
        <f t="shared" si="4"/>
        <v>2596624</v>
      </c>
      <c r="P40" s="11">
        <f t="shared" si="4"/>
        <v>6134824</v>
      </c>
      <c r="Q40" s="11">
        <f t="shared" si="4"/>
        <v>2551521</v>
      </c>
      <c r="R40" s="11">
        <f t="shared" si="4"/>
        <v>11282969</v>
      </c>
      <c r="S40" s="11">
        <f t="shared" si="4"/>
        <v>365903</v>
      </c>
      <c r="T40" s="11">
        <f t="shared" si="4"/>
        <v>2011816</v>
      </c>
      <c r="U40" s="11">
        <f t="shared" si="4"/>
        <v>1041048</v>
      </c>
      <c r="V40" s="11">
        <f t="shared" si="4"/>
        <v>3418767</v>
      </c>
      <c r="W40" s="11">
        <f t="shared" si="4"/>
        <v>20674132</v>
      </c>
      <c r="X40" s="11">
        <f t="shared" si="4"/>
        <v>65793972</v>
      </c>
      <c r="Y40" s="11">
        <f t="shared" si="4"/>
        <v>-45119840</v>
      </c>
      <c r="Z40" s="2">
        <f t="shared" si="5"/>
        <v>-68.57746785678177</v>
      </c>
      <c r="AA40" s="15">
        <f>AA10+AA25</f>
        <v>65793972</v>
      </c>
    </row>
    <row r="41" spans="1:27" ht="13.5">
      <c r="A41" s="48" t="s">
        <v>37</v>
      </c>
      <c r="B41" s="47"/>
      <c r="C41" s="49">
        <f aca="true" t="shared" si="6" ref="C41:Y41">SUM(C36:C40)</f>
        <v>202935631</v>
      </c>
      <c r="D41" s="50">
        <f t="shared" si="6"/>
        <v>0</v>
      </c>
      <c r="E41" s="51">
        <f t="shared" si="6"/>
        <v>477014820</v>
      </c>
      <c r="F41" s="51">
        <f t="shared" si="6"/>
        <v>629072374</v>
      </c>
      <c r="G41" s="51">
        <f t="shared" si="6"/>
        <v>2548862</v>
      </c>
      <c r="H41" s="51">
        <f t="shared" si="6"/>
        <v>5509923</v>
      </c>
      <c r="I41" s="51">
        <f t="shared" si="6"/>
        <v>21571117</v>
      </c>
      <c r="J41" s="51">
        <f t="shared" si="6"/>
        <v>29629902</v>
      </c>
      <c r="K41" s="51">
        <f t="shared" si="6"/>
        <v>27570893</v>
      </c>
      <c r="L41" s="51">
        <f t="shared" si="6"/>
        <v>59125571</v>
      </c>
      <c r="M41" s="51">
        <f t="shared" si="6"/>
        <v>36545849</v>
      </c>
      <c r="N41" s="51">
        <f t="shared" si="6"/>
        <v>123242313</v>
      </c>
      <c r="O41" s="51">
        <f t="shared" si="6"/>
        <v>31710810</v>
      </c>
      <c r="P41" s="51">
        <f t="shared" si="6"/>
        <v>28491696</v>
      </c>
      <c r="Q41" s="51">
        <f t="shared" si="6"/>
        <v>58033167</v>
      </c>
      <c r="R41" s="51">
        <f t="shared" si="6"/>
        <v>118235673</v>
      </c>
      <c r="S41" s="51">
        <f t="shared" si="6"/>
        <v>30504239</v>
      </c>
      <c r="T41" s="51">
        <f t="shared" si="6"/>
        <v>39546659</v>
      </c>
      <c r="U41" s="51">
        <f t="shared" si="6"/>
        <v>56992164</v>
      </c>
      <c r="V41" s="51">
        <f t="shared" si="6"/>
        <v>127043062</v>
      </c>
      <c r="W41" s="51">
        <f t="shared" si="6"/>
        <v>398150950</v>
      </c>
      <c r="X41" s="51">
        <f t="shared" si="6"/>
        <v>629072374</v>
      </c>
      <c r="Y41" s="51">
        <f t="shared" si="6"/>
        <v>-230921424</v>
      </c>
      <c r="Z41" s="52">
        <f t="shared" si="5"/>
        <v>-36.70824432039039</v>
      </c>
      <c r="AA41" s="53">
        <f>SUM(AA36:AA40)</f>
        <v>629072374</v>
      </c>
    </row>
    <row r="42" spans="1:27" ht="13.5">
      <c r="A42" s="54" t="s">
        <v>38</v>
      </c>
      <c r="B42" s="35"/>
      <c r="C42" s="65">
        <f aca="true" t="shared" si="7" ref="C42:Y48">C12+C27</f>
        <v>7853579</v>
      </c>
      <c r="D42" s="66">
        <f t="shared" si="7"/>
        <v>0</v>
      </c>
      <c r="E42" s="67">
        <f t="shared" si="7"/>
        <v>11153259</v>
      </c>
      <c r="F42" s="67">
        <f t="shared" si="7"/>
        <v>14023647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1251674</v>
      </c>
      <c r="L42" s="67">
        <f t="shared" si="7"/>
        <v>0</v>
      </c>
      <c r="M42" s="67">
        <f t="shared" si="7"/>
        <v>737782</v>
      </c>
      <c r="N42" s="67">
        <f t="shared" si="7"/>
        <v>1989456</v>
      </c>
      <c r="O42" s="67">
        <f t="shared" si="7"/>
        <v>178679</v>
      </c>
      <c r="P42" s="67">
        <f t="shared" si="7"/>
        <v>350999</v>
      </c>
      <c r="Q42" s="67">
        <f t="shared" si="7"/>
        <v>365095</v>
      </c>
      <c r="R42" s="67">
        <f t="shared" si="7"/>
        <v>894773</v>
      </c>
      <c r="S42" s="67">
        <f t="shared" si="7"/>
        <v>87194</v>
      </c>
      <c r="T42" s="67">
        <f t="shared" si="7"/>
        <v>231250</v>
      </c>
      <c r="U42" s="67">
        <f t="shared" si="7"/>
        <v>516870</v>
      </c>
      <c r="V42" s="67">
        <f t="shared" si="7"/>
        <v>835314</v>
      </c>
      <c r="W42" s="67">
        <f t="shared" si="7"/>
        <v>3719543</v>
      </c>
      <c r="X42" s="67">
        <f t="shared" si="7"/>
        <v>14023647</v>
      </c>
      <c r="Y42" s="67">
        <f t="shared" si="7"/>
        <v>-10304104</v>
      </c>
      <c r="Z42" s="69">
        <f t="shared" si="5"/>
        <v>-73.47663557133176</v>
      </c>
      <c r="AA42" s="68">
        <f aca="true" t="shared" si="8" ref="AA42:AA48">AA12+AA27</f>
        <v>14023647</v>
      </c>
    </row>
    <row r="43" spans="1:27" ht="13.5">
      <c r="A43" s="54" t="s">
        <v>39</v>
      </c>
      <c r="B43" s="35"/>
      <c r="C43" s="70">
        <f t="shared" si="7"/>
        <v>2126835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14215695</v>
      </c>
      <c r="D45" s="66">
        <f t="shared" si="7"/>
        <v>0</v>
      </c>
      <c r="E45" s="67">
        <f t="shared" si="7"/>
        <v>34349250</v>
      </c>
      <c r="F45" s="67">
        <f t="shared" si="7"/>
        <v>55165568</v>
      </c>
      <c r="G45" s="67">
        <f t="shared" si="7"/>
        <v>26133</v>
      </c>
      <c r="H45" s="67">
        <f t="shared" si="7"/>
        <v>1320685</v>
      </c>
      <c r="I45" s="67">
        <f t="shared" si="7"/>
        <v>1417043</v>
      </c>
      <c r="J45" s="67">
        <f t="shared" si="7"/>
        <v>2763861</v>
      </c>
      <c r="K45" s="67">
        <f t="shared" si="7"/>
        <v>6251216</v>
      </c>
      <c r="L45" s="67">
        <f t="shared" si="7"/>
        <v>8436438</v>
      </c>
      <c r="M45" s="67">
        <f t="shared" si="7"/>
        <v>3032745</v>
      </c>
      <c r="N45" s="67">
        <f t="shared" si="7"/>
        <v>17720399</v>
      </c>
      <c r="O45" s="67">
        <f t="shared" si="7"/>
        <v>1956831</v>
      </c>
      <c r="P45" s="67">
        <f t="shared" si="7"/>
        <v>1004159</v>
      </c>
      <c r="Q45" s="67">
        <f t="shared" si="7"/>
        <v>1084765</v>
      </c>
      <c r="R45" s="67">
        <f t="shared" si="7"/>
        <v>4045755</v>
      </c>
      <c r="S45" s="67">
        <f t="shared" si="7"/>
        <v>2073765</v>
      </c>
      <c r="T45" s="67">
        <f t="shared" si="7"/>
        <v>2479442</v>
      </c>
      <c r="U45" s="67">
        <f t="shared" si="7"/>
        <v>2184143</v>
      </c>
      <c r="V45" s="67">
        <f t="shared" si="7"/>
        <v>6737350</v>
      </c>
      <c r="W45" s="67">
        <f t="shared" si="7"/>
        <v>31267365</v>
      </c>
      <c r="X45" s="67">
        <f t="shared" si="7"/>
        <v>55165568</v>
      </c>
      <c r="Y45" s="67">
        <f t="shared" si="7"/>
        <v>-23898203</v>
      </c>
      <c r="Z45" s="69">
        <f t="shared" si="5"/>
        <v>-43.32086819082512</v>
      </c>
      <c r="AA45" s="68">
        <f t="shared" si="8"/>
        <v>55165568</v>
      </c>
    </row>
    <row r="46" spans="1:27" ht="13.5">
      <c r="A46" s="55" t="s">
        <v>43</v>
      </c>
      <c r="B46" s="35"/>
      <c r="C46" s="65">
        <f t="shared" si="7"/>
        <v>179012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544115</v>
      </c>
      <c r="M46" s="67">
        <f t="shared" si="7"/>
        <v>0</v>
      </c>
      <c r="N46" s="67">
        <f t="shared" si="7"/>
        <v>544115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544115</v>
      </c>
      <c r="X46" s="67">
        <f t="shared" si="7"/>
        <v>0</v>
      </c>
      <c r="Y46" s="67">
        <f t="shared" si="7"/>
        <v>544115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3430807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1050</v>
      </c>
      <c r="J48" s="67">
        <f t="shared" si="7"/>
        <v>1050</v>
      </c>
      <c r="K48" s="67">
        <f t="shared" si="7"/>
        <v>342879</v>
      </c>
      <c r="L48" s="67">
        <f t="shared" si="7"/>
        <v>355355</v>
      </c>
      <c r="M48" s="67">
        <f t="shared" si="7"/>
        <v>2307617</v>
      </c>
      <c r="N48" s="67">
        <f t="shared" si="7"/>
        <v>3005851</v>
      </c>
      <c r="O48" s="67">
        <f t="shared" si="7"/>
        <v>1611001</v>
      </c>
      <c r="P48" s="67">
        <f t="shared" si="7"/>
        <v>16159</v>
      </c>
      <c r="Q48" s="67">
        <f t="shared" si="7"/>
        <v>1487875</v>
      </c>
      <c r="R48" s="67">
        <f t="shared" si="7"/>
        <v>3115035</v>
      </c>
      <c r="S48" s="67">
        <f t="shared" si="7"/>
        <v>209123</v>
      </c>
      <c r="T48" s="67">
        <f t="shared" si="7"/>
        <v>501942</v>
      </c>
      <c r="U48" s="67">
        <f t="shared" si="7"/>
        <v>730533</v>
      </c>
      <c r="V48" s="67">
        <f t="shared" si="7"/>
        <v>1441598</v>
      </c>
      <c r="W48" s="67">
        <f t="shared" si="7"/>
        <v>7563534</v>
      </c>
      <c r="X48" s="67">
        <f t="shared" si="7"/>
        <v>0</v>
      </c>
      <c r="Y48" s="67">
        <f t="shared" si="7"/>
        <v>7563534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230741559</v>
      </c>
      <c r="D49" s="78">
        <f t="shared" si="9"/>
        <v>0</v>
      </c>
      <c r="E49" s="79">
        <f t="shared" si="9"/>
        <v>522517329</v>
      </c>
      <c r="F49" s="79">
        <f t="shared" si="9"/>
        <v>698261589</v>
      </c>
      <c r="G49" s="79">
        <f t="shared" si="9"/>
        <v>2574995</v>
      </c>
      <c r="H49" s="79">
        <f t="shared" si="9"/>
        <v>6830608</v>
      </c>
      <c r="I49" s="79">
        <f t="shared" si="9"/>
        <v>22989210</v>
      </c>
      <c r="J49" s="79">
        <f t="shared" si="9"/>
        <v>32394813</v>
      </c>
      <c r="K49" s="79">
        <f t="shared" si="9"/>
        <v>35416662</v>
      </c>
      <c r="L49" s="79">
        <f t="shared" si="9"/>
        <v>68461479</v>
      </c>
      <c r="M49" s="79">
        <f t="shared" si="9"/>
        <v>42623993</v>
      </c>
      <c r="N49" s="79">
        <f t="shared" si="9"/>
        <v>146502134</v>
      </c>
      <c r="O49" s="79">
        <f t="shared" si="9"/>
        <v>35457321</v>
      </c>
      <c r="P49" s="79">
        <f t="shared" si="9"/>
        <v>29863013</v>
      </c>
      <c r="Q49" s="79">
        <f t="shared" si="9"/>
        <v>60970902</v>
      </c>
      <c r="R49" s="79">
        <f t="shared" si="9"/>
        <v>126291236</v>
      </c>
      <c r="S49" s="79">
        <f t="shared" si="9"/>
        <v>32874321</v>
      </c>
      <c r="T49" s="79">
        <f t="shared" si="9"/>
        <v>42759293</v>
      </c>
      <c r="U49" s="79">
        <f t="shared" si="9"/>
        <v>60423710</v>
      </c>
      <c r="V49" s="79">
        <f t="shared" si="9"/>
        <v>136057324</v>
      </c>
      <c r="W49" s="79">
        <f t="shared" si="9"/>
        <v>441245507</v>
      </c>
      <c r="X49" s="79">
        <f t="shared" si="9"/>
        <v>698261589</v>
      </c>
      <c r="Y49" s="79">
        <f t="shared" si="9"/>
        <v>-257016082</v>
      </c>
      <c r="Z49" s="80">
        <f t="shared" si="5"/>
        <v>-36.80799374459075</v>
      </c>
      <c r="AA49" s="81">
        <f>SUM(AA41:AA48)</f>
        <v>698261589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148019597</v>
      </c>
      <c r="D51" s="66">
        <f t="shared" si="10"/>
        <v>0</v>
      </c>
      <c r="E51" s="67">
        <f t="shared" si="10"/>
        <v>119282609</v>
      </c>
      <c r="F51" s="67">
        <f t="shared" si="10"/>
        <v>172915092</v>
      </c>
      <c r="G51" s="67">
        <f t="shared" si="10"/>
        <v>0</v>
      </c>
      <c r="H51" s="67">
        <f t="shared" si="10"/>
        <v>8131684</v>
      </c>
      <c r="I51" s="67">
        <f t="shared" si="10"/>
        <v>8720761</v>
      </c>
      <c r="J51" s="67">
        <f t="shared" si="10"/>
        <v>16852445</v>
      </c>
      <c r="K51" s="67">
        <f t="shared" si="10"/>
        <v>14007216</v>
      </c>
      <c r="L51" s="67">
        <f t="shared" si="10"/>
        <v>10414413</v>
      </c>
      <c r="M51" s="67">
        <f t="shared" si="10"/>
        <v>10572936</v>
      </c>
      <c r="N51" s="67">
        <f t="shared" si="10"/>
        <v>34994565</v>
      </c>
      <c r="O51" s="67">
        <f t="shared" si="10"/>
        <v>4945779</v>
      </c>
      <c r="P51" s="67">
        <f t="shared" si="10"/>
        <v>10677297</v>
      </c>
      <c r="Q51" s="67">
        <f t="shared" si="10"/>
        <v>12519590</v>
      </c>
      <c r="R51" s="67">
        <f t="shared" si="10"/>
        <v>28142666</v>
      </c>
      <c r="S51" s="67">
        <f t="shared" si="10"/>
        <v>8277074</v>
      </c>
      <c r="T51" s="67">
        <f t="shared" si="10"/>
        <v>11312863</v>
      </c>
      <c r="U51" s="67">
        <f t="shared" si="10"/>
        <v>11630738</v>
      </c>
      <c r="V51" s="67">
        <f t="shared" si="10"/>
        <v>31220675</v>
      </c>
      <c r="W51" s="67">
        <f t="shared" si="10"/>
        <v>111210351</v>
      </c>
      <c r="X51" s="67">
        <f t="shared" si="10"/>
        <v>172915092</v>
      </c>
      <c r="Y51" s="67">
        <f t="shared" si="10"/>
        <v>-61704741</v>
      </c>
      <c r="Z51" s="69">
        <f>+IF(X51&lt;&gt;0,+(Y51/X51)*100,0)</f>
        <v>-35.68499445959292</v>
      </c>
      <c r="AA51" s="68">
        <f>SUM(AA57:AA61)</f>
        <v>172915092</v>
      </c>
    </row>
    <row r="52" spans="1:27" ht="13.5">
      <c r="A52" s="84" t="s">
        <v>32</v>
      </c>
      <c r="B52" s="47"/>
      <c r="C52" s="9">
        <v>47802611</v>
      </c>
      <c r="D52" s="10"/>
      <c r="E52" s="11">
        <v>54468802</v>
      </c>
      <c r="F52" s="11">
        <v>60196705</v>
      </c>
      <c r="G52" s="11"/>
      <c r="H52" s="11">
        <v>2238600</v>
      </c>
      <c r="I52" s="11">
        <v>3238331</v>
      </c>
      <c r="J52" s="11">
        <v>5476931</v>
      </c>
      <c r="K52" s="11">
        <v>6642507</v>
      </c>
      <c r="L52" s="11">
        <v>5300909</v>
      </c>
      <c r="M52" s="11">
        <v>6170383</v>
      </c>
      <c r="N52" s="11">
        <v>18113799</v>
      </c>
      <c r="O52" s="11">
        <v>1657372</v>
      </c>
      <c r="P52" s="11">
        <v>3764410</v>
      </c>
      <c r="Q52" s="11">
        <v>3907988</v>
      </c>
      <c r="R52" s="11">
        <v>9329770</v>
      </c>
      <c r="S52" s="11">
        <v>3214718</v>
      </c>
      <c r="T52" s="11">
        <v>4853365</v>
      </c>
      <c r="U52" s="11">
        <v>6556801</v>
      </c>
      <c r="V52" s="11">
        <v>14624884</v>
      </c>
      <c r="W52" s="11">
        <v>47545384</v>
      </c>
      <c r="X52" s="11">
        <v>60196705</v>
      </c>
      <c r="Y52" s="11">
        <v>-12651321</v>
      </c>
      <c r="Z52" s="2">
        <v>-21.02</v>
      </c>
      <c r="AA52" s="15">
        <v>60196705</v>
      </c>
    </row>
    <row r="53" spans="1:27" ht="13.5">
      <c r="A53" s="84" t="s">
        <v>33</v>
      </c>
      <c r="B53" s="47"/>
      <c r="C53" s="9">
        <v>35372573</v>
      </c>
      <c r="D53" s="10"/>
      <c r="E53" s="11">
        <v>20618680</v>
      </c>
      <c r="F53" s="11">
        <v>33159936</v>
      </c>
      <c r="G53" s="11"/>
      <c r="H53" s="11">
        <v>4221516</v>
      </c>
      <c r="I53" s="11">
        <v>3897813</v>
      </c>
      <c r="J53" s="11">
        <v>8119329</v>
      </c>
      <c r="K53" s="11">
        <v>4644605</v>
      </c>
      <c r="L53" s="11">
        <v>3228226</v>
      </c>
      <c r="M53" s="11">
        <v>2276593</v>
      </c>
      <c r="N53" s="11">
        <v>10149424</v>
      </c>
      <c r="O53" s="11">
        <v>1930113</v>
      </c>
      <c r="P53" s="11">
        <v>4348573</v>
      </c>
      <c r="Q53" s="11">
        <v>4904664</v>
      </c>
      <c r="R53" s="11">
        <v>11183350</v>
      </c>
      <c r="S53" s="11">
        <v>2949708</v>
      </c>
      <c r="T53" s="11">
        <v>2746483</v>
      </c>
      <c r="U53" s="11">
        <v>2678235</v>
      </c>
      <c r="V53" s="11">
        <v>8374426</v>
      </c>
      <c r="W53" s="11">
        <v>37826529</v>
      </c>
      <c r="X53" s="11">
        <v>33159936</v>
      </c>
      <c r="Y53" s="11">
        <v>4666593</v>
      </c>
      <c r="Z53" s="2">
        <v>14.07</v>
      </c>
      <c r="AA53" s="15">
        <v>33159936</v>
      </c>
    </row>
    <row r="54" spans="1:27" ht="13.5">
      <c r="A54" s="84" t="s">
        <v>34</v>
      </c>
      <c r="B54" s="47"/>
      <c r="C54" s="9">
        <v>4660634</v>
      </c>
      <c r="D54" s="10"/>
      <c r="E54" s="11">
        <v>1856111</v>
      </c>
      <c r="F54" s="11">
        <v>7498263</v>
      </c>
      <c r="G54" s="11"/>
      <c r="H54" s="11">
        <v>55737</v>
      </c>
      <c r="I54" s="11">
        <v>36308</v>
      </c>
      <c r="J54" s="11">
        <v>92045</v>
      </c>
      <c r="K54" s="11">
        <v>125052</v>
      </c>
      <c r="L54" s="11">
        <v>221379</v>
      </c>
      <c r="M54" s="11">
        <v>42953</v>
      </c>
      <c r="N54" s="11">
        <v>389384</v>
      </c>
      <c r="O54" s="11">
        <v>29735</v>
      </c>
      <c r="P54" s="11">
        <v>254440</v>
      </c>
      <c r="Q54" s="11">
        <v>122605</v>
      </c>
      <c r="R54" s="11">
        <v>406780</v>
      </c>
      <c r="S54" s="11">
        <v>56191</v>
      </c>
      <c r="T54" s="11">
        <v>1777482</v>
      </c>
      <c r="U54" s="11">
        <v>176032</v>
      </c>
      <c r="V54" s="11">
        <v>2009705</v>
      </c>
      <c r="W54" s="11">
        <v>2897914</v>
      </c>
      <c r="X54" s="11">
        <v>7498263</v>
      </c>
      <c r="Y54" s="11">
        <v>-4600349</v>
      </c>
      <c r="Z54" s="2">
        <v>-61.35</v>
      </c>
      <c r="AA54" s="15">
        <v>7498263</v>
      </c>
    </row>
    <row r="55" spans="1:27" ht="13.5">
      <c r="A55" s="84" t="s">
        <v>35</v>
      </c>
      <c r="B55" s="47"/>
      <c r="C55" s="9"/>
      <c r="D55" s="10"/>
      <c r="E55" s="11">
        <v>1873297</v>
      </c>
      <c r="F55" s="11">
        <v>6399442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6399442</v>
      </c>
      <c r="Y55" s="11">
        <v>-6399442</v>
      </c>
      <c r="Z55" s="2">
        <v>-100</v>
      </c>
      <c r="AA55" s="15">
        <v>6399442</v>
      </c>
    </row>
    <row r="56" spans="1:27" ht="13.5">
      <c r="A56" s="84" t="s">
        <v>36</v>
      </c>
      <c r="B56" s="47"/>
      <c r="C56" s="9">
        <v>1298917</v>
      </c>
      <c r="D56" s="10"/>
      <c r="E56" s="11">
        <v>641066</v>
      </c>
      <c r="F56" s="11">
        <v>3892517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3892517</v>
      </c>
      <c r="Y56" s="11">
        <v>-3892517</v>
      </c>
      <c r="Z56" s="2">
        <v>-100</v>
      </c>
      <c r="AA56" s="15">
        <v>3892517</v>
      </c>
    </row>
    <row r="57" spans="1:27" ht="13.5">
      <c r="A57" s="85" t="s">
        <v>37</v>
      </c>
      <c r="B57" s="47"/>
      <c r="C57" s="49">
        <f aca="true" t="shared" si="11" ref="C57:Y57">SUM(C52:C56)</f>
        <v>89134735</v>
      </c>
      <c r="D57" s="50">
        <f t="shared" si="11"/>
        <v>0</v>
      </c>
      <c r="E57" s="51">
        <f t="shared" si="11"/>
        <v>79457956</v>
      </c>
      <c r="F57" s="51">
        <f t="shared" si="11"/>
        <v>111146863</v>
      </c>
      <c r="G57" s="51">
        <f t="shared" si="11"/>
        <v>0</v>
      </c>
      <c r="H57" s="51">
        <f t="shared" si="11"/>
        <v>6515853</v>
      </c>
      <c r="I57" s="51">
        <f t="shared" si="11"/>
        <v>7172452</v>
      </c>
      <c r="J57" s="51">
        <f t="shared" si="11"/>
        <v>13688305</v>
      </c>
      <c r="K57" s="51">
        <f t="shared" si="11"/>
        <v>11412164</v>
      </c>
      <c r="L57" s="51">
        <f t="shared" si="11"/>
        <v>8750514</v>
      </c>
      <c r="M57" s="51">
        <f t="shared" si="11"/>
        <v>8489929</v>
      </c>
      <c r="N57" s="51">
        <f t="shared" si="11"/>
        <v>28652607</v>
      </c>
      <c r="O57" s="51">
        <f t="shared" si="11"/>
        <v>3617220</v>
      </c>
      <c r="P57" s="51">
        <f t="shared" si="11"/>
        <v>8367423</v>
      </c>
      <c r="Q57" s="51">
        <f t="shared" si="11"/>
        <v>8935257</v>
      </c>
      <c r="R57" s="51">
        <f t="shared" si="11"/>
        <v>20919900</v>
      </c>
      <c r="S57" s="51">
        <f t="shared" si="11"/>
        <v>6220617</v>
      </c>
      <c r="T57" s="51">
        <f t="shared" si="11"/>
        <v>9377330</v>
      </c>
      <c r="U57" s="51">
        <f t="shared" si="11"/>
        <v>9411068</v>
      </c>
      <c r="V57" s="51">
        <f t="shared" si="11"/>
        <v>25009015</v>
      </c>
      <c r="W57" s="51">
        <f t="shared" si="11"/>
        <v>88269827</v>
      </c>
      <c r="X57" s="51">
        <f t="shared" si="11"/>
        <v>111146863</v>
      </c>
      <c r="Y57" s="51">
        <f t="shared" si="11"/>
        <v>-22877036</v>
      </c>
      <c r="Z57" s="52">
        <f>+IF(X57&lt;&gt;0,+(Y57/X57)*100,0)</f>
        <v>-20.58270956329195</v>
      </c>
      <c r="AA57" s="53">
        <f>SUM(AA52:AA56)</f>
        <v>111146863</v>
      </c>
    </row>
    <row r="58" spans="1:27" ht="13.5">
      <c r="A58" s="86" t="s">
        <v>38</v>
      </c>
      <c r="B58" s="35"/>
      <c r="C58" s="9">
        <v>8703125</v>
      </c>
      <c r="D58" s="10"/>
      <c r="E58" s="11">
        <v>7405092</v>
      </c>
      <c r="F58" s="11">
        <v>14600149</v>
      </c>
      <c r="G58" s="11"/>
      <c r="H58" s="11"/>
      <c r="I58" s="11">
        <v>405005</v>
      </c>
      <c r="J58" s="11">
        <v>405005</v>
      </c>
      <c r="K58" s="11">
        <v>800147</v>
      </c>
      <c r="L58" s="11">
        <v>260400</v>
      </c>
      <c r="M58" s="11">
        <v>1017085</v>
      </c>
      <c r="N58" s="11">
        <v>2077632</v>
      </c>
      <c r="O58" s="11">
        <v>93705</v>
      </c>
      <c r="P58" s="11">
        <v>1021564</v>
      </c>
      <c r="Q58" s="11">
        <v>1022392</v>
      </c>
      <c r="R58" s="11">
        <v>2137661</v>
      </c>
      <c r="S58" s="11">
        <v>195740</v>
      </c>
      <c r="T58" s="11">
        <v>348980</v>
      </c>
      <c r="U58" s="11">
        <v>112226</v>
      </c>
      <c r="V58" s="11">
        <v>656946</v>
      </c>
      <c r="W58" s="11">
        <v>5277244</v>
      </c>
      <c r="X58" s="11">
        <v>14600149</v>
      </c>
      <c r="Y58" s="11">
        <v>-9322905</v>
      </c>
      <c r="Z58" s="2">
        <v>-63.85</v>
      </c>
      <c r="AA58" s="15">
        <v>14600149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50181737</v>
      </c>
      <c r="D61" s="10"/>
      <c r="E61" s="11">
        <v>32419561</v>
      </c>
      <c r="F61" s="11">
        <v>47168080</v>
      </c>
      <c r="G61" s="11"/>
      <c r="H61" s="11">
        <v>1615831</v>
      </c>
      <c r="I61" s="11">
        <v>1143304</v>
      </c>
      <c r="J61" s="11">
        <v>2759135</v>
      </c>
      <c r="K61" s="11">
        <v>1794905</v>
      </c>
      <c r="L61" s="11">
        <v>1403499</v>
      </c>
      <c r="M61" s="11">
        <v>1065922</v>
      </c>
      <c r="N61" s="11">
        <v>4264326</v>
      </c>
      <c r="O61" s="11">
        <v>1234854</v>
      </c>
      <c r="P61" s="11">
        <v>1288310</v>
      </c>
      <c r="Q61" s="11">
        <v>2561941</v>
      </c>
      <c r="R61" s="11">
        <v>5085105</v>
      </c>
      <c r="S61" s="11">
        <v>1860717</v>
      </c>
      <c r="T61" s="11">
        <v>1586553</v>
      </c>
      <c r="U61" s="11">
        <v>2107444</v>
      </c>
      <c r="V61" s="11">
        <v>5554714</v>
      </c>
      <c r="W61" s="11">
        <v>17663280</v>
      </c>
      <c r="X61" s="11">
        <v>47168080</v>
      </c>
      <c r="Y61" s="11">
        <v>-29504800</v>
      </c>
      <c r="Z61" s="2">
        <v>-62.55</v>
      </c>
      <c r="AA61" s="15">
        <v>47168080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>
        <v>2520822</v>
      </c>
      <c r="I66" s="14">
        <v>2703436</v>
      </c>
      <c r="J66" s="14">
        <v>5224258</v>
      </c>
      <c r="K66" s="14">
        <v>4342237</v>
      </c>
      <c r="L66" s="14">
        <v>3228468</v>
      </c>
      <c r="M66" s="14">
        <v>3277610</v>
      </c>
      <c r="N66" s="14">
        <v>10848315</v>
      </c>
      <c r="O66" s="14">
        <v>1533192</v>
      </c>
      <c r="P66" s="14">
        <v>3309962</v>
      </c>
      <c r="Q66" s="14">
        <v>3881073</v>
      </c>
      <c r="R66" s="14">
        <v>8724227</v>
      </c>
      <c r="S66" s="14"/>
      <c r="T66" s="14">
        <v>2992548</v>
      </c>
      <c r="U66" s="14">
        <v>3658048</v>
      </c>
      <c r="V66" s="14">
        <v>6650596</v>
      </c>
      <c r="W66" s="14">
        <v>31447396</v>
      </c>
      <c r="X66" s="14"/>
      <c r="Y66" s="14">
        <v>31447396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>
        <v>5610862</v>
      </c>
      <c r="I67" s="11">
        <v>6017325</v>
      </c>
      <c r="J67" s="11">
        <v>11628187</v>
      </c>
      <c r="K67" s="11">
        <v>9664980</v>
      </c>
      <c r="L67" s="11">
        <v>7185946</v>
      </c>
      <c r="M67" s="11">
        <v>7295326</v>
      </c>
      <c r="N67" s="11">
        <v>24146252</v>
      </c>
      <c r="O67" s="11">
        <v>3412588</v>
      </c>
      <c r="P67" s="11">
        <v>7367335</v>
      </c>
      <c r="Q67" s="11">
        <v>8638518</v>
      </c>
      <c r="R67" s="11">
        <v>19418441</v>
      </c>
      <c r="S67" s="11"/>
      <c r="T67" s="11">
        <v>6660832</v>
      </c>
      <c r="U67" s="11">
        <v>8142108</v>
      </c>
      <c r="V67" s="11">
        <v>14802940</v>
      </c>
      <c r="W67" s="11">
        <v>69995820</v>
      </c>
      <c r="X67" s="11"/>
      <c r="Y67" s="11">
        <v>69995820</v>
      </c>
      <c r="Z67" s="2"/>
      <c r="AA67" s="15"/>
    </row>
    <row r="68" spans="1:27" ht="13.5">
      <c r="A68" s="86" t="s">
        <v>56</v>
      </c>
      <c r="B68" s="93"/>
      <c r="C68" s="9">
        <v>148019597</v>
      </c>
      <c r="D68" s="10"/>
      <c r="E68" s="11">
        <v>119282609</v>
      </c>
      <c r="F68" s="11">
        <v>172915092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172915092</v>
      </c>
      <c r="Y68" s="11">
        <v>-172915092</v>
      </c>
      <c r="Z68" s="2">
        <v>-100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148019597</v>
      </c>
      <c r="D69" s="78">
        <f t="shared" si="12"/>
        <v>0</v>
      </c>
      <c r="E69" s="79">
        <f t="shared" si="12"/>
        <v>119282609</v>
      </c>
      <c r="F69" s="79">
        <f t="shared" si="12"/>
        <v>172915092</v>
      </c>
      <c r="G69" s="79">
        <f t="shared" si="12"/>
        <v>0</v>
      </c>
      <c r="H69" s="79">
        <f t="shared" si="12"/>
        <v>8131684</v>
      </c>
      <c r="I69" s="79">
        <f t="shared" si="12"/>
        <v>8720761</v>
      </c>
      <c r="J69" s="79">
        <f t="shared" si="12"/>
        <v>16852445</v>
      </c>
      <c r="K69" s="79">
        <f t="shared" si="12"/>
        <v>14007217</v>
      </c>
      <c r="L69" s="79">
        <f t="shared" si="12"/>
        <v>10414414</v>
      </c>
      <c r="M69" s="79">
        <f t="shared" si="12"/>
        <v>10572936</v>
      </c>
      <c r="N69" s="79">
        <f t="shared" si="12"/>
        <v>34994567</v>
      </c>
      <c r="O69" s="79">
        <f t="shared" si="12"/>
        <v>4945780</v>
      </c>
      <c r="P69" s="79">
        <f t="shared" si="12"/>
        <v>10677297</v>
      </c>
      <c r="Q69" s="79">
        <f t="shared" si="12"/>
        <v>12519591</v>
      </c>
      <c r="R69" s="79">
        <f t="shared" si="12"/>
        <v>28142668</v>
      </c>
      <c r="S69" s="79">
        <f t="shared" si="12"/>
        <v>0</v>
      </c>
      <c r="T69" s="79">
        <f t="shared" si="12"/>
        <v>9653380</v>
      </c>
      <c r="U69" s="79">
        <f t="shared" si="12"/>
        <v>11800156</v>
      </c>
      <c r="V69" s="79">
        <f t="shared" si="12"/>
        <v>21453536</v>
      </c>
      <c r="W69" s="79">
        <f t="shared" si="12"/>
        <v>101443216</v>
      </c>
      <c r="X69" s="79">
        <f t="shared" si="12"/>
        <v>172915092</v>
      </c>
      <c r="Y69" s="79">
        <f t="shared" si="12"/>
        <v>-71471876</v>
      </c>
      <c r="Z69" s="80">
        <f>+IF(X69&lt;&gt;0,+(Y69/X69)*100,0)</f>
        <v>-41.3335095122871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87123304</v>
      </c>
      <c r="D5" s="42">
        <f t="shared" si="0"/>
        <v>0</v>
      </c>
      <c r="E5" s="43">
        <f t="shared" si="0"/>
        <v>29994469</v>
      </c>
      <c r="F5" s="43">
        <f t="shared" si="0"/>
        <v>100669420</v>
      </c>
      <c r="G5" s="43">
        <f t="shared" si="0"/>
        <v>2070641</v>
      </c>
      <c r="H5" s="43">
        <f t="shared" si="0"/>
        <v>5420962</v>
      </c>
      <c r="I5" s="43">
        <f t="shared" si="0"/>
        <v>7628380</v>
      </c>
      <c r="J5" s="43">
        <f t="shared" si="0"/>
        <v>15119983</v>
      </c>
      <c r="K5" s="43">
        <f t="shared" si="0"/>
        <v>33523249</v>
      </c>
      <c r="L5" s="43">
        <f t="shared" si="0"/>
        <v>8217057</v>
      </c>
      <c r="M5" s="43">
        <f t="shared" si="0"/>
        <v>20344877</v>
      </c>
      <c r="N5" s="43">
        <f t="shared" si="0"/>
        <v>62085183</v>
      </c>
      <c r="O5" s="43">
        <f t="shared" si="0"/>
        <v>4178034</v>
      </c>
      <c r="P5" s="43">
        <f t="shared" si="0"/>
        <v>5495255</v>
      </c>
      <c r="Q5" s="43">
        <f t="shared" si="0"/>
        <v>4485339</v>
      </c>
      <c r="R5" s="43">
        <f t="shared" si="0"/>
        <v>14158628</v>
      </c>
      <c r="S5" s="43">
        <f t="shared" si="0"/>
        <v>4188776</v>
      </c>
      <c r="T5" s="43">
        <f t="shared" si="0"/>
        <v>6392550</v>
      </c>
      <c r="U5" s="43">
        <f t="shared" si="0"/>
        <v>23730802</v>
      </c>
      <c r="V5" s="43">
        <f t="shared" si="0"/>
        <v>34312128</v>
      </c>
      <c r="W5" s="43">
        <f t="shared" si="0"/>
        <v>125675922</v>
      </c>
      <c r="X5" s="43">
        <f t="shared" si="0"/>
        <v>100669420</v>
      </c>
      <c r="Y5" s="43">
        <f t="shared" si="0"/>
        <v>25006502</v>
      </c>
      <c r="Z5" s="44">
        <f>+IF(X5&lt;&gt;0,+(Y5/X5)*100,0)</f>
        <v>24.840216621889745</v>
      </c>
      <c r="AA5" s="45">
        <f>SUM(AA11:AA18)</f>
        <v>100669420</v>
      </c>
    </row>
    <row r="6" spans="1:27" ht="13.5">
      <c r="A6" s="46" t="s">
        <v>32</v>
      </c>
      <c r="B6" s="47"/>
      <c r="C6" s="9">
        <v>9687409</v>
      </c>
      <c r="D6" s="10"/>
      <c r="E6" s="11"/>
      <c r="F6" s="11">
        <v>17155227</v>
      </c>
      <c r="G6" s="11"/>
      <c r="H6" s="11">
        <v>510617</v>
      </c>
      <c r="I6" s="11">
        <v>918067</v>
      </c>
      <c r="J6" s="11">
        <v>1428684</v>
      </c>
      <c r="K6" s="11">
        <v>24403767</v>
      </c>
      <c r="L6" s="11">
        <v>703048</v>
      </c>
      <c r="M6" s="11">
        <v>4877119</v>
      </c>
      <c r="N6" s="11">
        <v>29983934</v>
      </c>
      <c r="O6" s="11">
        <v>368416</v>
      </c>
      <c r="P6" s="11">
        <v>674569</v>
      </c>
      <c r="Q6" s="11">
        <v>688674</v>
      </c>
      <c r="R6" s="11">
        <v>1731659</v>
      </c>
      <c r="S6" s="11">
        <v>407540</v>
      </c>
      <c r="T6" s="11">
        <v>3575476</v>
      </c>
      <c r="U6" s="11">
        <v>5652601</v>
      </c>
      <c r="V6" s="11">
        <v>9635617</v>
      </c>
      <c r="W6" s="11">
        <v>42779894</v>
      </c>
      <c r="X6" s="11">
        <v>17155227</v>
      </c>
      <c r="Y6" s="11">
        <v>25624667</v>
      </c>
      <c r="Z6" s="2">
        <v>149.37</v>
      </c>
      <c r="AA6" s="15">
        <v>17155227</v>
      </c>
    </row>
    <row r="7" spans="1:27" ht="13.5">
      <c r="A7" s="46" t="s">
        <v>33</v>
      </c>
      <c r="B7" s="47"/>
      <c r="C7" s="9">
        <v>15552708</v>
      </c>
      <c r="D7" s="10"/>
      <c r="E7" s="11"/>
      <c r="F7" s="11">
        <v>7000000</v>
      </c>
      <c r="G7" s="11"/>
      <c r="H7" s="11">
        <v>171894</v>
      </c>
      <c r="I7" s="11">
        <v>1084880</v>
      </c>
      <c r="J7" s="11">
        <v>1256774</v>
      </c>
      <c r="K7" s="11">
        <v>776125</v>
      </c>
      <c r="L7" s="11">
        <v>3455638</v>
      </c>
      <c r="M7" s="11">
        <v>137446</v>
      </c>
      <c r="N7" s="11">
        <v>4369209</v>
      </c>
      <c r="O7" s="11"/>
      <c r="P7" s="11">
        <v>594311</v>
      </c>
      <c r="Q7" s="11">
        <v>330617</v>
      </c>
      <c r="R7" s="11">
        <v>924928</v>
      </c>
      <c r="S7" s="11"/>
      <c r="T7" s="11"/>
      <c r="U7" s="11">
        <v>3328306</v>
      </c>
      <c r="V7" s="11">
        <v>3328306</v>
      </c>
      <c r="W7" s="11">
        <v>9879217</v>
      </c>
      <c r="X7" s="11">
        <v>7000000</v>
      </c>
      <c r="Y7" s="11">
        <v>2879217</v>
      </c>
      <c r="Z7" s="2">
        <v>41.13</v>
      </c>
      <c r="AA7" s="15">
        <v>7000000</v>
      </c>
    </row>
    <row r="8" spans="1:27" ht="13.5">
      <c r="A8" s="46" t="s">
        <v>34</v>
      </c>
      <c r="B8" s="47"/>
      <c r="C8" s="9">
        <v>19186385</v>
      </c>
      <c r="D8" s="10"/>
      <c r="E8" s="11">
        <v>12000000</v>
      </c>
      <c r="F8" s="11">
        <v>18205000</v>
      </c>
      <c r="G8" s="11">
        <v>1425064</v>
      </c>
      <c r="H8" s="11">
        <v>690019</v>
      </c>
      <c r="I8" s="11">
        <v>2968877</v>
      </c>
      <c r="J8" s="11">
        <v>5083960</v>
      </c>
      <c r="K8" s="11">
        <v>324299</v>
      </c>
      <c r="L8" s="11">
        <v>374070</v>
      </c>
      <c r="M8" s="11"/>
      <c r="N8" s="11">
        <v>698369</v>
      </c>
      <c r="O8" s="11">
        <v>3660264</v>
      </c>
      <c r="P8" s="11">
        <v>362873</v>
      </c>
      <c r="Q8" s="11">
        <v>225207</v>
      </c>
      <c r="R8" s="11">
        <v>4248344</v>
      </c>
      <c r="S8" s="11">
        <v>1176241</v>
      </c>
      <c r="T8" s="11">
        <v>103263</v>
      </c>
      <c r="U8" s="11">
        <v>9925405</v>
      </c>
      <c r="V8" s="11">
        <v>11204909</v>
      </c>
      <c r="W8" s="11">
        <v>21235582</v>
      </c>
      <c r="X8" s="11">
        <v>18205000</v>
      </c>
      <c r="Y8" s="11">
        <v>3030582</v>
      </c>
      <c r="Z8" s="2">
        <v>16.65</v>
      </c>
      <c r="AA8" s="15">
        <v>18205000</v>
      </c>
    </row>
    <row r="9" spans="1:27" ht="13.5">
      <c r="A9" s="46" t="s">
        <v>35</v>
      </c>
      <c r="B9" s="47"/>
      <c r="C9" s="9">
        <v>15373888</v>
      </c>
      <c r="D9" s="10"/>
      <c r="E9" s="11"/>
      <c r="F9" s="11">
        <v>29394742</v>
      </c>
      <c r="G9" s="11">
        <v>250880</v>
      </c>
      <c r="H9" s="11">
        <v>1586272</v>
      </c>
      <c r="I9" s="11">
        <v>1711118</v>
      </c>
      <c r="J9" s="11">
        <v>3548270</v>
      </c>
      <c r="K9" s="11">
        <v>2209758</v>
      </c>
      <c r="L9" s="11">
        <v>1981966</v>
      </c>
      <c r="M9" s="11">
        <v>5601930</v>
      </c>
      <c r="N9" s="11">
        <v>9793654</v>
      </c>
      <c r="O9" s="11">
        <v>103254</v>
      </c>
      <c r="P9" s="11">
        <v>2107631</v>
      </c>
      <c r="Q9" s="11">
        <v>2628611</v>
      </c>
      <c r="R9" s="11">
        <v>4839496</v>
      </c>
      <c r="S9" s="11">
        <v>1307504</v>
      </c>
      <c r="T9" s="11">
        <v>2114010</v>
      </c>
      <c r="U9" s="11">
        <v>2445464</v>
      </c>
      <c r="V9" s="11">
        <v>5866978</v>
      </c>
      <c r="W9" s="11">
        <v>24048398</v>
      </c>
      <c r="X9" s="11">
        <v>29394742</v>
      </c>
      <c r="Y9" s="11">
        <v>-5346344</v>
      </c>
      <c r="Z9" s="2">
        <v>-18.19</v>
      </c>
      <c r="AA9" s="15">
        <v>29394742</v>
      </c>
    </row>
    <row r="10" spans="1:27" ht="13.5">
      <c r="A10" s="46" t="s">
        <v>36</v>
      </c>
      <c r="B10" s="47"/>
      <c r="C10" s="9">
        <v>2119902</v>
      </c>
      <c r="D10" s="10"/>
      <c r="E10" s="11"/>
      <c r="F10" s="11">
        <v>1000000</v>
      </c>
      <c r="G10" s="11">
        <v>352255</v>
      </c>
      <c r="H10" s="11">
        <v>114604</v>
      </c>
      <c r="I10" s="11">
        <v>35085</v>
      </c>
      <c r="J10" s="11">
        <v>501944</v>
      </c>
      <c r="K10" s="11">
        <v>3924667</v>
      </c>
      <c r="L10" s="11">
        <v>33125</v>
      </c>
      <c r="M10" s="11">
        <v>5718468</v>
      </c>
      <c r="N10" s="11">
        <v>9676260</v>
      </c>
      <c r="O10" s="11">
        <v>46100</v>
      </c>
      <c r="P10" s="11">
        <v>1253348</v>
      </c>
      <c r="Q10" s="11">
        <v>102074</v>
      </c>
      <c r="R10" s="11">
        <v>1401522</v>
      </c>
      <c r="S10" s="11"/>
      <c r="T10" s="11">
        <v>-1746825</v>
      </c>
      <c r="U10" s="11">
        <v>1548120</v>
      </c>
      <c r="V10" s="11">
        <v>-198705</v>
      </c>
      <c r="W10" s="11">
        <v>11381021</v>
      </c>
      <c r="X10" s="11">
        <v>1000000</v>
      </c>
      <c r="Y10" s="11">
        <v>10381021</v>
      </c>
      <c r="Z10" s="2">
        <v>1038.1</v>
      </c>
      <c r="AA10" s="15">
        <v>1000000</v>
      </c>
    </row>
    <row r="11" spans="1:27" ht="13.5">
      <c r="A11" s="48" t="s">
        <v>37</v>
      </c>
      <c r="B11" s="47"/>
      <c r="C11" s="49">
        <f aca="true" t="shared" si="1" ref="C11:Y11">SUM(C6:C10)</f>
        <v>61920292</v>
      </c>
      <c r="D11" s="50">
        <f t="shared" si="1"/>
        <v>0</v>
      </c>
      <c r="E11" s="51">
        <f t="shared" si="1"/>
        <v>12000000</v>
      </c>
      <c r="F11" s="51">
        <f t="shared" si="1"/>
        <v>72754969</v>
      </c>
      <c r="G11" s="51">
        <f t="shared" si="1"/>
        <v>2028199</v>
      </c>
      <c r="H11" s="51">
        <f t="shared" si="1"/>
        <v>3073406</v>
      </c>
      <c r="I11" s="51">
        <f t="shared" si="1"/>
        <v>6718027</v>
      </c>
      <c r="J11" s="51">
        <f t="shared" si="1"/>
        <v>11819632</v>
      </c>
      <c r="K11" s="51">
        <f t="shared" si="1"/>
        <v>31638616</v>
      </c>
      <c r="L11" s="51">
        <f t="shared" si="1"/>
        <v>6547847</v>
      </c>
      <c r="M11" s="51">
        <f t="shared" si="1"/>
        <v>16334963</v>
      </c>
      <c r="N11" s="51">
        <f t="shared" si="1"/>
        <v>54521426</v>
      </c>
      <c r="O11" s="51">
        <f t="shared" si="1"/>
        <v>4178034</v>
      </c>
      <c r="P11" s="51">
        <f t="shared" si="1"/>
        <v>4992732</v>
      </c>
      <c r="Q11" s="51">
        <f t="shared" si="1"/>
        <v>3975183</v>
      </c>
      <c r="R11" s="51">
        <f t="shared" si="1"/>
        <v>13145949</v>
      </c>
      <c r="S11" s="51">
        <f t="shared" si="1"/>
        <v>2891285</v>
      </c>
      <c r="T11" s="51">
        <f t="shared" si="1"/>
        <v>4045924</v>
      </c>
      <c r="U11" s="51">
        <f t="shared" si="1"/>
        <v>22899896</v>
      </c>
      <c r="V11" s="51">
        <f t="shared" si="1"/>
        <v>29837105</v>
      </c>
      <c r="W11" s="51">
        <f t="shared" si="1"/>
        <v>109324112</v>
      </c>
      <c r="X11" s="51">
        <f t="shared" si="1"/>
        <v>72754969</v>
      </c>
      <c r="Y11" s="51">
        <f t="shared" si="1"/>
        <v>36569143</v>
      </c>
      <c r="Z11" s="52">
        <f>+IF(X11&lt;&gt;0,+(Y11/X11)*100,0)</f>
        <v>50.263430117054966</v>
      </c>
      <c r="AA11" s="53">
        <f>SUM(AA6:AA10)</f>
        <v>72754969</v>
      </c>
    </row>
    <row r="12" spans="1:27" ht="13.5">
      <c r="A12" s="54" t="s">
        <v>38</v>
      </c>
      <c r="B12" s="35"/>
      <c r="C12" s="9">
        <v>1951871</v>
      </c>
      <c r="D12" s="10"/>
      <c r="E12" s="11">
        <v>12994469</v>
      </c>
      <c r="F12" s="11">
        <v>18614451</v>
      </c>
      <c r="G12" s="11"/>
      <c r="H12" s="11">
        <v>2347556</v>
      </c>
      <c r="I12" s="11">
        <v>910353</v>
      </c>
      <c r="J12" s="11">
        <v>3257909</v>
      </c>
      <c r="K12" s="11">
        <v>1884633</v>
      </c>
      <c r="L12" s="11">
        <v>1669210</v>
      </c>
      <c r="M12" s="11">
        <v>3784015</v>
      </c>
      <c r="N12" s="11">
        <v>7337858</v>
      </c>
      <c r="O12" s="11"/>
      <c r="P12" s="11"/>
      <c r="Q12" s="11"/>
      <c r="R12" s="11"/>
      <c r="S12" s="11">
        <v>1297491</v>
      </c>
      <c r="T12" s="11">
        <v>892312</v>
      </c>
      <c r="U12" s="11">
        <v>631406</v>
      </c>
      <c r="V12" s="11">
        <v>2821209</v>
      </c>
      <c r="W12" s="11">
        <v>13416976</v>
      </c>
      <c r="X12" s="11">
        <v>18614451</v>
      </c>
      <c r="Y12" s="11">
        <v>-5197475</v>
      </c>
      <c r="Z12" s="2">
        <v>-27.92</v>
      </c>
      <c r="AA12" s="15">
        <v>18614451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23042976</v>
      </c>
      <c r="D15" s="10"/>
      <c r="E15" s="11">
        <v>5000000</v>
      </c>
      <c r="F15" s="11">
        <v>9300000</v>
      </c>
      <c r="G15" s="11">
        <v>42442</v>
      </c>
      <c r="H15" s="11"/>
      <c r="I15" s="11"/>
      <c r="J15" s="11">
        <v>42442</v>
      </c>
      <c r="K15" s="11"/>
      <c r="L15" s="11"/>
      <c r="M15" s="11">
        <v>225899</v>
      </c>
      <c r="N15" s="11">
        <v>225899</v>
      </c>
      <c r="O15" s="11"/>
      <c r="P15" s="11">
        <v>502523</v>
      </c>
      <c r="Q15" s="11">
        <v>510156</v>
      </c>
      <c r="R15" s="11">
        <v>1012679</v>
      </c>
      <c r="S15" s="11"/>
      <c r="T15" s="11">
        <v>1454314</v>
      </c>
      <c r="U15" s="11">
        <v>199500</v>
      </c>
      <c r="V15" s="11">
        <v>1653814</v>
      </c>
      <c r="W15" s="11">
        <v>2934834</v>
      </c>
      <c r="X15" s="11">
        <v>9300000</v>
      </c>
      <c r="Y15" s="11">
        <v>-6365166</v>
      </c>
      <c r="Z15" s="2">
        <v>-68.44</v>
      </c>
      <c r="AA15" s="15">
        <v>9300000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208165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151285485</v>
      </c>
      <c r="D20" s="59">
        <f t="shared" si="2"/>
        <v>0</v>
      </c>
      <c r="E20" s="60">
        <f t="shared" si="2"/>
        <v>101188033</v>
      </c>
      <c r="F20" s="60">
        <f t="shared" si="2"/>
        <v>149557033</v>
      </c>
      <c r="G20" s="60">
        <f t="shared" si="2"/>
        <v>0</v>
      </c>
      <c r="H20" s="60">
        <f t="shared" si="2"/>
        <v>3999924</v>
      </c>
      <c r="I20" s="60">
        <f t="shared" si="2"/>
        <v>5794005</v>
      </c>
      <c r="J20" s="60">
        <f t="shared" si="2"/>
        <v>9793929</v>
      </c>
      <c r="K20" s="60">
        <f t="shared" si="2"/>
        <v>258240</v>
      </c>
      <c r="L20" s="60">
        <f t="shared" si="2"/>
        <v>10659523</v>
      </c>
      <c r="M20" s="60">
        <f t="shared" si="2"/>
        <v>1379840</v>
      </c>
      <c r="N20" s="60">
        <f t="shared" si="2"/>
        <v>12297603</v>
      </c>
      <c r="O20" s="60">
        <f t="shared" si="2"/>
        <v>0</v>
      </c>
      <c r="P20" s="60">
        <f t="shared" si="2"/>
        <v>7522322</v>
      </c>
      <c r="Q20" s="60">
        <f t="shared" si="2"/>
        <v>5268148</v>
      </c>
      <c r="R20" s="60">
        <f t="shared" si="2"/>
        <v>12790470</v>
      </c>
      <c r="S20" s="60">
        <f t="shared" si="2"/>
        <v>5149174</v>
      </c>
      <c r="T20" s="60">
        <f t="shared" si="2"/>
        <v>8430077</v>
      </c>
      <c r="U20" s="60">
        <f t="shared" si="2"/>
        <v>14855012</v>
      </c>
      <c r="V20" s="60">
        <f t="shared" si="2"/>
        <v>28434263</v>
      </c>
      <c r="W20" s="60">
        <f t="shared" si="2"/>
        <v>63316265</v>
      </c>
      <c r="X20" s="60">
        <f t="shared" si="2"/>
        <v>149557033</v>
      </c>
      <c r="Y20" s="60">
        <f t="shared" si="2"/>
        <v>-86240768</v>
      </c>
      <c r="Z20" s="61">
        <f>+IF(X20&lt;&gt;0,+(Y20/X20)*100,0)</f>
        <v>-57.664134056470616</v>
      </c>
      <c r="AA20" s="62">
        <f>SUM(AA26:AA33)</f>
        <v>149557033</v>
      </c>
    </row>
    <row r="21" spans="1:27" ht="13.5">
      <c r="A21" s="46" t="s">
        <v>32</v>
      </c>
      <c r="B21" s="47"/>
      <c r="C21" s="9">
        <v>41852258</v>
      </c>
      <c r="D21" s="10"/>
      <c r="E21" s="11"/>
      <c r="F21" s="11">
        <v>42500000</v>
      </c>
      <c r="G21" s="11"/>
      <c r="H21" s="11"/>
      <c r="I21" s="11">
        <v>1334909</v>
      </c>
      <c r="J21" s="11">
        <v>1334909</v>
      </c>
      <c r="K21" s="11"/>
      <c r="L21" s="11">
        <v>7359334</v>
      </c>
      <c r="M21" s="11"/>
      <c r="N21" s="11">
        <v>7359334</v>
      </c>
      <c r="O21" s="11"/>
      <c r="P21" s="11">
        <v>4497099</v>
      </c>
      <c r="Q21" s="11">
        <v>1645111</v>
      </c>
      <c r="R21" s="11">
        <v>6142210</v>
      </c>
      <c r="S21" s="11"/>
      <c r="T21" s="11">
        <v>735799</v>
      </c>
      <c r="U21" s="11">
        <v>139319</v>
      </c>
      <c r="V21" s="11">
        <v>875118</v>
      </c>
      <c r="W21" s="11">
        <v>15711571</v>
      </c>
      <c r="X21" s="11">
        <v>42500000</v>
      </c>
      <c r="Y21" s="11">
        <v>-26788429</v>
      </c>
      <c r="Z21" s="2">
        <v>-63.03</v>
      </c>
      <c r="AA21" s="15">
        <v>42500000</v>
      </c>
    </row>
    <row r="22" spans="1:27" ht="13.5">
      <c r="A22" s="46" t="s">
        <v>33</v>
      </c>
      <c r="B22" s="47"/>
      <c r="C22" s="9">
        <v>49519165</v>
      </c>
      <c r="D22" s="10"/>
      <c r="E22" s="11">
        <v>3000000</v>
      </c>
      <c r="F22" s="11">
        <v>13281000</v>
      </c>
      <c r="G22" s="11"/>
      <c r="H22" s="11"/>
      <c r="I22" s="11">
        <v>80177</v>
      </c>
      <c r="J22" s="11">
        <v>80177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>
        <v>764512</v>
      </c>
      <c r="V22" s="11">
        <v>764512</v>
      </c>
      <c r="W22" s="11">
        <v>844689</v>
      </c>
      <c r="X22" s="11">
        <v>13281000</v>
      </c>
      <c r="Y22" s="11">
        <v>-12436311</v>
      </c>
      <c r="Z22" s="2">
        <v>-93.64</v>
      </c>
      <c r="AA22" s="15">
        <v>13281000</v>
      </c>
    </row>
    <row r="23" spans="1:27" ht="13.5">
      <c r="A23" s="46" t="s">
        <v>34</v>
      </c>
      <c r="B23" s="47"/>
      <c r="C23" s="9">
        <v>1008335</v>
      </c>
      <c r="D23" s="10"/>
      <c r="E23" s="11">
        <v>17163801</v>
      </c>
      <c r="F23" s="11">
        <v>17163801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>
        <v>315782</v>
      </c>
      <c r="R23" s="11">
        <v>315782</v>
      </c>
      <c r="S23" s="11">
        <v>1640922</v>
      </c>
      <c r="T23" s="11"/>
      <c r="U23" s="11">
        <v>215</v>
      </c>
      <c r="V23" s="11">
        <v>1641137</v>
      </c>
      <c r="W23" s="11">
        <v>1956919</v>
      </c>
      <c r="X23" s="11">
        <v>17163801</v>
      </c>
      <c r="Y23" s="11">
        <v>-15206882</v>
      </c>
      <c r="Z23" s="2">
        <v>-88.6</v>
      </c>
      <c r="AA23" s="15">
        <v>17163801</v>
      </c>
    </row>
    <row r="24" spans="1:27" ht="13.5">
      <c r="A24" s="46" t="s">
        <v>35</v>
      </c>
      <c r="B24" s="47"/>
      <c r="C24" s="9">
        <v>58905727</v>
      </c>
      <c r="D24" s="10"/>
      <c r="E24" s="11">
        <v>62774232</v>
      </c>
      <c r="F24" s="11">
        <v>57774232</v>
      </c>
      <c r="G24" s="11"/>
      <c r="H24" s="11">
        <v>3999924</v>
      </c>
      <c r="I24" s="11">
        <v>4378919</v>
      </c>
      <c r="J24" s="11">
        <v>8378843</v>
      </c>
      <c r="K24" s="11"/>
      <c r="L24" s="11">
        <v>2882446</v>
      </c>
      <c r="M24" s="11"/>
      <c r="N24" s="11">
        <v>2882446</v>
      </c>
      <c r="O24" s="11"/>
      <c r="P24" s="11">
        <v>3005665</v>
      </c>
      <c r="Q24" s="11">
        <v>3296465</v>
      </c>
      <c r="R24" s="11">
        <v>6302130</v>
      </c>
      <c r="S24" s="11">
        <v>2596619</v>
      </c>
      <c r="T24" s="11">
        <v>5416017</v>
      </c>
      <c r="U24" s="11">
        <v>3349416</v>
      </c>
      <c r="V24" s="11">
        <v>11362052</v>
      </c>
      <c r="W24" s="11">
        <v>28925471</v>
      </c>
      <c r="X24" s="11">
        <v>57774232</v>
      </c>
      <c r="Y24" s="11">
        <v>-28848761</v>
      </c>
      <c r="Z24" s="2">
        <v>-49.93</v>
      </c>
      <c r="AA24" s="15">
        <v>57774232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>
        <v>311897</v>
      </c>
      <c r="M25" s="11"/>
      <c r="N25" s="11">
        <v>311897</v>
      </c>
      <c r="O25" s="11"/>
      <c r="P25" s="11"/>
      <c r="Q25" s="11">
        <v>-105</v>
      </c>
      <c r="R25" s="11">
        <v>-105</v>
      </c>
      <c r="S25" s="11"/>
      <c r="T25" s="11">
        <v>1251634</v>
      </c>
      <c r="U25" s="11">
        <v>857782</v>
      </c>
      <c r="V25" s="11">
        <v>2109416</v>
      </c>
      <c r="W25" s="11">
        <v>2421208</v>
      </c>
      <c r="X25" s="11"/>
      <c r="Y25" s="11">
        <v>2421208</v>
      </c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151285485</v>
      </c>
      <c r="D26" s="50">
        <f t="shared" si="3"/>
        <v>0</v>
      </c>
      <c r="E26" s="51">
        <f t="shared" si="3"/>
        <v>82938033</v>
      </c>
      <c r="F26" s="51">
        <f t="shared" si="3"/>
        <v>130719033</v>
      </c>
      <c r="G26" s="51">
        <f t="shared" si="3"/>
        <v>0</v>
      </c>
      <c r="H26" s="51">
        <f t="shared" si="3"/>
        <v>3999924</v>
      </c>
      <c r="I26" s="51">
        <f t="shared" si="3"/>
        <v>5794005</v>
      </c>
      <c r="J26" s="51">
        <f t="shared" si="3"/>
        <v>9793929</v>
      </c>
      <c r="K26" s="51">
        <f t="shared" si="3"/>
        <v>0</v>
      </c>
      <c r="L26" s="51">
        <f t="shared" si="3"/>
        <v>10553677</v>
      </c>
      <c r="M26" s="51">
        <f t="shared" si="3"/>
        <v>0</v>
      </c>
      <c r="N26" s="51">
        <f t="shared" si="3"/>
        <v>10553677</v>
      </c>
      <c r="O26" s="51">
        <f t="shared" si="3"/>
        <v>0</v>
      </c>
      <c r="P26" s="51">
        <f t="shared" si="3"/>
        <v>7502764</v>
      </c>
      <c r="Q26" s="51">
        <f t="shared" si="3"/>
        <v>5257253</v>
      </c>
      <c r="R26" s="51">
        <f t="shared" si="3"/>
        <v>12760017</v>
      </c>
      <c r="S26" s="51">
        <f t="shared" si="3"/>
        <v>4237541</v>
      </c>
      <c r="T26" s="51">
        <f t="shared" si="3"/>
        <v>7403450</v>
      </c>
      <c r="U26" s="51">
        <f t="shared" si="3"/>
        <v>5111244</v>
      </c>
      <c r="V26" s="51">
        <f t="shared" si="3"/>
        <v>16752235</v>
      </c>
      <c r="W26" s="51">
        <f t="shared" si="3"/>
        <v>49859858</v>
      </c>
      <c r="X26" s="51">
        <f t="shared" si="3"/>
        <v>130719033</v>
      </c>
      <c r="Y26" s="51">
        <f t="shared" si="3"/>
        <v>-80859175</v>
      </c>
      <c r="Z26" s="52">
        <f>+IF(X26&lt;&gt;0,+(Y26/X26)*100,0)</f>
        <v>-61.85723160911082</v>
      </c>
      <c r="AA26" s="53">
        <f>SUM(AA21:AA25)</f>
        <v>130719033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>
        <v>263271</v>
      </c>
      <c r="U27" s="11">
        <v>1467901</v>
      </c>
      <c r="V27" s="11">
        <v>1731172</v>
      </c>
      <c r="W27" s="11">
        <v>1731172</v>
      </c>
      <c r="X27" s="11"/>
      <c r="Y27" s="11">
        <v>1731172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18250000</v>
      </c>
      <c r="F30" s="11">
        <v>18838000</v>
      </c>
      <c r="G30" s="11"/>
      <c r="H30" s="11"/>
      <c r="I30" s="11"/>
      <c r="J30" s="11"/>
      <c r="K30" s="11">
        <v>258240</v>
      </c>
      <c r="L30" s="11">
        <v>105846</v>
      </c>
      <c r="M30" s="11">
        <v>1379840</v>
      </c>
      <c r="N30" s="11">
        <v>1743926</v>
      </c>
      <c r="O30" s="11"/>
      <c r="P30" s="11">
        <v>19558</v>
      </c>
      <c r="Q30" s="11">
        <v>10895</v>
      </c>
      <c r="R30" s="11">
        <v>30453</v>
      </c>
      <c r="S30" s="11">
        <v>911633</v>
      </c>
      <c r="T30" s="11">
        <v>763356</v>
      </c>
      <c r="U30" s="11">
        <v>8275867</v>
      </c>
      <c r="V30" s="11">
        <v>9950856</v>
      </c>
      <c r="W30" s="11">
        <v>11725235</v>
      </c>
      <c r="X30" s="11">
        <v>18838000</v>
      </c>
      <c r="Y30" s="11">
        <v>-7112765</v>
      </c>
      <c r="Z30" s="2">
        <v>-37.76</v>
      </c>
      <c r="AA30" s="15">
        <v>18838000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51539667</v>
      </c>
      <c r="D36" s="10">
        <f t="shared" si="4"/>
        <v>0</v>
      </c>
      <c r="E36" s="11">
        <f t="shared" si="4"/>
        <v>0</v>
      </c>
      <c r="F36" s="11">
        <f t="shared" si="4"/>
        <v>59655227</v>
      </c>
      <c r="G36" s="11">
        <f t="shared" si="4"/>
        <v>0</v>
      </c>
      <c r="H36" s="11">
        <f t="shared" si="4"/>
        <v>510617</v>
      </c>
      <c r="I36" s="11">
        <f t="shared" si="4"/>
        <v>2252976</v>
      </c>
      <c r="J36" s="11">
        <f t="shared" si="4"/>
        <v>2763593</v>
      </c>
      <c r="K36" s="11">
        <f t="shared" si="4"/>
        <v>24403767</v>
      </c>
      <c r="L36" s="11">
        <f t="shared" si="4"/>
        <v>8062382</v>
      </c>
      <c r="M36" s="11">
        <f t="shared" si="4"/>
        <v>4877119</v>
      </c>
      <c r="N36" s="11">
        <f t="shared" si="4"/>
        <v>37343268</v>
      </c>
      <c r="O36" s="11">
        <f t="shared" si="4"/>
        <v>368416</v>
      </c>
      <c r="P36" s="11">
        <f t="shared" si="4"/>
        <v>5171668</v>
      </c>
      <c r="Q36" s="11">
        <f t="shared" si="4"/>
        <v>2333785</v>
      </c>
      <c r="R36" s="11">
        <f t="shared" si="4"/>
        <v>7873869</v>
      </c>
      <c r="S36" s="11">
        <f t="shared" si="4"/>
        <v>407540</v>
      </c>
      <c r="T36" s="11">
        <f t="shared" si="4"/>
        <v>4311275</v>
      </c>
      <c r="U36" s="11">
        <f t="shared" si="4"/>
        <v>5791920</v>
      </c>
      <c r="V36" s="11">
        <f t="shared" si="4"/>
        <v>10510735</v>
      </c>
      <c r="W36" s="11">
        <f t="shared" si="4"/>
        <v>58491465</v>
      </c>
      <c r="X36" s="11">
        <f t="shared" si="4"/>
        <v>59655227</v>
      </c>
      <c r="Y36" s="11">
        <f t="shared" si="4"/>
        <v>-1163762</v>
      </c>
      <c r="Z36" s="2">
        <f aca="true" t="shared" si="5" ref="Z36:Z49">+IF(X36&lt;&gt;0,+(Y36/X36)*100,0)</f>
        <v>-1.9508131282444034</v>
      </c>
      <c r="AA36" s="15">
        <f>AA6+AA21</f>
        <v>59655227</v>
      </c>
    </row>
    <row r="37" spans="1:27" ht="13.5">
      <c r="A37" s="46" t="s">
        <v>33</v>
      </c>
      <c r="B37" s="47"/>
      <c r="C37" s="9">
        <f t="shared" si="4"/>
        <v>65071873</v>
      </c>
      <c r="D37" s="10">
        <f t="shared" si="4"/>
        <v>0</v>
      </c>
      <c r="E37" s="11">
        <f t="shared" si="4"/>
        <v>3000000</v>
      </c>
      <c r="F37" s="11">
        <f t="shared" si="4"/>
        <v>20281000</v>
      </c>
      <c r="G37" s="11">
        <f t="shared" si="4"/>
        <v>0</v>
      </c>
      <c r="H37" s="11">
        <f t="shared" si="4"/>
        <v>171894</v>
      </c>
      <c r="I37" s="11">
        <f t="shared" si="4"/>
        <v>1165057</v>
      </c>
      <c r="J37" s="11">
        <f t="shared" si="4"/>
        <v>1336951</v>
      </c>
      <c r="K37" s="11">
        <f t="shared" si="4"/>
        <v>776125</v>
      </c>
      <c r="L37" s="11">
        <f t="shared" si="4"/>
        <v>3455638</v>
      </c>
      <c r="M37" s="11">
        <f t="shared" si="4"/>
        <v>137446</v>
      </c>
      <c r="N37" s="11">
        <f t="shared" si="4"/>
        <v>4369209</v>
      </c>
      <c r="O37" s="11">
        <f t="shared" si="4"/>
        <v>0</v>
      </c>
      <c r="P37" s="11">
        <f t="shared" si="4"/>
        <v>594311</v>
      </c>
      <c r="Q37" s="11">
        <f t="shared" si="4"/>
        <v>330617</v>
      </c>
      <c r="R37" s="11">
        <f t="shared" si="4"/>
        <v>924928</v>
      </c>
      <c r="S37" s="11">
        <f t="shared" si="4"/>
        <v>0</v>
      </c>
      <c r="T37" s="11">
        <f t="shared" si="4"/>
        <v>0</v>
      </c>
      <c r="U37" s="11">
        <f t="shared" si="4"/>
        <v>4092818</v>
      </c>
      <c r="V37" s="11">
        <f t="shared" si="4"/>
        <v>4092818</v>
      </c>
      <c r="W37" s="11">
        <f t="shared" si="4"/>
        <v>10723906</v>
      </c>
      <c r="X37" s="11">
        <f t="shared" si="4"/>
        <v>20281000</v>
      </c>
      <c r="Y37" s="11">
        <f t="shared" si="4"/>
        <v>-9557094</v>
      </c>
      <c r="Z37" s="2">
        <f t="shared" si="5"/>
        <v>-47.123386420787924</v>
      </c>
      <c r="AA37" s="15">
        <f>AA7+AA22</f>
        <v>20281000</v>
      </c>
    </row>
    <row r="38" spans="1:27" ht="13.5">
      <c r="A38" s="46" t="s">
        <v>34</v>
      </c>
      <c r="B38" s="47"/>
      <c r="C38" s="9">
        <f t="shared" si="4"/>
        <v>20194720</v>
      </c>
      <c r="D38" s="10">
        <f t="shared" si="4"/>
        <v>0</v>
      </c>
      <c r="E38" s="11">
        <f t="shared" si="4"/>
        <v>29163801</v>
      </c>
      <c r="F38" s="11">
        <f t="shared" si="4"/>
        <v>35368801</v>
      </c>
      <c r="G38" s="11">
        <f t="shared" si="4"/>
        <v>1425064</v>
      </c>
      <c r="H38" s="11">
        <f t="shared" si="4"/>
        <v>690019</v>
      </c>
      <c r="I38" s="11">
        <f t="shared" si="4"/>
        <v>2968877</v>
      </c>
      <c r="J38" s="11">
        <f t="shared" si="4"/>
        <v>5083960</v>
      </c>
      <c r="K38" s="11">
        <f t="shared" si="4"/>
        <v>324299</v>
      </c>
      <c r="L38" s="11">
        <f t="shared" si="4"/>
        <v>374070</v>
      </c>
      <c r="M38" s="11">
        <f t="shared" si="4"/>
        <v>0</v>
      </c>
      <c r="N38" s="11">
        <f t="shared" si="4"/>
        <v>698369</v>
      </c>
      <c r="O38" s="11">
        <f t="shared" si="4"/>
        <v>3660264</v>
      </c>
      <c r="P38" s="11">
        <f t="shared" si="4"/>
        <v>362873</v>
      </c>
      <c r="Q38" s="11">
        <f t="shared" si="4"/>
        <v>540989</v>
      </c>
      <c r="R38" s="11">
        <f t="shared" si="4"/>
        <v>4564126</v>
      </c>
      <c r="S38" s="11">
        <f t="shared" si="4"/>
        <v>2817163</v>
      </c>
      <c r="T38" s="11">
        <f t="shared" si="4"/>
        <v>103263</v>
      </c>
      <c r="U38" s="11">
        <f t="shared" si="4"/>
        <v>9925620</v>
      </c>
      <c r="V38" s="11">
        <f t="shared" si="4"/>
        <v>12846046</v>
      </c>
      <c r="W38" s="11">
        <f t="shared" si="4"/>
        <v>23192501</v>
      </c>
      <c r="X38" s="11">
        <f t="shared" si="4"/>
        <v>35368801</v>
      </c>
      <c r="Y38" s="11">
        <f t="shared" si="4"/>
        <v>-12176300</v>
      </c>
      <c r="Z38" s="2">
        <f t="shared" si="5"/>
        <v>-34.426668859936754</v>
      </c>
      <c r="AA38" s="15">
        <f>AA8+AA23</f>
        <v>35368801</v>
      </c>
    </row>
    <row r="39" spans="1:27" ht="13.5">
      <c r="A39" s="46" t="s">
        <v>35</v>
      </c>
      <c r="B39" s="47"/>
      <c r="C39" s="9">
        <f t="shared" si="4"/>
        <v>74279615</v>
      </c>
      <c r="D39" s="10">
        <f t="shared" si="4"/>
        <v>0</v>
      </c>
      <c r="E39" s="11">
        <f t="shared" si="4"/>
        <v>62774232</v>
      </c>
      <c r="F39" s="11">
        <f t="shared" si="4"/>
        <v>87168974</v>
      </c>
      <c r="G39" s="11">
        <f t="shared" si="4"/>
        <v>250880</v>
      </c>
      <c r="H39" s="11">
        <f t="shared" si="4"/>
        <v>5586196</v>
      </c>
      <c r="I39" s="11">
        <f t="shared" si="4"/>
        <v>6090037</v>
      </c>
      <c r="J39" s="11">
        <f t="shared" si="4"/>
        <v>11927113</v>
      </c>
      <c r="K39" s="11">
        <f t="shared" si="4"/>
        <v>2209758</v>
      </c>
      <c r="L39" s="11">
        <f t="shared" si="4"/>
        <v>4864412</v>
      </c>
      <c r="M39" s="11">
        <f t="shared" si="4"/>
        <v>5601930</v>
      </c>
      <c r="N39" s="11">
        <f t="shared" si="4"/>
        <v>12676100</v>
      </c>
      <c r="O39" s="11">
        <f t="shared" si="4"/>
        <v>103254</v>
      </c>
      <c r="P39" s="11">
        <f t="shared" si="4"/>
        <v>5113296</v>
      </c>
      <c r="Q39" s="11">
        <f t="shared" si="4"/>
        <v>5925076</v>
      </c>
      <c r="R39" s="11">
        <f t="shared" si="4"/>
        <v>11141626</v>
      </c>
      <c r="S39" s="11">
        <f t="shared" si="4"/>
        <v>3904123</v>
      </c>
      <c r="T39" s="11">
        <f t="shared" si="4"/>
        <v>7530027</v>
      </c>
      <c r="U39" s="11">
        <f t="shared" si="4"/>
        <v>5794880</v>
      </c>
      <c r="V39" s="11">
        <f t="shared" si="4"/>
        <v>17229030</v>
      </c>
      <c r="W39" s="11">
        <f t="shared" si="4"/>
        <v>52973869</v>
      </c>
      <c r="X39" s="11">
        <f t="shared" si="4"/>
        <v>87168974</v>
      </c>
      <c r="Y39" s="11">
        <f t="shared" si="4"/>
        <v>-34195105</v>
      </c>
      <c r="Z39" s="2">
        <f t="shared" si="5"/>
        <v>-39.22852757220706</v>
      </c>
      <c r="AA39" s="15">
        <f>AA9+AA24</f>
        <v>87168974</v>
      </c>
    </row>
    <row r="40" spans="1:27" ht="13.5">
      <c r="A40" s="46" t="s">
        <v>36</v>
      </c>
      <c r="B40" s="47"/>
      <c r="C40" s="9">
        <f t="shared" si="4"/>
        <v>2119902</v>
      </c>
      <c r="D40" s="10">
        <f t="shared" si="4"/>
        <v>0</v>
      </c>
      <c r="E40" s="11">
        <f t="shared" si="4"/>
        <v>0</v>
      </c>
      <c r="F40" s="11">
        <f t="shared" si="4"/>
        <v>1000000</v>
      </c>
      <c r="G40" s="11">
        <f t="shared" si="4"/>
        <v>352255</v>
      </c>
      <c r="H40" s="11">
        <f t="shared" si="4"/>
        <v>114604</v>
      </c>
      <c r="I40" s="11">
        <f t="shared" si="4"/>
        <v>35085</v>
      </c>
      <c r="J40" s="11">
        <f t="shared" si="4"/>
        <v>501944</v>
      </c>
      <c r="K40" s="11">
        <f t="shared" si="4"/>
        <v>3924667</v>
      </c>
      <c r="L40" s="11">
        <f t="shared" si="4"/>
        <v>345022</v>
      </c>
      <c r="M40" s="11">
        <f t="shared" si="4"/>
        <v>5718468</v>
      </c>
      <c r="N40" s="11">
        <f t="shared" si="4"/>
        <v>9988157</v>
      </c>
      <c r="O40" s="11">
        <f t="shared" si="4"/>
        <v>46100</v>
      </c>
      <c r="P40" s="11">
        <f t="shared" si="4"/>
        <v>1253348</v>
      </c>
      <c r="Q40" s="11">
        <f t="shared" si="4"/>
        <v>101969</v>
      </c>
      <c r="R40" s="11">
        <f t="shared" si="4"/>
        <v>1401417</v>
      </c>
      <c r="S40" s="11">
        <f t="shared" si="4"/>
        <v>0</v>
      </c>
      <c r="T40" s="11">
        <f t="shared" si="4"/>
        <v>-495191</v>
      </c>
      <c r="U40" s="11">
        <f t="shared" si="4"/>
        <v>2405902</v>
      </c>
      <c r="V40" s="11">
        <f t="shared" si="4"/>
        <v>1910711</v>
      </c>
      <c r="W40" s="11">
        <f t="shared" si="4"/>
        <v>13802229</v>
      </c>
      <c r="X40" s="11">
        <f t="shared" si="4"/>
        <v>1000000</v>
      </c>
      <c r="Y40" s="11">
        <f t="shared" si="4"/>
        <v>12802229</v>
      </c>
      <c r="Z40" s="2">
        <f t="shared" si="5"/>
        <v>1280.2229</v>
      </c>
      <c r="AA40" s="15">
        <f>AA10+AA25</f>
        <v>1000000</v>
      </c>
    </row>
    <row r="41" spans="1:27" ht="13.5">
      <c r="A41" s="48" t="s">
        <v>37</v>
      </c>
      <c r="B41" s="47"/>
      <c r="C41" s="49">
        <f aca="true" t="shared" si="6" ref="C41:Y41">SUM(C36:C40)</f>
        <v>213205777</v>
      </c>
      <c r="D41" s="50">
        <f t="shared" si="6"/>
        <v>0</v>
      </c>
      <c r="E41" s="51">
        <f t="shared" si="6"/>
        <v>94938033</v>
      </c>
      <c r="F41" s="51">
        <f t="shared" si="6"/>
        <v>203474002</v>
      </c>
      <c r="G41" s="51">
        <f t="shared" si="6"/>
        <v>2028199</v>
      </c>
      <c r="H41" s="51">
        <f t="shared" si="6"/>
        <v>7073330</v>
      </c>
      <c r="I41" s="51">
        <f t="shared" si="6"/>
        <v>12512032</v>
      </c>
      <c r="J41" s="51">
        <f t="shared" si="6"/>
        <v>21613561</v>
      </c>
      <c r="K41" s="51">
        <f t="shared" si="6"/>
        <v>31638616</v>
      </c>
      <c r="L41" s="51">
        <f t="shared" si="6"/>
        <v>17101524</v>
      </c>
      <c r="M41" s="51">
        <f t="shared" si="6"/>
        <v>16334963</v>
      </c>
      <c r="N41" s="51">
        <f t="shared" si="6"/>
        <v>65075103</v>
      </c>
      <c r="O41" s="51">
        <f t="shared" si="6"/>
        <v>4178034</v>
      </c>
      <c r="P41" s="51">
        <f t="shared" si="6"/>
        <v>12495496</v>
      </c>
      <c r="Q41" s="51">
        <f t="shared" si="6"/>
        <v>9232436</v>
      </c>
      <c r="R41" s="51">
        <f t="shared" si="6"/>
        <v>25905966</v>
      </c>
      <c r="S41" s="51">
        <f t="shared" si="6"/>
        <v>7128826</v>
      </c>
      <c r="T41" s="51">
        <f t="shared" si="6"/>
        <v>11449374</v>
      </c>
      <c r="U41" s="51">
        <f t="shared" si="6"/>
        <v>28011140</v>
      </c>
      <c r="V41" s="51">
        <f t="shared" si="6"/>
        <v>46589340</v>
      </c>
      <c r="W41" s="51">
        <f t="shared" si="6"/>
        <v>159183970</v>
      </c>
      <c r="X41" s="51">
        <f t="shared" si="6"/>
        <v>203474002</v>
      </c>
      <c r="Y41" s="51">
        <f t="shared" si="6"/>
        <v>-44290032</v>
      </c>
      <c r="Z41" s="52">
        <f t="shared" si="5"/>
        <v>-21.76692430711615</v>
      </c>
      <c r="AA41" s="53">
        <f>SUM(AA36:AA40)</f>
        <v>203474002</v>
      </c>
    </row>
    <row r="42" spans="1:27" ht="13.5">
      <c r="A42" s="54" t="s">
        <v>38</v>
      </c>
      <c r="B42" s="35"/>
      <c r="C42" s="65">
        <f aca="true" t="shared" si="7" ref="C42:Y48">C12+C27</f>
        <v>1951871</v>
      </c>
      <c r="D42" s="66">
        <f t="shared" si="7"/>
        <v>0</v>
      </c>
      <c r="E42" s="67">
        <f t="shared" si="7"/>
        <v>12994469</v>
      </c>
      <c r="F42" s="67">
        <f t="shared" si="7"/>
        <v>18614451</v>
      </c>
      <c r="G42" s="67">
        <f t="shared" si="7"/>
        <v>0</v>
      </c>
      <c r="H42" s="67">
        <f t="shared" si="7"/>
        <v>2347556</v>
      </c>
      <c r="I42" s="67">
        <f t="shared" si="7"/>
        <v>910353</v>
      </c>
      <c r="J42" s="67">
        <f t="shared" si="7"/>
        <v>3257909</v>
      </c>
      <c r="K42" s="67">
        <f t="shared" si="7"/>
        <v>1884633</v>
      </c>
      <c r="L42" s="67">
        <f t="shared" si="7"/>
        <v>1669210</v>
      </c>
      <c r="M42" s="67">
        <f t="shared" si="7"/>
        <v>3784015</v>
      </c>
      <c r="N42" s="67">
        <f t="shared" si="7"/>
        <v>7337858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1297491</v>
      </c>
      <c r="T42" s="67">
        <f t="shared" si="7"/>
        <v>1155583</v>
      </c>
      <c r="U42" s="67">
        <f t="shared" si="7"/>
        <v>2099307</v>
      </c>
      <c r="V42" s="67">
        <f t="shared" si="7"/>
        <v>4552381</v>
      </c>
      <c r="W42" s="67">
        <f t="shared" si="7"/>
        <v>15148148</v>
      </c>
      <c r="X42" s="67">
        <f t="shared" si="7"/>
        <v>18614451</v>
      </c>
      <c r="Y42" s="67">
        <f t="shared" si="7"/>
        <v>-3466303</v>
      </c>
      <c r="Z42" s="69">
        <f t="shared" si="5"/>
        <v>-18.62156987600655</v>
      </c>
      <c r="AA42" s="68">
        <f aca="true" t="shared" si="8" ref="AA42:AA48">AA12+AA27</f>
        <v>18614451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23042976</v>
      </c>
      <c r="D45" s="66">
        <f t="shared" si="7"/>
        <v>0</v>
      </c>
      <c r="E45" s="67">
        <f t="shared" si="7"/>
        <v>23250000</v>
      </c>
      <c r="F45" s="67">
        <f t="shared" si="7"/>
        <v>28138000</v>
      </c>
      <c r="G45" s="67">
        <f t="shared" si="7"/>
        <v>42442</v>
      </c>
      <c r="H45" s="67">
        <f t="shared" si="7"/>
        <v>0</v>
      </c>
      <c r="I45" s="67">
        <f t="shared" si="7"/>
        <v>0</v>
      </c>
      <c r="J45" s="67">
        <f t="shared" si="7"/>
        <v>42442</v>
      </c>
      <c r="K45" s="67">
        <f t="shared" si="7"/>
        <v>258240</v>
      </c>
      <c r="L45" s="67">
        <f t="shared" si="7"/>
        <v>105846</v>
      </c>
      <c r="M45" s="67">
        <f t="shared" si="7"/>
        <v>1605739</v>
      </c>
      <c r="N45" s="67">
        <f t="shared" si="7"/>
        <v>1969825</v>
      </c>
      <c r="O45" s="67">
        <f t="shared" si="7"/>
        <v>0</v>
      </c>
      <c r="P45" s="67">
        <f t="shared" si="7"/>
        <v>522081</v>
      </c>
      <c r="Q45" s="67">
        <f t="shared" si="7"/>
        <v>521051</v>
      </c>
      <c r="R45" s="67">
        <f t="shared" si="7"/>
        <v>1043132</v>
      </c>
      <c r="S45" s="67">
        <f t="shared" si="7"/>
        <v>911633</v>
      </c>
      <c r="T45" s="67">
        <f t="shared" si="7"/>
        <v>2217670</v>
      </c>
      <c r="U45" s="67">
        <f t="shared" si="7"/>
        <v>8475367</v>
      </c>
      <c r="V45" s="67">
        <f t="shared" si="7"/>
        <v>11604670</v>
      </c>
      <c r="W45" s="67">
        <f t="shared" si="7"/>
        <v>14660069</v>
      </c>
      <c r="X45" s="67">
        <f t="shared" si="7"/>
        <v>28138000</v>
      </c>
      <c r="Y45" s="67">
        <f t="shared" si="7"/>
        <v>-13477931</v>
      </c>
      <c r="Z45" s="69">
        <f t="shared" si="5"/>
        <v>-47.89939228090127</v>
      </c>
      <c r="AA45" s="68">
        <f t="shared" si="8"/>
        <v>28138000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208165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238408789</v>
      </c>
      <c r="D49" s="78">
        <f t="shared" si="9"/>
        <v>0</v>
      </c>
      <c r="E49" s="79">
        <f t="shared" si="9"/>
        <v>131182502</v>
      </c>
      <c r="F49" s="79">
        <f t="shared" si="9"/>
        <v>250226453</v>
      </c>
      <c r="G49" s="79">
        <f t="shared" si="9"/>
        <v>2070641</v>
      </c>
      <c r="H49" s="79">
        <f t="shared" si="9"/>
        <v>9420886</v>
      </c>
      <c r="I49" s="79">
        <f t="shared" si="9"/>
        <v>13422385</v>
      </c>
      <c r="J49" s="79">
        <f t="shared" si="9"/>
        <v>24913912</v>
      </c>
      <c r="K49" s="79">
        <f t="shared" si="9"/>
        <v>33781489</v>
      </c>
      <c r="L49" s="79">
        <f t="shared" si="9"/>
        <v>18876580</v>
      </c>
      <c r="M49" s="79">
        <f t="shared" si="9"/>
        <v>21724717</v>
      </c>
      <c r="N49" s="79">
        <f t="shared" si="9"/>
        <v>74382786</v>
      </c>
      <c r="O49" s="79">
        <f t="shared" si="9"/>
        <v>4178034</v>
      </c>
      <c r="P49" s="79">
        <f t="shared" si="9"/>
        <v>13017577</v>
      </c>
      <c r="Q49" s="79">
        <f t="shared" si="9"/>
        <v>9753487</v>
      </c>
      <c r="R49" s="79">
        <f t="shared" si="9"/>
        <v>26949098</v>
      </c>
      <c r="S49" s="79">
        <f t="shared" si="9"/>
        <v>9337950</v>
      </c>
      <c r="T49" s="79">
        <f t="shared" si="9"/>
        <v>14822627</v>
      </c>
      <c r="U49" s="79">
        <f t="shared" si="9"/>
        <v>38585814</v>
      </c>
      <c r="V49" s="79">
        <f t="shared" si="9"/>
        <v>62746391</v>
      </c>
      <c r="W49" s="79">
        <f t="shared" si="9"/>
        <v>188992187</v>
      </c>
      <c r="X49" s="79">
        <f t="shared" si="9"/>
        <v>250226453</v>
      </c>
      <c r="Y49" s="79">
        <f t="shared" si="9"/>
        <v>-61234266</v>
      </c>
      <c r="Z49" s="80">
        <f t="shared" si="5"/>
        <v>-24.47153978560372</v>
      </c>
      <c r="AA49" s="81">
        <f>SUM(AA41:AA48)</f>
        <v>250226453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64256614</v>
      </c>
      <c r="D51" s="66">
        <f t="shared" si="10"/>
        <v>0</v>
      </c>
      <c r="E51" s="67">
        <f t="shared" si="10"/>
        <v>87136000</v>
      </c>
      <c r="F51" s="67">
        <f t="shared" si="10"/>
        <v>90736000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6794534</v>
      </c>
      <c r="L51" s="67">
        <f t="shared" si="10"/>
        <v>0</v>
      </c>
      <c r="M51" s="67">
        <f t="shared" si="10"/>
        <v>9059318</v>
      </c>
      <c r="N51" s="67">
        <f t="shared" si="10"/>
        <v>15853852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15853852</v>
      </c>
      <c r="X51" s="67">
        <f t="shared" si="10"/>
        <v>90736000</v>
      </c>
      <c r="Y51" s="67">
        <f t="shared" si="10"/>
        <v>-74882148</v>
      </c>
      <c r="Z51" s="69">
        <f>+IF(X51&lt;&gt;0,+(Y51/X51)*100,0)</f>
        <v>-82.52749515076707</v>
      </c>
      <c r="AA51" s="68">
        <f>SUM(AA57:AA61)</f>
        <v>90736000</v>
      </c>
    </row>
    <row r="52" spans="1:27" ht="13.5">
      <c r="A52" s="84" t="s">
        <v>32</v>
      </c>
      <c r="B52" s="47"/>
      <c r="C52" s="9">
        <v>13832903</v>
      </c>
      <c r="D52" s="10"/>
      <c r="E52" s="11">
        <v>15376000</v>
      </c>
      <c r="F52" s="11">
        <v>17376000</v>
      </c>
      <c r="G52" s="11"/>
      <c r="H52" s="11"/>
      <c r="I52" s="11"/>
      <c r="J52" s="11"/>
      <c r="K52" s="11">
        <v>1218380</v>
      </c>
      <c r="L52" s="11"/>
      <c r="M52" s="11">
        <v>5143544</v>
      </c>
      <c r="N52" s="11">
        <v>6361924</v>
      </c>
      <c r="O52" s="11"/>
      <c r="P52" s="11"/>
      <c r="Q52" s="11"/>
      <c r="R52" s="11"/>
      <c r="S52" s="11"/>
      <c r="T52" s="11"/>
      <c r="U52" s="11"/>
      <c r="V52" s="11"/>
      <c r="W52" s="11">
        <v>6361924</v>
      </c>
      <c r="X52" s="11">
        <v>17376000</v>
      </c>
      <c r="Y52" s="11">
        <v>-11014076</v>
      </c>
      <c r="Z52" s="2">
        <v>-63.39</v>
      </c>
      <c r="AA52" s="15">
        <v>17376000</v>
      </c>
    </row>
    <row r="53" spans="1:27" ht="13.5">
      <c r="A53" s="84" t="s">
        <v>33</v>
      </c>
      <c r="B53" s="47"/>
      <c r="C53" s="9">
        <v>19173186</v>
      </c>
      <c r="D53" s="10"/>
      <c r="E53" s="11">
        <v>16579000</v>
      </c>
      <c r="F53" s="11">
        <v>16579000</v>
      </c>
      <c r="G53" s="11"/>
      <c r="H53" s="11"/>
      <c r="I53" s="11"/>
      <c r="J53" s="11"/>
      <c r="K53" s="11">
        <v>565080</v>
      </c>
      <c r="L53" s="11"/>
      <c r="M53" s="11">
        <v>874447</v>
      </c>
      <c r="N53" s="11">
        <v>1439527</v>
      </c>
      <c r="O53" s="11"/>
      <c r="P53" s="11"/>
      <c r="Q53" s="11"/>
      <c r="R53" s="11"/>
      <c r="S53" s="11"/>
      <c r="T53" s="11"/>
      <c r="U53" s="11"/>
      <c r="V53" s="11"/>
      <c r="W53" s="11">
        <v>1439527</v>
      </c>
      <c r="X53" s="11">
        <v>16579000</v>
      </c>
      <c r="Y53" s="11">
        <v>-15139473</v>
      </c>
      <c r="Z53" s="2">
        <v>-91.32</v>
      </c>
      <c r="AA53" s="15">
        <v>16579000</v>
      </c>
    </row>
    <row r="54" spans="1:27" ht="13.5">
      <c r="A54" s="84" t="s">
        <v>34</v>
      </c>
      <c r="B54" s="47"/>
      <c r="C54" s="9">
        <v>14391062</v>
      </c>
      <c r="D54" s="10"/>
      <c r="E54" s="11">
        <v>29037000</v>
      </c>
      <c r="F54" s="11">
        <v>27037000</v>
      </c>
      <c r="G54" s="11"/>
      <c r="H54" s="11"/>
      <c r="I54" s="11"/>
      <c r="J54" s="11"/>
      <c r="K54" s="11">
        <v>1155707</v>
      </c>
      <c r="L54" s="11"/>
      <c r="M54" s="11">
        <v>786514</v>
      </c>
      <c r="N54" s="11">
        <v>1942221</v>
      </c>
      <c r="O54" s="11"/>
      <c r="P54" s="11"/>
      <c r="Q54" s="11"/>
      <c r="R54" s="11"/>
      <c r="S54" s="11"/>
      <c r="T54" s="11"/>
      <c r="U54" s="11"/>
      <c r="V54" s="11"/>
      <c r="W54" s="11">
        <v>1942221</v>
      </c>
      <c r="X54" s="11">
        <v>27037000</v>
      </c>
      <c r="Y54" s="11">
        <v>-25094779</v>
      </c>
      <c r="Z54" s="2">
        <v>-92.82</v>
      </c>
      <c r="AA54" s="15">
        <v>27037000</v>
      </c>
    </row>
    <row r="55" spans="1:27" ht="13.5">
      <c r="A55" s="84" t="s">
        <v>35</v>
      </c>
      <c r="B55" s="47"/>
      <c r="C55" s="9">
        <v>7367167</v>
      </c>
      <c r="D55" s="10"/>
      <c r="E55" s="11">
        <v>6449000</v>
      </c>
      <c r="F55" s="11">
        <v>9449000</v>
      </c>
      <c r="G55" s="11"/>
      <c r="H55" s="11"/>
      <c r="I55" s="11"/>
      <c r="J55" s="11"/>
      <c r="K55" s="11">
        <v>673336</v>
      </c>
      <c r="L55" s="11"/>
      <c r="M55" s="11">
        <v>208464</v>
      </c>
      <c r="N55" s="11">
        <v>881800</v>
      </c>
      <c r="O55" s="11"/>
      <c r="P55" s="11"/>
      <c r="Q55" s="11"/>
      <c r="R55" s="11"/>
      <c r="S55" s="11"/>
      <c r="T55" s="11"/>
      <c r="U55" s="11"/>
      <c r="V55" s="11"/>
      <c r="W55" s="11">
        <v>881800</v>
      </c>
      <c r="X55" s="11">
        <v>9449000</v>
      </c>
      <c r="Y55" s="11">
        <v>-8567200</v>
      </c>
      <c r="Z55" s="2">
        <v>-90.67</v>
      </c>
      <c r="AA55" s="15">
        <v>9449000</v>
      </c>
    </row>
    <row r="56" spans="1:27" ht="13.5">
      <c r="A56" s="84" t="s">
        <v>36</v>
      </c>
      <c r="B56" s="47"/>
      <c r="C56" s="9">
        <v>713619</v>
      </c>
      <c r="D56" s="10"/>
      <c r="E56" s="11">
        <v>4650000</v>
      </c>
      <c r="F56" s="11">
        <v>4650000</v>
      </c>
      <c r="G56" s="11"/>
      <c r="H56" s="11"/>
      <c r="I56" s="11"/>
      <c r="J56" s="11"/>
      <c r="K56" s="11">
        <v>763618</v>
      </c>
      <c r="L56" s="11"/>
      <c r="M56" s="11">
        <v>1078507</v>
      </c>
      <c r="N56" s="11">
        <v>1842125</v>
      </c>
      <c r="O56" s="11"/>
      <c r="P56" s="11"/>
      <c r="Q56" s="11"/>
      <c r="R56" s="11"/>
      <c r="S56" s="11"/>
      <c r="T56" s="11"/>
      <c r="U56" s="11"/>
      <c r="V56" s="11"/>
      <c r="W56" s="11">
        <v>1842125</v>
      </c>
      <c r="X56" s="11">
        <v>4650000</v>
      </c>
      <c r="Y56" s="11">
        <v>-2807875</v>
      </c>
      <c r="Z56" s="2">
        <v>-60.38</v>
      </c>
      <c r="AA56" s="15">
        <v>4650000</v>
      </c>
    </row>
    <row r="57" spans="1:27" ht="13.5">
      <c r="A57" s="85" t="s">
        <v>37</v>
      </c>
      <c r="B57" s="47"/>
      <c r="C57" s="49">
        <f aca="true" t="shared" si="11" ref="C57:Y57">SUM(C52:C56)</f>
        <v>55477937</v>
      </c>
      <c r="D57" s="50">
        <f t="shared" si="11"/>
        <v>0</v>
      </c>
      <c r="E57" s="51">
        <f t="shared" si="11"/>
        <v>72091000</v>
      </c>
      <c r="F57" s="51">
        <f t="shared" si="11"/>
        <v>75091000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4376121</v>
      </c>
      <c r="L57" s="51">
        <f t="shared" si="11"/>
        <v>0</v>
      </c>
      <c r="M57" s="51">
        <f t="shared" si="11"/>
        <v>8091476</v>
      </c>
      <c r="N57" s="51">
        <f t="shared" si="11"/>
        <v>12467597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12467597</v>
      </c>
      <c r="X57" s="51">
        <f t="shared" si="11"/>
        <v>75091000</v>
      </c>
      <c r="Y57" s="51">
        <f t="shared" si="11"/>
        <v>-62623403</v>
      </c>
      <c r="Z57" s="52">
        <f>+IF(X57&lt;&gt;0,+(Y57/X57)*100,0)</f>
        <v>-83.39668269166745</v>
      </c>
      <c r="AA57" s="53">
        <f>SUM(AA52:AA56)</f>
        <v>75091000</v>
      </c>
    </row>
    <row r="58" spans="1:27" ht="13.5">
      <c r="A58" s="86" t="s">
        <v>38</v>
      </c>
      <c r="B58" s="35"/>
      <c r="C58" s="9">
        <v>7762000</v>
      </c>
      <c r="D58" s="10"/>
      <c r="E58" s="11">
        <v>9890000</v>
      </c>
      <c r="F58" s="11">
        <v>10140000</v>
      </c>
      <c r="G58" s="11"/>
      <c r="H58" s="11"/>
      <c r="I58" s="11"/>
      <c r="J58" s="11"/>
      <c r="K58" s="11">
        <v>132078</v>
      </c>
      <c r="L58" s="11"/>
      <c r="M58" s="11">
        <v>93878</v>
      </c>
      <c r="N58" s="11">
        <v>225956</v>
      </c>
      <c r="O58" s="11"/>
      <c r="P58" s="11"/>
      <c r="Q58" s="11"/>
      <c r="R58" s="11"/>
      <c r="S58" s="11"/>
      <c r="T58" s="11"/>
      <c r="U58" s="11"/>
      <c r="V58" s="11"/>
      <c r="W58" s="11">
        <v>225956</v>
      </c>
      <c r="X58" s="11">
        <v>10140000</v>
      </c>
      <c r="Y58" s="11">
        <v>-9914044</v>
      </c>
      <c r="Z58" s="2">
        <v>-97.77</v>
      </c>
      <c r="AA58" s="15">
        <v>10140000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1016677</v>
      </c>
      <c r="D61" s="10"/>
      <c r="E61" s="11">
        <v>5155000</v>
      </c>
      <c r="F61" s="11">
        <v>5505000</v>
      </c>
      <c r="G61" s="11"/>
      <c r="H61" s="11"/>
      <c r="I61" s="11"/>
      <c r="J61" s="11"/>
      <c r="K61" s="11">
        <v>2286335</v>
      </c>
      <c r="L61" s="11"/>
      <c r="M61" s="11">
        <v>873964</v>
      </c>
      <c r="N61" s="11">
        <v>3160299</v>
      </c>
      <c r="O61" s="11"/>
      <c r="P61" s="11"/>
      <c r="Q61" s="11"/>
      <c r="R61" s="11"/>
      <c r="S61" s="11"/>
      <c r="T61" s="11"/>
      <c r="U61" s="11"/>
      <c r="V61" s="11"/>
      <c r="W61" s="11">
        <v>3160299</v>
      </c>
      <c r="X61" s="11">
        <v>5505000</v>
      </c>
      <c r="Y61" s="11">
        <v>-2344701</v>
      </c>
      <c r="Z61" s="2">
        <v>-42.59</v>
      </c>
      <c r="AA61" s="15">
        <v>5505000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64256615</v>
      </c>
      <c r="D66" s="13"/>
      <c r="E66" s="14">
        <v>16846298</v>
      </c>
      <c r="F66" s="14">
        <v>90735457</v>
      </c>
      <c r="G66" s="14">
        <v>2731540</v>
      </c>
      <c r="H66" s="14">
        <v>6050160</v>
      </c>
      <c r="I66" s="14">
        <v>5747431</v>
      </c>
      <c r="J66" s="14">
        <v>14529131</v>
      </c>
      <c r="K66" s="14">
        <v>5995470</v>
      </c>
      <c r="L66" s="14">
        <v>3880029</v>
      </c>
      <c r="M66" s="14">
        <v>5212509</v>
      </c>
      <c r="N66" s="14">
        <v>15088008</v>
      </c>
      <c r="O66" s="14">
        <v>2648251</v>
      </c>
      <c r="P66" s="14">
        <v>5948785</v>
      </c>
      <c r="Q66" s="14">
        <v>7288352</v>
      </c>
      <c r="R66" s="14">
        <v>15885388</v>
      </c>
      <c r="S66" s="14">
        <v>5498596</v>
      </c>
      <c r="T66" s="14">
        <v>8999267</v>
      </c>
      <c r="U66" s="14">
        <v>9771519</v>
      </c>
      <c r="V66" s="14">
        <v>24269382</v>
      </c>
      <c r="W66" s="14">
        <v>69771909</v>
      </c>
      <c r="X66" s="14">
        <v>90735457</v>
      </c>
      <c r="Y66" s="14">
        <v>-20963548</v>
      </c>
      <c r="Z66" s="2">
        <v>-23.1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611929</v>
      </c>
      <c r="H68" s="11">
        <v>912256</v>
      </c>
      <c r="I68" s="11">
        <v>802728</v>
      </c>
      <c r="J68" s="11">
        <v>2326913</v>
      </c>
      <c r="K68" s="11">
        <v>799063</v>
      </c>
      <c r="L68" s="11">
        <v>934851</v>
      </c>
      <c r="M68" s="11">
        <v>3846807</v>
      </c>
      <c r="N68" s="11">
        <v>5580721</v>
      </c>
      <c r="O68" s="11">
        <v>757091</v>
      </c>
      <c r="P68" s="11">
        <v>1284158</v>
      </c>
      <c r="Q68" s="11">
        <v>1220860</v>
      </c>
      <c r="R68" s="11">
        <v>3262109</v>
      </c>
      <c r="S68" s="11">
        <v>656235</v>
      </c>
      <c r="T68" s="11">
        <v>64707</v>
      </c>
      <c r="U68" s="11">
        <v>985384</v>
      </c>
      <c r="V68" s="11">
        <v>1706326</v>
      </c>
      <c r="W68" s="11">
        <v>12876069</v>
      </c>
      <c r="X68" s="11"/>
      <c r="Y68" s="11">
        <v>12876069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64256615</v>
      </c>
      <c r="D69" s="78">
        <f t="shared" si="12"/>
        <v>0</v>
      </c>
      <c r="E69" s="79">
        <f t="shared" si="12"/>
        <v>16846298</v>
      </c>
      <c r="F69" s="79">
        <f t="shared" si="12"/>
        <v>90735457</v>
      </c>
      <c r="G69" s="79">
        <f t="shared" si="12"/>
        <v>3343469</v>
      </c>
      <c r="H69" s="79">
        <f t="shared" si="12"/>
        <v>6962416</v>
      </c>
      <c r="I69" s="79">
        <f t="shared" si="12"/>
        <v>6550159</v>
      </c>
      <c r="J69" s="79">
        <f t="shared" si="12"/>
        <v>16856044</v>
      </c>
      <c r="K69" s="79">
        <f t="shared" si="12"/>
        <v>6794533</v>
      </c>
      <c r="L69" s="79">
        <f t="shared" si="12"/>
        <v>4814880</v>
      </c>
      <c r="M69" s="79">
        <f t="shared" si="12"/>
        <v>9059316</v>
      </c>
      <c r="N69" s="79">
        <f t="shared" si="12"/>
        <v>20668729</v>
      </c>
      <c r="O69" s="79">
        <f t="shared" si="12"/>
        <v>3405342</v>
      </c>
      <c r="P69" s="79">
        <f t="shared" si="12"/>
        <v>7232943</v>
      </c>
      <c r="Q69" s="79">
        <f t="shared" si="12"/>
        <v>8509212</v>
      </c>
      <c r="R69" s="79">
        <f t="shared" si="12"/>
        <v>19147497</v>
      </c>
      <c r="S69" s="79">
        <f t="shared" si="12"/>
        <v>6154831</v>
      </c>
      <c r="T69" s="79">
        <f t="shared" si="12"/>
        <v>9063974</v>
      </c>
      <c r="U69" s="79">
        <f t="shared" si="12"/>
        <v>10756903</v>
      </c>
      <c r="V69" s="79">
        <f t="shared" si="12"/>
        <v>25975708</v>
      </c>
      <c r="W69" s="79">
        <f t="shared" si="12"/>
        <v>82647978</v>
      </c>
      <c r="X69" s="79">
        <f t="shared" si="12"/>
        <v>90735457</v>
      </c>
      <c r="Y69" s="79">
        <f t="shared" si="12"/>
        <v>-8087479</v>
      </c>
      <c r="Z69" s="80">
        <f>+IF(X69&lt;&gt;0,+(Y69/X69)*100,0)</f>
        <v>-8.913250968692427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232250130</v>
      </c>
      <c r="D5" s="42">
        <f t="shared" si="0"/>
        <v>0</v>
      </c>
      <c r="E5" s="43">
        <f t="shared" si="0"/>
        <v>265678000</v>
      </c>
      <c r="F5" s="43">
        <f t="shared" si="0"/>
        <v>275874528</v>
      </c>
      <c r="G5" s="43">
        <f t="shared" si="0"/>
        <v>4525259</v>
      </c>
      <c r="H5" s="43">
        <f t="shared" si="0"/>
        <v>3544009</v>
      </c>
      <c r="I5" s="43">
        <f t="shared" si="0"/>
        <v>10755810</v>
      </c>
      <c r="J5" s="43">
        <f t="shared" si="0"/>
        <v>18825078</v>
      </c>
      <c r="K5" s="43">
        <f t="shared" si="0"/>
        <v>11230606</v>
      </c>
      <c r="L5" s="43">
        <f t="shared" si="0"/>
        <v>15319971</v>
      </c>
      <c r="M5" s="43">
        <f t="shared" si="0"/>
        <v>18309415</v>
      </c>
      <c r="N5" s="43">
        <f t="shared" si="0"/>
        <v>44859992</v>
      </c>
      <c r="O5" s="43">
        <f t="shared" si="0"/>
        <v>21320890</v>
      </c>
      <c r="P5" s="43">
        <f t="shared" si="0"/>
        <v>34298950</v>
      </c>
      <c r="Q5" s="43">
        <f t="shared" si="0"/>
        <v>38205110</v>
      </c>
      <c r="R5" s="43">
        <f t="shared" si="0"/>
        <v>93824950</v>
      </c>
      <c r="S5" s="43">
        <f t="shared" si="0"/>
        <v>19234253</v>
      </c>
      <c r="T5" s="43">
        <f t="shared" si="0"/>
        <v>26822970</v>
      </c>
      <c r="U5" s="43">
        <f t="shared" si="0"/>
        <v>59698346</v>
      </c>
      <c r="V5" s="43">
        <f t="shared" si="0"/>
        <v>105755569</v>
      </c>
      <c r="W5" s="43">
        <f t="shared" si="0"/>
        <v>263265589</v>
      </c>
      <c r="X5" s="43">
        <f t="shared" si="0"/>
        <v>275874528</v>
      </c>
      <c r="Y5" s="43">
        <f t="shared" si="0"/>
        <v>-12608939</v>
      </c>
      <c r="Z5" s="44">
        <f>+IF(X5&lt;&gt;0,+(Y5/X5)*100,0)</f>
        <v>-4.570533963904054</v>
      </c>
      <c r="AA5" s="45">
        <f>SUM(AA11:AA18)</f>
        <v>275874528</v>
      </c>
    </row>
    <row r="6" spans="1:27" ht="13.5">
      <c r="A6" s="46" t="s">
        <v>32</v>
      </c>
      <c r="B6" s="47"/>
      <c r="C6" s="9">
        <v>72850968</v>
      </c>
      <c r="D6" s="10"/>
      <c r="E6" s="11">
        <v>84300000</v>
      </c>
      <c r="F6" s="11">
        <v>87234870</v>
      </c>
      <c r="G6" s="11">
        <v>1903520</v>
      </c>
      <c r="H6" s="11">
        <v>325713</v>
      </c>
      <c r="I6" s="11">
        <v>2448588</v>
      </c>
      <c r="J6" s="11">
        <v>4677821</v>
      </c>
      <c r="K6" s="11">
        <v>4320008</v>
      </c>
      <c r="L6" s="11">
        <v>4308578</v>
      </c>
      <c r="M6" s="11">
        <v>8898685</v>
      </c>
      <c r="N6" s="11">
        <v>17527271</v>
      </c>
      <c r="O6" s="11">
        <v>5085476</v>
      </c>
      <c r="P6" s="11">
        <v>14040325</v>
      </c>
      <c r="Q6" s="11">
        <v>10477432</v>
      </c>
      <c r="R6" s="11">
        <v>29603233</v>
      </c>
      <c r="S6" s="11">
        <v>5577776</v>
      </c>
      <c r="T6" s="11">
        <v>4813492</v>
      </c>
      <c r="U6" s="11">
        <v>21215675</v>
      </c>
      <c r="V6" s="11">
        <v>31606943</v>
      </c>
      <c r="W6" s="11">
        <v>83415268</v>
      </c>
      <c r="X6" s="11">
        <v>87234870</v>
      </c>
      <c r="Y6" s="11">
        <v>-3819602</v>
      </c>
      <c r="Z6" s="2">
        <v>-4.38</v>
      </c>
      <c r="AA6" s="15">
        <v>87234870</v>
      </c>
    </row>
    <row r="7" spans="1:27" ht="13.5">
      <c r="A7" s="46" t="s">
        <v>33</v>
      </c>
      <c r="B7" s="47"/>
      <c r="C7" s="9">
        <v>9328871</v>
      </c>
      <c r="D7" s="10"/>
      <c r="E7" s="11">
        <v>12000000</v>
      </c>
      <c r="F7" s="11">
        <v>12000000</v>
      </c>
      <c r="G7" s="11"/>
      <c r="H7" s="11"/>
      <c r="I7" s="11"/>
      <c r="J7" s="11"/>
      <c r="K7" s="11"/>
      <c r="L7" s="11">
        <v>238242</v>
      </c>
      <c r="M7" s="11"/>
      <c r="N7" s="11">
        <v>238242</v>
      </c>
      <c r="O7" s="11"/>
      <c r="P7" s="11">
        <v>1703463</v>
      </c>
      <c r="Q7" s="11">
        <v>3786214</v>
      </c>
      <c r="R7" s="11">
        <v>5489677</v>
      </c>
      <c r="S7" s="11"/>
      <c r="T7" s="11"/>
      <c r="U7" s="11">
        <v>3684122</v>
      </c>
      <c r="V7" s="11">
        <v>3684122</v>
      </c>
      <c r="W7" s="11">
        <v>9412041</v>
      </c>
      <c r="X7" s="11">
        <v>12000000</v>
      </c>
      <c r="Y7" s="11">
        <v>-2587959</v>
      </c>
      <c r="Z7" s="2">
        <v>-21.57</v>
      </c>
      <c r="AA7" s="15">
        <v>12000000</v>
      </c>
    </row>
    <row r="8" spans="1:27" ht="13.5">
      <c r="A8" s="46" t="s">
        <v>34</v>
      </c>
      <c r="B8" s="47"/>
      <c r="C8" s="9">
        <v>80540764</v>
      </c>
      <c r="D8" s="10"/>
      <c r="E8" s="11">
        <v>88178000</v>
      </c>
      <c r="F8" s="11">
        <v>59100000</v>
      </c>
      <c r="G8" s="11"/>
      <c r="H8" s="11">
        <v>1855709</v>
      </c>
      <c r="I8" s="11">
        <v>1382414</v>
      </c>
      <c r="J8" s="11">
        <v>3238123</v>
      </c>
      <c r="K8" s="11">
        <v>1086632</v>
      </c>
      <c r="L8" s="11">
        <v>1864415</v>
      </c>
      <c r="M8" s="11">
        <v>4403022</v>
      </c>
      <c r="N8" s="11">
        <v>7354069</v>
      </c>
      <c r="O8" s="11">
        <v>10855649</v>
      </c>
      <c r="P8" s="11">
        <v>2098438</v>
      </c>
      <c r="Q8" s="11">
        <v>11489679</v>
      </c>
      <c r="R8" s="11">
        <v>24443766</v>
      </c>
      <c r="S8" s="11">
        <v>6418730</v>
      </c>
      <c r="T8" s="11">
        <v>12700348</v>
      </c>
      <c r="U8" s="11">
        <v>16997320</v>
      </c>
      <c r="V8" s="11">
        <v>36116398</v>
      </c>
      <c r="W8" s="11">
        <v>71152356</v>
      </c>
      <c r="X8" s="11">
        <v>59100000</v>
      </c>
      <c r="Y8" s="11">
        <v>12052356</v>
      </c>
      <c r="Z8" s="2">
        <v>20.39</v>
      </c>
      <c r="AA8" s="15">
        <v>59100000</v>
      </c>
    </row>
    <row r="9" spans="1:27" ht="13.5">
      <c r="A9" s="46" t="s">
        <v>35</v>
      </c>
      <c r="B9" s="47"/>
      <c r="C9" s="9">
        <v>18200476</v>
      </c>
      <c r="D9" s="10"/>
      <c r="E9" s="11">
        <v>51800000</v>
      </c>
      <c r="F9" s="11">
        <v>38683876</v>
      </c>
      <c r="G9" s="11">
        <v>2621739</v>
      </c>
      <c r="H9" s="11">
        <v>1268955</v>
      </c>
      <c r="I9" s="11">
        <v>2349398</v>
      </c>
      <c r="J9" s="11">
        <v>6240092</v>
      </c>
      <c r="K9" s="11">
        <v>1554844</v>
      </c>
      <c r="L9" s="11">
        <v>2612377</v>
      </c>
      <c r="M9" s="11">
        <v>599222</v>
      </c>
      <c r="N9" s="11">
        <v>4766443</v>
      </c>
      <c r="O9" s="11">
        <v>3793025</v>
      </c>
      <c r="P9" s="11">
        <v>10398751</v>
      </c>
      <c r="Q9" s="11">
        <v>8077611</v>
      </c>
      <c r="R9" s="11">
        <v>22269387</v>
      </c>
      <c r="S9" s="11">
        <v>623024</v>
      </c>
      <c r="T9" s="11">
        <v>5883981</v>
      </c>
      <c r="U9" s="11">
        <v>5906210</v>
      </c>
      <c r="V9" s="11">
        <v>12413215</v>
      </c>
      <c r="W9" s="11">
        <v>45689137</v>
      </c>
      <c r="X9" s="11">
        <v>38683876</v>
      </c>
      <c r="Y9" s="11">
        <v>7005261</v>
      </c>
      <c r="Z9" s="2">
        <v>18.11</v>
      </c>
      <c r="AA9" s="15">
        <v>38683876</v>
      </c>
    </row>
    <row r="10" spans="1:27" ht="13.5">
      <c r="A10" s="46" t="s">
        <v>36</v>
      </c>
      <c r="B10" s="47"/>
      <c r="C10" s="9">
        <v>16303846</v>
      </c>
      <c r="D10" s="10"/>
      <c r="E10" s="11">
        <v>14000000</v>
      </c>
      <c r="F10" s="11">
        <v>10000000</v>
      </c>
      <c r="G10" s="11"/>
      <c r="H10" s="11"/>
      <c r="I10" s="11">
        <v>280015</v>
      </c>
      <c r="J10" s="11">
        <v>280015</v>
      </c>
      <c r="K10" s="11">
        <v>303918</v>
      </c>
      <c r="L10" s="11">
        <v>1043415</v>
      </c>
      <c r="M10" s="11">
        <v>503693</v>
      </c>
      <c r="N10" s="11">
        <v>1851026</v>
      </c>
      <c r="O10" s="11">
        <v>27681</v>
      </c>
      <c r="P10" s="11">
        <v>443394</v>
      </c>
      <c r="Q10" s="11">
        <v>495498</v>
      </c>
      <c r="R10" s="11">
        <v>966573</v>
      </c>
      <c r="S10" s="11">
        <v>3614793</v>
      </c>
      <c r="T10" s="11">
        <v>878988</v>
      </c>
      <c r="U10" s="11">
        <v>746372</v>
      </c>
      <c r="V10" s="11">
        <v>5240153</v>
      </c>
      <c r="W10" s="11">
        <v>8337767</v>
      </c>
      <c r="X10" s="11">
        <v>10000000</v>
      </c>
      <c r="Y10" s="11">
        <v>-1662233</v>
      </c>
      <c r="Z10" s="2">
        <v>-16.62</v>
      </c>
      <c r="AA10" s="15">
        <v>10000000</v>
      </c>
    </row>
    <row r="11" spans="1:27" ht="13.5">
      <c r="A11" s="48" t="s">
        <v>37</v>
      </c>
      <c r="B11" s="47"/>
      <c r="C11" s="49">
        <f aca="true" t="shared" si="1" ref="C11:Y11">SUM(C6:C10)</f>
        <v>197224925</v>
      </c>
      <c r="D11" s="50">
        <f t="shared" si="1"/>
        <v>0</v>
      </c>
      <c r="E11" s="51">
        <f t="shared" si="1"/>
        <v>250278000</v>
      </c>
      <c r="F11" s="51">
        <f t="shared" si="1"/>
        <v>207018746</v>
      </c>
      <c r="G11" s="51">
        <f t="shared" si="1"/>
        <v>4525259</v>
      </c>
      <c r="H11" s="51">
        <f t="shared" si="1"/>
        <v>3450377</v>
      </c>
      <c r="I11" s="51">
        <f t="shared" si="1"/>
        <v>6460415</v>
      </c>
      <c r="J11" s="51">
        <f t="shared" si="1"/>
        <v>14436051</v>
      </c>
      <c r="K11" s="51">
        <f t="shared" si="1"/>
        <v>7265402</v>
      </c>
      <c r="L11" s="51">
        <f t="shared" si="1"/>
        <v>10067027</v>
      </c>
      <c r="M11" s="51">
        <f t="shared" si="1"/>
        <v>14404622</v>
      </c>
      <c r="N11" s="51">
        <f t="shared" si="1"/>
        <v>31737051</v>
      </c>
      <c r="O11" s="51">
        <f t="shared" si="1"/>
        <v>19761831</v>
      </c>
      <c r="P11" s="51">
        <f t="shared" si="1"/>
        <v>28684371</v>
      </c>
      <c r="Q11" s="51">
        <f t="shared" si="1"/>
        <v>34326434</v>
      </c>
      <c r="R11" s="51">
        <f t="shared" si="1"/>
        <v>82772636</v>
      </c>
      <c r="S11" s="51">
        <f t="shared" si="1"/>
        <v>16234323</v>
      </c>
      <c r="T11" s="51">
        <f t="shared" si="1"/>
        <v>24276809</v>
      </c>
      <c r="U11" s="51">
        <f t="shared" si="1"/>
        <v>48549699</v>
      </c>
      <c r="V11" s="51">
        <f t="shared" si="1"/>
        <v>89060831</v>
      </c>
      <c r="W11" s="51">
        <f t="shared" si="1"/>
        <v>218006569</v>
      </c>
      <c r="X11" s="51">
        <f t="shared" si="1"/>
        <v>207018746</v>
      </c>
      <c r="Y11" s="51">
        <f t="shared" si="1"/>
        <v>10987823</v>
      </c>
      <c r="Z11" s="52">
        <f>+IF(X11&lt;&gt;0,+(Y11/X11)*100,0)</f>
        <v>5.307646390631697</v>
      </c>
      <c r="AA11" s="53">
        <f>SUM(AA6:AA10)</f>
        <v>207018746</v>
      </c>
    </row>
    <row r="12" spans="1:27" ht="13.5">
      <c r="A12" s="54" t="s">
        <v>38</v>
      </c>
      <c r="B12" s="35"/>
      <c r="C12" s="9">
        <v>30000957</v>
      </c>
      <c r="D12" s="10"/>
      <c r="E12" s="11">
        <v>5900000</v>
      </c>
      <c r="F12" s="11">
        <v>37609025</v>
      </c>
      <c r="G12" s="11"/>
      <c r="H12" s="11"/>
      <c r="I12" s="11">
        <v>3873763</v>
      </c>
      <c r="J12" s="11">
        <v>3873763</v>
      </c>
      <c r="K12" s="11">
        <v>1810920</v>
      </c>
      <c r="L12" s="11">
        <v>3788891</v>
      </c>
      <c r="M12" s="11">
        <v>2645228</v>
      </c>
      <c r="N12" s="11">
        <v>8245039</v>
      </c>
      <c r="O12" s="11">
        <v>1559059</v>
      </c>
      <c r="P12" s="11">
        <v>2430426</v>
      </c>
      <c r="Q12" s="11">
        <v>3878676</v>
      </c>
      <c r="R12" s="11">
        <v>7868161</v>
      </c>
      <c r="S12" s="11">
        <v>2544735</v>
      </c>
      <c r="T12" s="11">
        <v>2092180</v>
      </c>
      <c r="U12" s="11">
        <v>7390922</v>
      </c>
      <c r="V12" s="11">
        <v>12027837</v>
      </c>
      <c r="W12" s="11">
        <v>32014800</v>
      </c>
      <c r="X12" s="11">
        <v>37609025</v>
      </c>
      <c r="Y12" s="11">
        <v>-5594225</v>
      </c>
      <c r="Z12" s="2">
        <v>-14.87</v>
      </c>
      <c r="AA12" s="15">
        <v>37609025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5024248</v>
      </c>
      <c r="D15" s="10"/>
      <c r="E15" s="11">
        <v>9500000</v>
      </c>
      <c r="F15" s="11">
        <v>31246757</v>
      </c>
      <c r="G15" s="11"/>
      <c r="H15" s="11">
        <v>93632</v>
      </c>
      <c r="I15" s="11">
        <v>421632</v>
      </c>
      <c r="J15" s="11">
        <v>515264</v>
      </c>
      <c r="K15" s="11">
        <v>2154284</v>
      </c>
      <c r="L15" s="11">
        <v>1464053</v>
      </c>
      <c r="M15" s="11">
        <v>1259565</v>
      </c>
      <c r="N15" s="11">
        <v>4877902</v>
      </c>
      <c r="O15" s="11"/>
      <c r="P15" s="11">
        <v>3184153</v>
      </c>
      <c r="Q15" s="11"/>
      <c r="R15" s="11">
        <v>3184153</v>
      </c>
      <c r="S15" s="11">
        <v>455195</v>
      </c>
      <c r="T15" s="11">
        <v>453981</v>
      </c>
      <c r="U15" s="11">
        <v>3757725</v>
      </c>
      <c r="V15" s="11">
        <v>4666901</v>
      </c>
      <c r="W15" s="11">
        <v>13244220</v>
      </c>
      <c r="X15" s="11">
        <v>31246757</v>
      </c>
      <c r="Y15" s="11">
        <v>-18002537</v>
      </c>
      <c r="Z15" s="2">
        <v>-57.61</v>
      </c>
      <c r="AA15" s="15">
        <v>31246757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72850968</v>
      </c>
      <c r="D36" s="10">
        <f t="shared" si="4"/>
        <v>0</v>
      </c>
      <c r="E36" s="11">
        <f t="shared" si="4"/>
        <v>84300000</v>
      </c>
      <c r="F36" s="11">
        <f t="shared" si="4"/>
        <v>87234870</v>
      </c>
      <c r="G36" s="11">
        <f t="shared" si="4"/>
        <v>1903520</v>
      </c>
      <c r="H36" s="11">
        <f t="shared" si="4"/>
        <v>325713</v>
      </c>
      <c r="I36" s="11">
        <f t="shared" si="4"/>
        <v>2448588</v>
      </c>
      <c r="J36" s="11">
        <f t="shared" si="4"/>
        <v>4677821</v>
      </c>
      <c r="K36" s="11">
        <f t="shared" si="4"/>
        <v>4320008</v>
      </c>
      <c r="L36" s="11">
        <f t="shared" si="4"/>
        <v>4308578</v>
      </c>
      <c r="M36" s="11">
        <f t="shared" si="4"/>
        <v>8898685</v>
      </c>
      <c r="N36" s="11">
        <f t="shared" si="4"/>
        <v>17527271</v>
      </c>
      <c r="O36" s="11">
        <f t="shared" si="4"/>
        <v>5085476</v>
      </c>
      <c r="P36" s="11">
        <f t="shared" si="4"/>
        <v>14040325</v>
      </c>
      <c r="Q36" s="11">
        <f t="shared" si="4"/>
        <v>10477432</v>
      </c>
      <c r="R36" s="11">
        <f t="shared" si="4"/>
        <v>29603233</v>
      </c>
      <c r="S36" s="11">
        <f t="shared" si="4"/>
        <v>5577776</v>
      </c>
      <c r="T36" s="11">
        <f t="shared" si="4"/>
        <v>4813492</v>
      </c>
      <c r="U36" s="11">
        <f t="shared" si="4"/>
        <v>21215675</v>
      </c>
      <c r="V36" s="11">
        <f t="shared" si="4"/>
        <v>31606943</v>
      </c>
      <c r="W36" s="11">
        <f t="shared" si="4"/>
        <v>83415268</v>
      </c>
      <c r="X36" s="11">
        <f t="shared" si="4"/>
        <v>87234870</v>
      </c>
      <c r="Y36" s="11">
        <f t="shared" si="4"/>
        <v>-3819602</v>
      </c>
      <c r="Z36" s="2">
        <f aca="true" t="shared" si="5" ref="Z36:Z49">+IF(X36&lt;&gt;0,+(Y36/X36)*100,0)</f>
        <v>-4.378526614414626</v>
      </c>
      <c r="AA36" s="15">
        <f>AA6+AA21</f>
        <v>87234870</v>
      </c>
    </row>
    <row r="37" spans="1:27" ht="13.5">
      <c r="A37" s="46" t="s">
        <v>33</v>
      </c>
      <c r="B37" s="47"/>
      <c r="C37" s="9">
        <f t="shared" si="4"/>
        <v>9328871</v>
      </c>
      <c r="D37" s="10">
        <f t="shared" si="4"/>
        <v>0</v>
      </c>
      <c r="E37" s="11">
        <f t="shared" si="4"/>
        <v>12000000</v>
      </c>
      <c r="F37" s="11">
        <f t="shared" si="4"/>
        <v>12000000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238242</v>
      </c>
      <c r="M37" s="11">
        <f t="shared" si="4"/>
        <v>0</v>
      </c>
      <c r="N37" s="11">
        <f t="shared" si="4"/>
        <v>238242</v>
      </c>
      <c r="O37" s="11">
        <f t="shared" si="4"/>
        <v>0</v>
      </c>
      <c r="P37" s="11">
        <f t="shared" si="4"/>
        <v>1703463</v>
      </c>
      <c r="Q37" s="11">
        <f t="shared" si="4"/>
        <v>3786214</v>
      </c>
      <c r="R37" s="11">
        <f t="shared" si="4"/>
        <v>5489677</v>
      </c>
      <c r="S37" s="11">
        <f t="shared" si="4"/>
        <v>0</v>
      </c>
      <c r="T37" s="11">
        <f t="shared" si="4"/>
        <v>0</v>
      </c>
      <c r="U37" s="11">
        <f t="shared" si="4"/>
        <v>3684122</v>
      </c>
      <c r="V37" s="11">
        <f t="shared" si="4"/>
        <v>3684122</v>
      </c>
      <c r="W37" s="11">
        <f t="shared" si="4"/>
        <v>9412041</v>
      </c>
      <c r="X37" s="11">
        <f t="shared" si="4"/>
        <v>12000000</v>
      </c>
      <c r="Y37" s="11">
        <f t="shared" si="4"/>
        <v>-2587959</v>
      </c>
      <c r="Z37" s="2">
        <f t="shared" si="5"/>
        <v>-21.566325</v>
      </c>
      <c r="AA37" s="15">
        <f>AA7+AA22</f>
        <v>12000000</v>
      </c>
    </row>
    <row r="38" spans="1:27" ht="13.5">
      <c r="A38" s="46" t="s">
        <v>34</v>
      </c>
      <c r="B38" s="47"/>
      <c r="C38" s="9">
        <f t="shared" si="4"/>
        <v>80540764</v>
      </c>
      <c r="D38" s="10">
        <f t="shared" si="4"/>
        <v>0</v>
      </c>
      <c r="E38" s="11">
        <f t="shared" si="4"/>
        <v>88178000</v>
      </c>
      <c r="F38" s="11">
        <f t="shared" si="4"/>
        <v>59100000</v>
      </c>
      <c r="G38" s="11">
        <f t="shared" si="4"/>
        <v>0</v>
      </c>
      <c r="H38" s="11">
        <f t="shared" si="4"/>
        <v>1855709</v>
      </c>
      <c r="I38" s="11">
        <f t="shared" si="4"/>
        <v>1382414</v>
      </c>
      <c r="J38" s="11">
        <f t="shared" si="4"/>
        <v>3238123</v>
      </c>
      <c r="K38" s="11">
        <f t="shared" si="4"/>
        <v>1086632</v>
      </c>
      <c r="L38" s="11">
        <f t="shared" si="4"/>
        <v>1864415</v>
      </c>
      <c r="M38" s="11">
        <f t="shared" si="4"/>
        <v>4403022</v>
      </c>
      <c r="N38" s="11">
        <f t="shared" si="4"/>
        <v>7354069</v>
      </c>
      <c r="O38" s="11">
        <f t="shared" si="4"/>
        <v>10855649</v>
      </c>
      <c r="P38" s="11">
        <f t="shared" si="4"/>
        <v>2098438</v>
      </c>
      <c r="Q38" s="11">
        <f t="shared" si="4"/>
        <v>11489679</v>
      </c>
      <c r="R38" s="11">
        <f t="shared" si="4"/>
        <v>24443766</v>
      </c>
      <c r="S38" s="11">
        <f t="shared" si="4"/>
        <v>6418730</v>
      </c>
      <c r="T38" s="11">
        <f t="shared" si="4"/>
        <v>12700348</v>
      </c>
      <c r="U38" s="11">
        <f t="shared" si="4"/>
        <v>16997320</v>
      </c>
      <c r="V38" s="11">
        <f t="shared" si="4"/>
        <v>36116398</v>
      </c>
      <c r="W38" s="11">
        <f t="shared" si="4"/>
        <v>71152356</v>
      </c>
      <c r="X38" s="11">
        <f t="shared" si="4"/>
        <v>59100000</v>
      </c>
      <c r="Y38" s="11">
        <f t="shared" si="4"/>
        <v>12052356</v>
      </c>
      <c r="Z38" s="2">
        <f t="shared" si="5"/>
        <v>20.393157360406093</v>
      </c>
      <c r="AA38" s="15">
        <f>AA8+AA23</f>
        <v>59100000</v>
      </c>
    </row>
    <row r="39" spans="1:27" ht="13.5">
      <c r="A39" s="46" t="s">
        <v>35</v>
      </c>
      <c r="B39" s="47"/>
      <c r="C39" s="9">
        <f t="shared" si="4"/>
        <v>18200476</v>
      </c>
      <c r="D39" s="10">
        <f t="shared" si="4"/>
        <v>0</v>
      </c>
      <c r="E39" s="11">
        <f t="shared" si="4"/>
        <v>51800000</v>
      </c>
      <c r="F39" s="11">
        <f t="shared" si="4"/>
        <v>38683876</v>
      </c>
      <c r="G39" s="11">
        <f t="shared" si="4"/>
        <v>2621739</v>
      </c>
      <c r="H39" s="11">
        <f t="shared" si="4"/>
        <v>1268955</v>
      </c>
      <c r="I39" s="11">
        <f t="shared" si="4"/>
        <v>2349398</v>
      </c>
      <c r="J39" s="11">
        <f t="shared" si="4"/>
        <v>6240092</v>
      </c>
      <c r="K39" s="11">
        <f t="shared" si="4"/>
        <v>1554844</v>
      </c>
      <c r="L39" s="11">
        <f t="shared" si="4"/>
        <v>2612377</v>
      </c>
      <c r="M39" s="11">
        <f t="shared" si="4"/>
        <v>599222</v>
      </c>
      <c r="N39" s="11">
        <f t="shared" si="4"/>
        <v>4766443</v>
      </c>
      <c r="O39" s="11">
        <f t="shared" si="4"/>
        <v>3793025</v>
      </c>
      <c r="P39" s="11">
        <f t="shared" si="4"/>
        <v>10398751</v>
      </c>
      <c r="Q39" s="11">
        <f t="shared" si="4"/>
        <v>8077611</v>
      </c>
      <c r="R39" s="11">
        <f t="shared" si="4"/>
        <v>22269387</v>
      </c>
      <c r="S39" s="11">
        <f t="shared" si="4"/>
        <v>623024</v>
      </c>
      <c r="T39" s="11">
        <f t="shared" si="4"/>
        <v>5883981</v>
      </c>
      <c r="U39" s="11">
        <f t="shared" si="4"/>
        <v>5906210</v>
      </c>
      <c r="V39" s="11">
        <f t="shared" si="4"/>
        <v>12413215</v>
      </c>
      <c r="W39" s="11">
        <f t="shared" si="4"/>
        <v>45689137</v>
      </c>
      <c r="X39" s="11">
        <f t="shared" si="4"/>
        <v>38683876</v>
      </c>
      <c r="Y39" s="11">
        <f t="shared" si="4"/>
        <v>7005261</v>
      </c>
      <c r="Z39" s="2">
        <f t="shared" si="5"/>
        <v>18.108994558869952</v>
      </c>
      <c r="AA39" s="15">
        <f>AA9+AA24</f>
        <v>38683876</v>
      </c>
    </row>
    <row r="40" spans="1:27" ht="13.5">
      <c r="A40" s="46" t="s">
        <v>36</v>
      </c>
      <c r="B40" s="47"/>
      <c r="C40" s="9">
        <f t="shared" si="4"/>
        <v>16303846</v>
      </c>
      <c r="D40" s="10">
        <f t="shared" si="4"/>
        <v>0</v>
      </c>
      <c r="E40" s="11">
        <f t="shared" si="4"/>
        <v>14000000</v>
      </c>
      <c r="F40" s="11">
        <f t="shared" si="4"/>
        <v>10000000</v>
      </c>
      <c r="G40" s="11">
        <f t="shared" si="4"/>
        <v>0</v>
      </c>
      <c r="H40" s="11">
        <f t="shared" si="4"/>
        <v>0</v>
      </c>
      <c r="I40" s="11">
        <f t="shared" si="4"/>
        <v>280015</v>
      </c>
      <c r="J40" s="11">
        <f t="shared" si="4"/>
        <v>280015</v>
      </c>
      <c r="K40" s="11">
        <f t="shared" si="4"/>
        <v>303918</v>
      </c>
      <c r="L40" s="11">
        <f t="shared" si="4"/>
        <v>1043415</v>
      </c>
      <c r="M40" s="11">
        <f t="shared" si="4"/>
        <v>503693</v>
      </c>
      <c r="N40" s="11">
        <f t="shared" si="4"/>
        <v>1851026</v>
      </c>
      <c r="O40" s="11">
        <f t="shared" si="4"/>
        <v>27681</v>
      </c>
      <c r="P40" s="11">
        <f t="shared" si="4"/>
        <v>443394</v>
      </c>
      <c r="Q40" s="11">
        <f t="shared" si="4"/>
        <v>495498</v>
      </c>
      <c r="R40" s="11">
        <f t="shared" si="4"/>
        <v>966573</v>
      </c>
      <c r="S40" s="11">
        <f t="shared" si="4"/>
        <v>3614793</v>
      </c>
      <c r="T40" s="11">
        <f t="shared" si="4"/>
        <v>878988</v>
      </c>
      <c r="U40" s="11">
        <f t="shared" si="4"/>
        <v>746372</v>
      </c>
      <c r="V40" s="11">
        <f t="shared" si="4"/>
        <v>5240153</v>
      </c>
      <c r="W40" s="11">
        <f t="shared" si="4"/>
        <v>8337767</v>
      </c>
      <c r="X40" s="11">
        <f t="shared" si="4"/>
        <v>10000000</v>
      </c>
      <c r="Y40" s="11">
        <f t="shared" si="4"/>
        <v>-1662233</v>
      </c>
      <c r="Z40" s="2">
        <f t="shared" si="5"/>
        <v>-16.622329999999998</v>
      </c>
      <c r="AA40" s="15">
        <f>AA10+AA25</f>
        <v>10000000</v>
      </c>
    </row>
    <row r="41" spans="1:27" ht="13.5">
      <c r="A41" s="48" t="s">
        <v>37</v>
      </c>
      <c r="B41" s="47"/>
      <c r="C41" s="49">
        <f aca="true" t="shared" si="6" ref="C41:Y41">SUM(C36:C40)</f>
        <v>197224925</v>
      </c>
      <c r="D41" s="50">
        <f t="shared" si="6"/>
        <v>0</v>
      </c>
      <c r="E41" s="51">
        <f t="shared" si="6"/>
        <v>250278000</v>
      </c>
      <c r="F41" s="51">
        <f t="shared" si="6"/>
        <v>207018746</v>
      </c>
      <c r="G41" s="51">
        <f t="shared" si="6"/>
        <v>4525259</v>
      </c>
      <c r="H41" s="51">
        <f t="shared" si="6"/>
        <v>3450377</v>
      </c>
      <c r="I41" s="51">
        <f t="shared" si="6"/>
        <v>6460415</v>
      </c>
      <c r="J41" s="51">
        <f t="shared" si="6"/>
        <v>14436051</v>
      </c>
      <c r="K41" s="51">
        <f t="shared" si="6"/>
        <v>7265402</v>
      </c>
      <c r="L41" s="51">
        <f t="shared" si="6"/>
        <v>10067027</v>
      </c>
      <c r="M41" s="51">
        <f t="shared" si="6"/>
        <v>14404622</v>
      </c>
      <c r="N41" s="51">
        <f t="shared" si="6"/>
        <v>31737051</v>
      </c>
      <c r="O41" s="51">
        <f t="shared" si="6"/>
        <v>19761831</v>
      </c>
      <c r="P41" s="51">
        <f t="shared" si="6"/>
        <v>28684371</v>
      </c>
      <c r="Q41" s="51">
        <f t="shared" si="6"/>
        <v>34326434</v>
      </c>
      <c r="R41" s="51">
        <f t="shared" si="6"/>
        <v>82772636</v>
      </c>
      <c r="S41" s="51">
        <f t="shared" si="6"/>
        <v>16234323</v>
      </c>
      <c r="T41" s="51">
        <f t="shared" si="6"/>
        <v>24276809</v>
      </c>
      <c r="U41" s="51">
        <f t="shared" si="6"/>
        <v>48549699</v>
      </c>
      <c r="V41" s="51">
        <f t="shared" si="6"/>
        <v>89060831</v>
      </c>
      <c r="W41" s="51">
        <f t="shared" si="6"/>
        <v>218006569</v>
      </c>
      <c r="X41" s="51">
        <f t="shared" si="6"/>
        <v>207018746</v>
      </c>
      <c r="Y41" s="51">
        <f t="shared" si="6"/>
        <v>10987823</v>
      </c>
      <c r="Z41" s="52">
        <f t="shared" si="5"/>
        <v>5.307646390631697</v>
      </c>
      <c r="AA41" s="53">
        <f>SUM(AA36:AA40)</f>
        <v>207018746</v>
      </c>
    </row>
    <row r="42" spans="1:27" ht="13.5">
      <c r="A42" s="54" t="s">
        <v>38</v>
      </c>
      <c r="B42" s="35"/>
      <c r="C42" s="65">
        <f aca="true" t="shared" si="7" ref="C42:Y48">C12+C27</f>
        <v>30000957</v>
      </c>
      <c r="D42" s="66">
        <f t="shared" si="7"/>
        <v>0</v>
      </c>
      <c r="E42" s="67">
        <f t="shared" si="7"/>
        <v>5900000</v>
      </c>
      <c r="F42" s="67">
        <f t="shared" si="7"/>
        <v>37609025</v>
      </c>
      <c r="G42" s="67">
        <f t="shared" si="7"/>
        <v>0</v>
      </c>
      <c r="H42" s="67">
        <f t="shared" si="7"/>
        <v>0</v>
      </c>
      <c r="I42" s="67">
        <f t="shared" si="7"/>
        <v>3873763</v>
      </c>
      <c r="J42" s="67">
        <f t="shared" si="7"/>
        <v>3873763</v>
      </c>
      <c r="K42" s="67">
        <f t="shared" si="7"/>
        <v>1810920</v>
      </c>
      <c r="L42" s="67">
        <f t="shared" si="7"/>
        <v>3788891</v>
      </c>
      <c r="M42" s="67">
        <f t="shared" si="7"/>
        <v>2645228</v>
      </c>
      <c r="N42" s="67">
        <f t="shared" si="7"/>
        <v>8245039</v>
      </c>
      <c r="O42" s="67">
        <f t="shared" si="7"/>
        <v>1559059</v>
      </c>
      <c r="P42" s="67">
        <f t="shared" si="7"/>
        <v>2430426</v>
      </c>
      <c r="Q42" s="67">
        <f t="shared" si="7"/>
        <v>3878676</v>
      </c>
      <c r="R42" s="67">
        <f t="shared" si="7"/>
        <v>7868161</v>
      </c>
      <c r="S42" s="67">
        <f t="shared" si="7"/>
        <v>2544735</v>
      </c>
      <c r="T42" s="67">
        <f t="shared" si="7"/>
        <v>2092180</v>
      </c>
      <c r="U42" s="67">
        <f t="shared" si="7"/>
        <v>7390922</v>
      </c>
      <c r="V42" s="67">
        <f t="shared" si="7"/>
        <v>12027837</v>
      </c>
      <c r="W42" s="67">
        <f t="shared" si="7"/>
        <v>32014800</v>
      </c>
      <c r="X42" s="67">
        <f t="shared" si="7"/>
        <v>37609025</v>
      </c>
      <c r="Y42" s="67">
        <f t="shared" si="7"/>
        <v>-5594225</v>
      </c>
      <c r="Z42" s="69">
        <f t="shared" si="5"/>
        <v>-14.87468765808207</v>
      </c>
      <c r="AA42" s="68">
        <f aca="true" t="shared" si="8" ref="AA42:AA48">AA12+AA27</f>
        <v>37609025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5024248</v>
      </c>
      <c r="D45" s="66">
        <f t="shared" si="7"/>
        <v>0</v>
      </c>
      <c r="E45" s="67">
        <f t="shared" si="7"/>
        <v>9500000</v>
      </c>
      <c r="F45" s="67">
        <f t="shared" si="7"/>
        <v>31246757</v>
      </c>
      <c r="G45" s="67">
        <f t="shared" si="7"/>
        <v>0</v>
      </c>
      <c r="H45" s="67">
        <f t="shared" si="7"/>
        <v>93632</v>
      </c>
      <c r="I45" s="67">
        <f t="shared" si="7"/>
        <v>421632</v>
      </c>
      <c r="J45" s="67">
        <f t="shared" si="7"/>
        <v>515264</v>
      </c>
      <c r="K45" s="67">
        <f t="shared" si="7"/>
        <v>2154284</v>
      </c>
      <c r="L45" s="67">
        <f t="shared" si="7"/>
        <v>1464053</v>
      </c>
      <c r="M45" s="67">
        <f t="shared" si="7"/>
        <v>1259565</v>
      </c>
      <c r="N45" s="67">
        <f t="shared" si="7"/>
        <v>4877902</v>
      </c>
      <c r="O45" s="67">
        <f t="shared" si="7"/>
        <v>0</v>
      </c>
      <c r="P45" s="67">
        <f t="shared" si="7"/>
        <v>3184153</v>
      </c>
      <c r="Q45" s="67">
        <f t="shared" si="7"/>
        <v>0</v>
      </c>
      <c r="R45" s="67">
        <f t="shared" si="7"/>
        <v>3184153</v>
      </c>
      <c r="S45" s="67">
        <f t="shared" si="7"/>
        <v>455195</v>
      </c>
      <c r="T45" s="67">
        <f t="shared" si="7"/>
        <v>453981</v>
      </c>
      <c r="U45" s="67">
        <f t="shared" si="7"/>
        <v>3757725</v>
      </c>
      <c r="V45" s="67">
        <f t="shared" si="7"/>
        <v>4666901</v>
      </c>
      <c r="W45" s="67">
        <f t="shared" si="7"/>
        <v>13244220</v>
      </c>
      <c r="X45" s="67">
        <f t="shared" si="7"/>
        <v>31246757</v>
      </c>
      <c r="Y45" s="67">
        <f t="shared" si="7"/>
        <v>-18002537</v>
      </c>
      <c r="Z45" s="69">
        <f t="shared" si="5"/>
        <v>-57.6140973605677</v>
      </c>
      <c r="AA45" s="68">
        <f t="shared" si="8"/>
        <v>31246757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232250130</v>
      </c>
      <c r="D49" s="78">
        <f t="shared" si="9"/>
        <v>0</v>
      </c>
      <c r="E49" s="79">
        <f t="shared" si="9"/>
        <v>265678000</v>
      </c>
      <c r="F49" s="79">
        <f t="shared" si="9"/>
        <v>275874528</v>
      </c>
      <c r="G49" s="79">
        <f t="shared" si="9"/>
        <v>4525259</v>
      </c>
      <c r="H49" s="79">
        <f t="shared" si="9"/>
        <v>3544009</v>
      </c>
      <c r="I49" s="79">
        <f t="shared" si="9"/>
        <v>10755810</v>
      </c>
      <c r="J49" s="79">
        <f t="shared" si="9"/>
        <v>18825078</v>
      </c>
      <c r="K49" s="79">
        <f t="shared" si="9"/>
        <v>11230606</v>
      </c>
      <c r="L49" s="79">
        <f t="shared" si="9"/>
        <v>15319971</v>
      </c>
      <c r="M49" s="79">
        <f t="shared" si="9"/>
        <v>18309415</v>
      </c>
      <c r="N49" s="79">
        <f t="shared" si="9"/>
        <v>44859992</v>
      </c>
      <c r="O49" s="79">
        <f t="shared" si="9"/>
        <v>21320890</v>
      </c>
      <c r="P49" s="79">
        <f t="shared" si="9"/>
        <v>34298950</v>
      </c>
      <c r="Q49" s="79">
        <f t="shared" si="9"/>
        <v>38205110</v>
      </c>
      <c r="R49" s="79">
        <f t="shared" si="9"/>
        <v>93824950</v>
      </c>
      <c r="S49" s="79">
        <f t="shared" si="9"/>
        <v>19234253</v>
      </c>
      <c r="T49" s="79">
        <f t="shared" si="9"/>
        <v>26822970</v>
      </c>
      <c r="U49" s="79">
        <f t="shared" si="9"/>
        <v>59698346</v>
      </c>
      <c r="V49" s="79">
        <f t="shared" si="9"/>
        <v>105755569</v>
      </c>
      <c r="W49" s="79">
        <f t="shared" si="9"/>
        <v>263265589</v>
      </c>
      <c r="X49" s="79">
        <f t="shared" si="9"/>
        <v>275874528</v>
      </c>
      <c r="Y49" s="79">
        <f t="shared" si="9"/>
        <v>-12608939</v>
      </c>
      <c r="Z49" s="80">
        <f t="shared" si="5"/>
        <v>-4.570533963904054</v>
      </c>
      <c r="AA49" s="81">
        <f>SUM(AA41:AA48)</f>
        <v>275874528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44905000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7790000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19800000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6510000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3400000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440000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37940000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2035000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4930000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7388246</v>
      </c>
      <c r="H65" s="11">
        <v>5804973</v>
      </c>
      <c r="I65" s="11">
        <v>5921994</v>
      </c>
      <c r="J65" s="11">
        <v>19115213</v>
      </c>
      <c r="K65" s="11">
        <v>7537884</v>
      </c>
      <c r="L65" s="11">
        <v>7380285</v>
      </c>
      <c r="M65" s="11">
        <v>9979292</v>
      </c>
      <c r="N65" s="11">
        <v>24897461</v>
      </c>
      <c r="O65" s="11">
        <v>7747436</v>
      </c>
      <c r="P65" s="11">
        <v>7496280</v>
      </c>
      <c r="Q65" s="11"/>
      <c r="R65" s="11">
        <v>15243716</v>
      </c>
      <c r="S65" s="11">
        <v>7087219</v>
      </c>
      <c r="T65" s="11">
        <v>7329113</v>
      </c>
      <c r="U65" s="11">
        <v>7851070</v>
      </c>
      <c r="V65" s="11">
        <v>22267402</v>
      </c>
      <c r="W65" s="11">
        <v>81523792</v>
      </c>
      <c r="X65" s="11"/>
      <c r="Y65" s="11">
        <v>81523792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132632</v>
      </c>
      <c r="H66" s="14">
        <v>2716835</v>
      </c>
      <c r="I66" s="14">
        <v>2760667</v>
      </c>
      <c r="J66" s="14">
        <v>5610134</v>
      </c>
      <c r="K66" s="14">
        <v>1850516</v>
      </c>
      <c r="L66" s="14">
        <v>4107993</v>
      </c>
      <c r="M66" s="14">
        <v>4335510</v>
      </c>
      <c r="N66" s="14">
        <v>10294019</v>
      </c>
      <c r="O66" s="14">
        <v>1423202</v>
      </c>
      <c r="P66" s="14">
        <v>3762890</v>
      </c>
      <c r="Q66" s="14"/>
      <c r="R66" s="14">
        <v>5186092</v>
      </c>
      <c r="S66" s="14">
        <v>2705328</v>
      </c>
      <c r="T66" s="14">
        <v>1108251</v>
      </c>
      <c r="U66" s="14">
        <v>5582588</v>
      </c>
      <c r="V66" s="14">
        <v>9396167</v>
      </c>
      <c r="W66" s="14">
        <v>30486412</v>
      </c>
      <c r="X66" s="14"/>
      <c r="Y66" s="14">
        <v>30486412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2164184</v>
      </c>
      <c r="H67" s="11">
        <v>4964759</v>
      </c>
      <c r="I67" s="11">
        <v>5593636</v>
      </c>
      <c r="J67" s="11">
        <v>12722579</v>
      </c>
      <c r="K67" s="11">
        <v>6212629</v>
      </c>
      <c r="L67" s="11">
        <v>3139913</v>
      </c>
      <c r="M67" s="11">
        <v>1709817</v>
      </c>
      <c r="N67" s="11">
        <v>11062359</v>
      </c>
      <c r="O67" s="11">
        <v>2848723</v>
      </c>
      <c r="P67" s="11">
        <v>4609959</v>
      </c>
      <c r="Q67" s="11"/>
      <c r="R67" s="11">
        <v>7458682</v>
      </c>
      <c r="S67" s="11">
        <v>2595344</v>
      </c>
      <c r="T67" s="11">
        <v>7661485</v>
      </c>
      <c r="U67" s="11">
        <v>6580670</v>
      </c>
      <c r="V67" s="11">
        <v>16837499</v>
      </c>
      <c r="W67" s="11">
        <v>48081119</v>
      </c>
      <c r="X67" s="11"/>
      <c r="Y67" s="11">
        <v>48081119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551995</v>
      </c>
      <c r="H68" s="11">
        <v>1144721</v>
      </c>
      <c r="I68" s="11">
        <v>1786019</v>
      </c>
      <c r="J68" s="11">
        <v>3482735</v>
      </c>
      <c r="K68" s="11">
        <v>4026980</v>
      </c>
      <c r="L68" s="11">
        <v>1954983</v>
      </c>
      <c r="M68" s="11">
        <v>4159515</v>
      </c>
      <c r="N68" s="11">
        <v>10141478</v>
      </c>
      <c r="O68" s="11">
        <v>1690141</v>
      </c>
      <c r="P68" s="11">
        <v>4495986</v>
      </c>
      <c r="Q68" s="11"/>
      <c r="R68" s="11">
        <v>6186127</v>
      </c>
      <c r="S68" s="11">
        <v>1059830</v>
      </c>
      <c r="T68" s="11">
        <v>2146302</v>
      </c>
      <c r="U68" s="11">
        <v>5126220</v>
      </c>
      <c r="V68" s="11">
        <v>8332352</v>
      </c>
      <c r="W68" s="11">
        <v>28142692</v>
      </c>
      <c r="X68" s="11"/>
      <c r="Y68" s="11">
        <v>28142692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10237057</v>
      </c>
      <c r="H69" s="79">
        <f t="shared" si="12"/>
        <v>14631288</v>
      </c>
      <c r="I69" s="79">
        <f t="shared" si="12"/>
        <v>16062316</v>
      </c>
      <c r="J69" s="79">
        <f t="shared" si="12"/>
        <v>40930661</v>
      </c>
      <c r="K69" s="79">
        <f t="shared" si="12"/>
        <v>19628009</v>
      </c>
      <c r="L69" s="79">
        <f t="shared" si="12"/>
        <v>16583174</v>
      </c>
      <c r="M69" s="79">
        <f t="shared" si="12"/>
        <v>20184134</v>
      </c>
      <c r="N69" s="79">
        <f t="shared" si="12"/>
        <v>56395317</v>
      </c>
      <c r="O69" s="79">
        <f t="shared" si="12"/>
        <v>13709502</v>
      </c>
      <c r="P69" s="79">
        <f t="shared" si="12"/>
        <v>20365115</v>
      </c>
      <c r="Q69" s="79">
        <f t="shared" si="12"/>
        <v>0</v>
      </c>
      <c r="R69" s="79">
        <f t="shared" si="12"/>
        <v>34074617</v>
      </c>
      <c r="S69" s="79">
        <f t="shared" si="12"/>
        <v>13447721</v>
      </c>
      <c r="T69" s="79">
        <f t="shared" si="12"/>
        <v>18245151</v>
      </c>
      <c r="U69" s="79">
        <f t="shared" si="12"/>
        <v>25140548</v>
      </c>
      <c r="V69" s="79">
        <f t="shared" si="12"/>
        <v>56833420</v>
      </c>
      <c r="W69" s="79">
        <f t="shared" si="12"/>
        <v>188234015</v>
      </c>
      <c r="X69" s="79">
        <f t="shared" si="12"/>
        <v>0</v>
      </c>
      <c r="Y69" s="79">
        <f t="shared" si="12"/>
        <v>188234015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857953561</v>
      </c>
      <c r="D5" s="42">
        <f t="shared" si="0"/>
        <v>0</v>
      </c>
      <c r="E5" s="43">
        <f t="shared" si="0"/>
        <v>886827077</v>
      </c>
      <c r="F5" s="43">
        <f t="shared" si="0"/>
        <v>886827077</v>
      </c>
      <c r="G5" s="43">
        <f t="shared" si="0"/>
        <v>16036255</v>
      </c>
      <c r="H5" s="43">
        <f t="shared" si="0"/>
        <v>35578134</v>
      </c>
      <c r="I5" s="43">
        <f t="shared" si="0"/>
        <v>68005359</v>
      </c>
      <c r="J5" s="43">
        <f t="shared" si="0"/>
        <v>119619748</v>
      </c>
      <c r="K5" s="43">
        <f t="shared" si="0"/>
        <v>49603305</v>
      </c>
      <c r="L5" s="43">
        <f t="shared" si="0"/>
        <v>113249682</v>
      </c>
      <c r="M5" s="43">
        <f t="shared" si="0"/>
        <v>48942966</v>
      </c>
      <c r="N5" s="43">
        <f t="shared" si="0"/>
        <v>211795953</v>
      </c>
      <c r="O5" s="43">
        <f t="shared" si="0"/>
        <v>24685977</v>
      </c>
      <c r="P5" s="43">
        <f t="shared" si="0"/>
        <v>65943737</v>
      </c>
      <c r="Q5" s="43">
        <f t="shared" si="0"/>
        <v>55981003</v>
      </c>
      <c r="R5" s="43">
        <f t="shared" si="0"/>
        <v>146610717</v>
      </c>
      <c r="S5" s="43">
        <f t="shared" si="0"/>
        <v>53447205</v>
      </c>
      <c r="T5" s="43">
        <f t="shared" si="0"/>
        <v>53003016</v>
      </c>
      <c r="U5" s="43">
        <f t="shared" si="0"/>
        <v>106998725</v>
      </c>
      <c r="V5" s="43">
        <f t="shared" si="0"/>
        <v>213448946</v>
      </c>
      <c r="W5" s="43">
        <f t="shared" si="0"/>
        <v>691475364</v>
      </c>
      <c r="X5" s="43">
        <f t="shared" si="0"/>
        <v>886827077</v>
      </c>
      <c r="Y5" s="43">
        <f t="shared" si="0"/>
        <v>-195351713</v>
      </c>
      <c r="Z5" s="44">
        <f>+IF(X5&lt;&gt;0,+(Y5/X5)*100,0)</f>
        <v>-22.028162881634703</v>
      </c>
      <c r="AA5" s="45">
        <f>SUM(AA11:AA18)</f>
        <v>886827077</v>
      </c>
    </row>
    <row r="6" spans="1:27" ht="13.5">
      <c r="A6" s="46" t="s">
        <v>32</v>
      </c>
      <c r="B6" s="47"/>
      <c r="C6" s="9">
        <v>122903592</v>
      </c>
      <c r="D6" s="10"/>
      <c r="E6" s="11">
        <v>635986301</v>
      </c>
      <c r="F6" s="11">
        <v>635986301</v>
      </c>
      <c r="G6" s="11">
        <v>14363300</v>
      </c>
      <c r="H6" s="11">
        <v>26868316</v>
      </c>
      <c r="I6" s="11">
        <v>45305277</v>
      </c>
      <c r="J6" s="11">
        <v>86536893</v>
      </c>
      <c r="K6" s="11">
        <v>6220762</v>
      </c>
      <c r="L6" s="11">
        <v>7360100</v>
      </c>
      <c r="M6" s="11">
        <v>299578</v>
      </c>
      <c r="N6" s="11">
        <v>13880440</v>
      </c>
      <c r="O6" s="11">
        <v>18277037</v>
      </c>
      <c r="P6" s="11">
        <v>43272971</v>
      </c>
      <c r="Q6" s="11">
        <v>35322384</v>
      </c>
      <c r="R6" s="11">
        <v>96872392</v>
      </c>
      <c r="S6" s="11">
        <v>44045782</v>
      </c>
      <c r="T6" s="11">
        <v>40600076</v>
      </c>
      <c r="U6" s="11">
        <v>94482561</v>
      </c>
      <c r="V6" s="11">
        <v>179128419</v>
      </c>
      <c r="W6" s="11">
        <v>376418144</v>
      </c>
      <c r="X6" s="11">
        <v>635986301</v>
      </c>
      <c r="Y6" s="11">
        <v>-259568157</v>
      </c>
      <c r="Z6" s="2">
        <v>-40.81</v>
      </c>
      <c r="AA6" s="15">
        <v>635986301</v>
      </c>
    </row>
    <row r="7" spans="1:27" ht="13.5">
      <c r="A7" s="46" t="s">
        <v>33</v>
      </c>
      <c r="B7" s="47"/>
      <c r="C7" s="9">
        <v>9083074</v>
      </c>
      <c r="D7" s="10"/>
      <c r="E7" s="11">
        <v>7000000</v>
      </c>
      <c r="F7" s="11">
        <v>7000000</v>
      </c>
      <c r="G7" s="11"/>
      <c r="H7" s="11">
        <v>3636420</v>
      </c>
      <c r="I7" s="11">
        <v>20368102</v>
      </c>
      <c r="J7" s="11">
        <v>24004522</v>
      </c>
      <c r="K7" s="11"/>
      <c r="L7" s="11">
        <v>6001477</v>
      </c>
      <c r="M7" s="11">
        <v>1962380</v>
      </c>
      <c r="N7" s="11">
        <v>7963857</v>
      </c>
      <c r="O7" s="11">
        <v>3699024</v>
      </c>
      <c r="P7" s="11">
        <v>13571216</v>
      </c>
      <c r="Q7" s="11">
        <v>2341506</v>
      </c>
      <c r="R7" s="11">
        <v>19611746</v>
      </c>
      <c r="S7" s="11">
        <v>2902553</v>
      </c>
      <c r="T7" s="11">
        <v>485796</v>
      </c>
      <c r="U7" s="11">
        <v>4394448</v>
      </c>
      <c r="V7" s="11">
        <v>7782797</v>
      </c>
      <c r="W7" s="11">
        <v>59362922</v>
      </c>
      <c r="X7" s="11">
        <v>7000000</v>
      </c>
      <c r="Y7" s="11">
        <v>52362922</v>
      </c>
      <c r="Z7" s="2">
        <v>748.04</v>
      </c>
      <c r="AA7" s="15">
        <v>7000000</v>
      </c>
    </row>
    <row r="8" spans="1:27" ht="13.5">
      <c r="A8" s="46" t="s">
        <v>34</v>
      </c>
      <c r="B8" s="47"/>
      <c r="C8" s="9">
        <v>68032495</v>
      </c>
      <c r="D8" s="10"/>
      <c r="E8" s="11">
        <v>151783803</v>
      </c>
      <c r="F8" s="11">
        <v>151783803</v>
      </c>
      <c r="G8" s="11">
        <v>1577465</v>
      </c>
      <c r="H8" s="11">
        <v>794464</v>
      </c>
      <c r="I8" s="11">
        <v>1352489</v>
      </c>
      <c r="J8" s="11">
        <v>3724418</v>
      </c>
      <c r="K8" s="11">
        <v>1617572</v>
      </c>
      <c r="L8" s="11">
        <v>17040927</v>
      </c>
      <c r="M8" s="11">
        <v>3747953</v>
      </c>
      <c r="N8" s="11">
        <v>22406452</v>
      </c>
      <c r="O8" s="11">
        <v>2267448</v>
      </c>
      <c r="P8" s="11">
        <v>1933028</v>
      </c>
      <c r="Q8" s="11">
        <v>5763379</v>
      </c>
      <c r="R8" s="11">
        <v>9963855</v>
      </c>
      <c r="S8" s="11">
        <v>4693205</v>
      </c>
      <c r="T8" s="11">
        <v>4990587</v>
      </c>
      <c r="U8" s="11">
        <v>2025195</v>
      </c>
      <c r="V8" s="11">
        <v>11708987</v>
      </c>
      <c r="W8" s="11">
        <v>47803712</v>
      </c>
      <c r="X8" s="11">
        <v>151783803</v>
      </c>
      <c r="Y8" s="11">
        <v>-103980091</v>
      </c>
      <c r="Z8" s="2">
        <v>-68.51</v>
      </c>
      <c r="AA8" s="15">
        <v>151783803</v>
      </c>
    </row>
    <row r="9" spans="1:27" ht="13.5">
      <c r="A9" s="46" t="s">
        <v>35</v>
      </c>
      <c r="B9" s="47"/>
      <c r="C9" s="9">
        <v>30268861</v>
      </c>
      <c r="D9" s="10"/>
      <c r="E9" s="11">
        <v>11000000</v>
      </c>
      <c r="F9" s="11">
        <v>11000000</v>
      </c>
      <c r="G9" s="11">
        <v>95490</v>
      </c>
      <c r="H9" s="11">
        <v>3298306</v>
      </c>
      <c r="I9" s="11">
        <v>143964</v>
      </c>
      <c r="J9" s="11">
        <v>3537760</v>
      </c>
      <c r="K9" s="11">
        <v>421684</v>
      </c>
      <c r="L9" s="11">
        <v>13885734</v>
      </c>
      <c r="M9" s="11">
        <v>1776125</v>
      </c>
      <c r="N9" s="11">
        <v>16083543</v>
      </c>
      <c r="O9" s="11"/>
      <c r="P9" s="11">
        <v>984526</v>
      </c>
      <c r="Q9" s="11">
        <v>9320867</v>
      </c>
      <c r="R9" s="11">
        <v>10305393</v>
      </c>
      <c r="S9" s="11">
        <v>376601</v>
      </c>
      <c r="T9" s="11">
        <v>3853309</v>
      </c>
      <c r="U9" s="11">
        <v>1609323</v>
      </c>
      <c r="V9" s="11">
        <v>5839233</v>
      </c>
      <c r="W9" s="11">
        <v>35765929</v>
      </c>
      <c r="X9" s="11">
        <v>11000000</v>
      </c>
      <c r="Y9" s="11">
        <v>24765929</v>
      </c>
      <c r="Z9" s="2">
        <v>225.14</v>
      </c>
      <c r="AA9" s="15">
        <v>11000000</v>
      </c>
    </row>
    <row r="10" spans="1:27" ht="13.5">
      <c r="A10" s="46" t="s">
        <v>36</v>
      </c>
      <c r="B10" s="47"/>
      <c r="C10" s="9">
        <v>573343555</v>
      </c>
      <c r="D10" s="10"/>
      <c r="E10" s="11">
        <v>32802473</v>
      </c>
      <c r="F10" s="11">
        <v>32802473</v>
      </c>
      <c r="G10" s="11"/>
      <c r="H10" s="11"/>
      <c r="I10" s="11"/>
      <c r="J10" s="11"/>
      <c r="K10" s="11">
        <v>39152755</v>
      </c>
      <c r="L10" s="11">
        <v>5852253</v>
      </c>
      <c r="M10" s="11">
        <v>38940406</v>
      </c>
      <c r="N10" s="11">
        <v>83945414</v>
      </c>
      <c r="O10" s="11">
        <v>50000</v>
      </c>
      <c r="P10" s="11">
        <v>2254683</v>
      </c>
      <c r="Q10" s="11">
        <v>-64317</v>
      </c>
      <c r="R10" s="11">
        <v>2240366</v>
      </c>
      <c r="S10" s="11">
        <v>278761</v>
      </c>
      <c r="T10" s="11">
        <v>2169838</v>
      </c>
      <c r="U10" s="11">
        <v>2717284</v>
      </c>
      <c r="V10" s="11">
        <v>5165883</v>
      </c>
      <c r="W10" s="11">
        <v>91351663</v>
      </c>
      <c r="X10" s="11">
        <v>32802473</v>
      </c>
      <c r="Y10" s="11">
        <v>58549190</v>
      </c>
      <c r="Z10" s="2">
        <v>178.49</v>
      </c>
      <c r="AA10" s="15">
        <v>32802473</v>
      </c>
    </row>
    <row r="11" spans="1:27" ht="13.5">
      <c r="A11" s="48" t="s">
        <v>37</v>
      </c>
      <c r="B11" s="47"/>
      <c r="C11" s="49">
        <f aca="true" t="shared" si="1" ref="C11:Y11">SUM(C6:C10)</f>
        <v>803631577</v>
      </c>
      <c r="D11" s="50">
        <f t="shared" si="1"/>
        <v>0</v>
      </c>
      <c r="E11" s="51">
        <f t="shared" si="1"/>
        <v>838572577</v>
      </c>
      <c r="F11" s="51">
        <f t="shared" si="1"/>
        <v>838572577</v>
      </c>
      <c r="G11" s="51">
        <f t="shared" si="1"/>
        <v>16036255</v>
      </c>
      <c r="H11" s="51">
        <f t="shared" si="1"/>
        <v>34597506</v>
      </c>
      <c r="I11" s="51">
        <f t="shared" si="1"/>
        <v>67169832</v>
      </c>
      <c r="J11" s="51">
        <f t="shared" si="1"/>
        <v>117803593</v>
      </c>
      <c r="K11" s="51">
        <f t="shared" si="1"/>
        <v>47412773</v>
      </c>
      <c r="L11" s="51">
        <f t="shared" si="1"/>
        <v>50140491</v>
      </c>
      <c r="M11" s="51">
        <f t="shared" si="1"/>
        <v>46726442</v>
      </c>
      <c r="N11" s="51">
        <f t="shared" si="1"/>
        <v>144279706</v>
      </c>
      <c r="O11" s="51">
        <f t="shared" si="1"/>
        <v>24293509</v>
      </c>
      <c r="P11" s="51">
        <f t="shared" si="1"/>
        <v>62016424</v>
      </c>
      <c r="Q11" s="51">
        <f t="shared" si="1"/>
        <v>52683819</v>
      </c>
      <c r="R11" s="51">
        <f t="shared" si="1"/>
        <v>138993752</v>
      </c>
      <c r="S11" s="51">
        <f t="shared" si="1"/>
        <v>52296902</v>
      </c>
      <c r="T11" s="51">
        <f t="shared" si="1"/>
        <v>52099606</v>
      </c>
      <c r="U11" s="51">
        <f t="shared" si="1"/>
        <v>105228811</v>
      </c>
      <c r="V11" s="51">
        <f t="shared" si="1"/>
        <v>209625319</v>
      </c>
      <c r="W11" s="51">
        <f t="shared" si="1"/>
        <v>610702370</v>
      </c>
      <c r="X11" s="51">
        <f t="shared" si="1"/>
        <v>838572577</v>
      </c>
      <c r="Y11" s="51">
        <f t="shared" si="1"/>
        <v>-227870207</v>
      </c>
      <c r="Z11" s="52">
        <f>+IF(X11&lt;&gt;0,+(Y11/X11)*100,0)</f>
        <v>-27.17358201900752</v>
      </c>
      <c r="AA11" s="53">
        <f>SUM(AA6:AA10)</f>
        <v>838572577</v>
      </c>
    </row>
    <row r="12" spans="1:27" ht="13.5">
      <c r="A12" s="54" t="s">
        <v>38</v>
      </c>
      <c r="B12" s="35"/>
      <c r="C12" s="9">
        <v>17430935</v>
      </c>
      <c r="D12" s="10"/>
      <c r="E12" s="11">
        <v>6475000</v>
      </c>
      <c r="F12" s="11">
        <v>6475000</v>
      </c>
      <c r="G12" s="11"/>
      <c r="H12" s="11">
        <v>980628</v>
      </c>
      <c r="I12" s="11">
        <v>829124</v>
      </c>
      <c r="J12" s="11">
        <v>1809752</v>
      </c>
      <c r="K12" s="11">
        <v>2328359</v>
      </c>
      <c r="L12" s="11">
        <v>242407</v>
      </c>
      <c r="M12" s="11">
        <v>979281</v>
      </c>
      <c r="N12" s="11">
        <v>3550047</v>
      </c>
      <c r="O12" s="11">
        <v>246468</v>
      </c>
      <c r="P12" s="11">
        <v>3927313</v>
      </c>
      <c r="Q12" s="11">
        <v>3297184</v>
      </c>
      <c r="R12" s="11">
        <v>7470965</v>
      </c>
      <c r="S12" s="11">
        <v>1150303</v>
      </c>
      <c r="T12" s="11">
        <v>873710</v>
      </c>
      <c r="U12" s="11">
        <v>286611</v>
      </c>
      <c r="V12" s="11">
        <v>2310624</v>
      </c>
      <c r="W12" s="11">
        <v>15141388</v>
      </c>
      <c r="X12" s="11">
        <v>6475000</v>
      </c>
      <c r="Y12" s="11">
        <v>8666388</v>
      </c>
      <c r="Z12" s="2">
        <v>133.84</v>
      </c>
      <c r="AA12" s="15">
        <v>6475000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4218000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32673049</v>
      </c>
      <c r="D15" s="10"/>
      <c r="E15" s="11">
        <v>41779500</v>
      </c>
      <c r="F15" s="11">
        <v>41779500</v>
      </c>
      <c r="G15" s="11"/>
      <c r="H15" s="11"/>
      <c r="I15" s="11">
        <v>6403</v>
      </c>
      <c r="J15" s="11">
        <v>6403</v>
      </c>
      <c r="K15" s="11">
        <v>-137827</v>
      </c>
      <c r="L15" s="11">
        <v>62866784</v>
      </c>
      <c r="M15" s="11">
        <v>1237243</v>
      </c>
      <c r="N15" s="11">
        <v>63966200</v>
      </c>
      <c r="O15" s="11">
        <v>146000</v>
      </c>
      <c r="P15" s="11"/>
      <c r="Q15" s="11"/>
      <c r="R15" s="11">
        <v>146000</v>
      </c>
      <c r="S15" s="11"/>
      <c r="T15" s="11">
        <v>29700</v>
      </c>
      <c r="U15" s="11">
        <v>1483303</v>
      </c>
      <c r="V15" s="11">
        <v>1513003</v>
      </c>
      <c r="W15" s="11">
        <v>65631606</v>
      </c>
      <c r="X15" s="11">
        <v>41779500</v>
      </c>
      <c r="Y15" s="11">
        <v>23852106</v>
      </c>
      <c r="Z15" s="2">
        <v>57.09</v>
      </c>
      <c r="AA15" s="15">
        <v>41779500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99923182</v>
      </c>
      <c r="D20" s="59">
        <f t="shared" si="2"/>
        <v>0</v>
      </c>
      <c r="E20" s="60">
        <f t="shared" si="2"/>
        <v>198213000</v>
      </c>
      <c r="F20" s="60">
        <f t="shared" si="2"/>
        <v>198213000</v>
      </c>
      <c r="G20" s="60">
        <f t="shared" si="2"/>
        <v>0</v>
      </c>
      <c r="H20" s="60">
        <f t="shared" si="2"/>
        <v>3453205</v>
      </c>
      <c r="I20" s="60">
        <f t="shared" si="2"/>
        <v>1291236</v>
      </c>
      <c r="J20" s="60">
        <f t="shared" si="2"/>
        <v>4744441</v>
      </c>
      <c r="K20" s="60">
        <f t="shared" si="2"/>
        <v>29200</v>
      </c>
      <c r="L20" s="60">
        <f t="shared" si="2"/>
        <v>3790454</v>
      </c>
      <c r="M20" s="60">
        <f t="shared" si="2"/>
        <v>0</v>
      </c>
      <c r="N20" s="60">
        <f t="shared" si="2"/>
        <v>3819654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3166684</v>
      </c>
      <c r="T20" s="60">
        <f t="shared" si="2"/>
        <v>61606</v>
      </c>
      <c r="U20" s="60">
        <f t="shared" si="2"/>
        <v>18100</v>
      </c>
      <c r="V20" s="60">
        <f t="shared" si="2"/>
        <v>3246390</v>
      </c>
      <c r="W20" s="60">
        <f t="shared" si="2"/>
        <v>11810485</v>
      </c>
      <c r="X20" s="60">
        <f t="shared" si="2"/>
        <v>198213000</v>
      </c>
      <c r="Y20" s="60">
        <f t="shared" si="2"/>
        <v>-186402515</v>
      </c>
      <c r="Z20" s="61">
        <f>+IF(X20&lt;&gt;0,+(Y20/X20)*100,0)</f>
        <v>-94.04151846750717</v>
      </c>
      <c r="AA20" s="62">
        <f>SUM(AA26:AA33)</f>
        <v>198213000</v>
      </c>
    </row>
    <row r="21" spans="1:27" ht="13.5">
      <c r="A21" s="46" t="s">
        <v>32</v>
      </c>
      <c r="B21" s="47"/>
      <c r="C21" s="9">
        <v>6829993</v>
      </c>
      <c r="D21" s="10"/>
      <c r="E21" s="11"/>
      <c r="F21" s="11"/>
      <c r="G21" s="11"/>
      <c r="H21" s="11"/>
      <c r="I21" s="11">
        <v>1291236</v>
      </c>
      <c r="J21" s="11">
        <v>1291236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1291236</v>
      </c>
      <c r="X21" s="11"/>
      <c r="Y21" s="11">
        <v>1291236</v>
      </c>
      <c r="Z21" s="2"/>
      <c r="AA21" s="15"/>
    </row>
    <row r="22" spans="1:27" ht="13.5">
      <c r="A22" s="46" t="s">
        <v>33</v>
      </c>
      <c r="B22" s="47"/>
      <c r="C22" s="9">
        <v>37915939</v>
      </c>
      <c r="D22" s="10"/>
      <c r="E22" s="11">
        <v>158000000</v>
      </c>
      <c r="F22" s="11">
        <v>158000000</v>
      </c>
      <c r="G22" s="11"/>
      <c r="H22" s="11"/>
      <c r="I22" s="11"/>
      <c r="J22" s="11"/>
      <c r="K22" s="11"/>
      <c r="L22" s="11">
        <v>3669745</v>
      </c>
      <c r="M22" s="11"/>
      <c r="N22" s="11">
        <v>3669745</v>
      </c>
      <c r="O22" s="11"/>
      <c r="P22" s="11"/>
      <c r="Q22" s="11"/>
      <c r="R22" s="11"/>
      <c r="S22" s="11">
        <v>3166684</v>
      </c>
      <c r="T22" s="11"/>
      <c r="U22" s="11"/>
      <c r="V22" s="11">
        <v>3166684</v>
      </c>
      <c r="W22" s="11">
        <v>6836429</v>
      </c>
      <c r="X22" s="11">
        <v>158000000</v>
      </c>
      <c r="Y22" s="11">
        <v>-151163571</v>
      </c>
      <c r="Z22" s="2">
        <v>-95.67</v>
      </c>
      <c r="AA22" s="15">
        <v>158000000</v>
      </c>
    </row>
    <row r="23" spans="1:27" ht="13.5">
      <c r="A23" s="46" t="s">
        <v>34</v>
      </c>
      <c r="B23" s="47"/>
      <c r="C23" s="9">
        <v>27021495</v>
      </c>
      <c r="D23" s="10"/>
      <c r="E23" s="11">
        <v>20000000</v>
      </c>
      <c r="F23" s="11">
        <v>20000000</v>
      </c>
      <c r="G23" s="11"/>
      <c r="H23" s="11">
        <v>3453205</v>
      </c>
      <c r="I23" s="11"/>
      <c r="J23" s="11">
        <v>3453205</v>
      </c>
      <c r="K23" s="11"/>
      <c r="L23" s="11">
        <v>107377</v>
      </c>
      <c r="M23" s="11"/>
      <c r="N23" s="11">
        <v>107377</v>
      </c>
      <c r="O23" s="11"/>
      <c r="P23" s="11"/>
      <c r="Q23" s="11"/>
      <c r="R23" s="11"/>
      <c r="S23" s="11"/>
      <c r="T23" s="11"/>
      <c r="U23" s="11"/>
      <c r="V23" s="11"/>
      <c r="W23" s="11">
        <v>3560582</v>
      </c>
      <c r="X23" s="11">
        <v>20000000</v>
      </c>
      <c r="Y23" s="11">
        <v>-16439418</v>
      </c>
      <c r="Z23" s="2">
        <v>-82.2</v>
      </c>
      <c r="AA23" s="15">
        <v>20000000</v>
      </c>
    </row>
    <row r="24" spans="1:27" ht="13.5">
      <c r="A24" s="46" t="s">
        <v>35</v>
      </c>
      <c r="B24" s="47"/>
      <c r="C24" s="9">
        <v>14158355</v>
      </c>
      <c r="D24" s="10"/>
      <c r="E24" s="11">
        <v>20000000</v>
      </c>
      <c r="F24" s="11">
        <v>20000000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20000000</v>
      </c>
      <c r="Y24" s="11">
        <v>-20000000</v>
      </c>
      <c r="Z24" s="2">
        <v>-100</v>
      </c>
      <c r="AA24" s="15">
        <v>20000000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85925782</v>
      </c>
      <c r="D26" s="50">
        <f t="shared" si="3"/>
        <v>0</v>
      </c>
      <c r="E26" s="51">
        <f t="shared" si="3"/>
        <v>198000000</v>
      </c>
      <c r="F26" s="51">
        <f t="shared" si="3"/>
        <v>198000000</v>
      </c>
      <c r="G26" s="51">
        <f t="shared" si="3"/>
        <v>0</v>
      </c>
      <c r="H26" s="51">
        <f t="shared" si="3"/>
        <v>3453205</v>
      </c>
      <c r="I26" s="51">
        <f t="shared" si="3"/>
        <v>1291236</v>
      </c>
      <c r="J26" s="51">
        <f t="shared" si="3"/>
        <v>4744441</v>
      </c>
      <c r="K26" s="51">
        <f t="shared" si="3"/>
        <v>0</v>
      </c>
      <c r="L26" s="51">
        <f t="shared" si="3"/>
        <v>3777122</v>
      </c>
      <c r="M26" s="51">
        <f t="shared" si="3"/>
        <v>0</v>
      </c>
      <c r="N26" s="51">
        <f t="shared" si="3"/>
        <v>3777122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3166684</v>
      </c>
      <c r="T26" s="51">
        <f t="shared" si="3"/>
        <v>0</v>
      </c>
      <c r="U26" s="51">
        <f t="shared" si="3"/>
        <v>0</v>
      </c>
      <c r="V26" s="51">
        <f t="shared" si="3"/>
        <v>3166684</v>
      </c>
      <c r="W26" s="51">
        <f t="shared" si="3"/>
        <v>11688247</v>
      </c>
      <c r="X26" s="51">
        <f t="shared" si="3"/>
        <v>198000000</v>
      </c>
      <c r="Y26" s="51">
        <f t="shared" si="3"/>
        <v>-186311753</v>
      </c>
      <c r="Z26" s="52">
        <f>+IF(X26&lt;&gt;0,+(Y26/X26)*100,0)</f>
        <v>-94.09684494949495</v>
      </c>
      <c r="AA26" s="53">
        <f>SUM(AA21:AA25)</f>
        <v>198000000</v>
      </c>
    </row>
    <row r="27" spans="1:27" ht="13.5">
      <c r="A27" s="54" t="s">
        <v>38</v>
      </c>
      <c r="B27" s="64"/>
      <c r="C27" s="9">
        <v>4699715</v>
      </c>
      <c r="D27" s="10"/>
      <c r="E27" s="11">
        <v>213000</v>
      </c>
      <c r="F27" s="11">
        <v>213000</v>
      </c>
      <c r="G27" s="11"/>
      <c r="H27" s="11"/>
      <c r="I27" s="11"/>
      <c r="J27" s="11"/>
      <c r="K27" s="11">
        <v>29200</v>
      </c>
      <c r="L27" s="11">
        <v>13332</v>
      </c>
      <c r="M27" s="11"/>
      <c r="N27" s="11">
        <v>42532</v>
      </c>
      <c r="O27" s="11"/>
      <c r="P27" s="11"/>
      <c r="Q27" s="11"/>
      <c r="R27" s="11"/>
      <c r="S27" s="11"/>
      <c r="T27" s="11">
        <v>46850</v>
      </c>
      <c r="U27" s="11">
        <v>18100</v>
      </c>
      <c r="V27" s="11">
        <v>64950</v>
      </c>
      <c r="W27" s="11">
        <v>107482</v>
      </c>
      <c r="X27" s="11">
        <v>213000</v>
      </c>
      <c r="Y27" s="11">
        <v>-105518</v>
      </c>
      <c r="Z27" s="2">
        <v>-49.54</v>
      </c>
      <c r="AA27" s="15">
        <v>213000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9297685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>
        <v>14756</v>
      </c>
      <c r="U30" s="11"/>
      <c r="V30" s="11">
        <v>14756</v>
      </c>
      <c r="W30" s="11">
        <v>14756</v>
      </c>
      <c r="X30" s="11"/>
      <c r="Y30" s="11">
        <v>14756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129733585</v>
      </c>
      <c r="D36" s="10">
        <f t="shared" si="4"/>
        <v>0</v>
      </c>
      <c r="E36" s="11">
        <f t="shared" si="4"/>
        <v>635986301</v>
      </c>
      <c r="F36" s="11">
        <f t="shared" si="4"/>
        <v>635986301</v>
      </c>
      <c r="G36" s="11">
        <f t="shared" si="4"/>
        <v>14363300</v>
      </c>
      <c r="H36" s="11">
        <f t="shared" si="4"/>
        <v>26868316</v>
      </c>
      <c r="I36" s="11">
        <f t="shared" si="4"/>
        <v>46596513</v>
      </c>
      <c r="J36" s="11">
        <f t="shared" si="4"/>
        <v>87828129</v>
      </c>
      <c r="K36" s="11">
        <f t="shared" si="4"/>
        <v>6220762</v>
      </c>
      <c r="L36" s="11">
        <f t="shared" si="4"/>
        <v>7360100</v>
      </c>
      <c r="M36" s="11">
        <f t="shared" si="4"/>
        <v>299578</v>
      </c>
      <c r="N36" s="11">
        <f t="shared" si="4"/>
        <v>13880440</v>
      </c>
      <c r="O36" s="11">
        <f t="shared" si="4"/>
        <v>18277037</v>
      </c>
      <c r="P36" s="11">
        <f t="shared" si="4"/>
        <v>43272971</v>
      </c>
      <c r="Q36" s="11">
        <f t="shared" si="4"/>
        <v>35322384</v>
      </c>
      <c r="R36" s="11">
        <f t="shared" si="4"/>
        <v>96872392</v>
      </c>
      <c r="S36" s="11">
        <f t="shared" si="4"/>
        <v>44045782</v>
      </c>
      <c r="T36" s="11">
        <f t="shared" si="4"/>
        <v>40600076</v>
      </c>
      <c r="U36" s="11">
        <f t="shared" si="4"/>
        <v>94482561</v>
      </c>
      <c r="V36" s="11">
        <f t="shared" si="4"/>
        <v>179128419</v>
      </c>
      <c r="W36" s="11">
        <f t="shared" si="4"/>
        <v>377709380</v>
      </c>
      <c r="X36" s="11">
        <f t="shared" si="4"/>
        <v>635986301</v>
      </c>
      <c r="Y36" s="11">
        <f t="shared" si="4"/>
        <v>-258276921</v>
      </c>
      <c r="Z36" s="2">
        <f aca="true" t="shared" si="5" ref="Z36:Z49">+IF(X36&lt;&gt;0,+(Y36/X36)*100,0)</f>
        <v>-40.6104534946579</v>
      </c>
      <c r="AA36" s="15">
        <f>AA6+AA21</f>
        <v>635986301</v>
      </c>
    </row>
    <row r="37" spans="1:27" ht="13.5">
      <c r="A37" s="46" t="s">
        <v>33</v>
      </c>
      <c r="B37" s="47"/>
      <c r="C37" s="9">
        <f t="shared" si="4"/>
        <v>46999013</v>
      </c>
      <c r="D37" s="10">
        <f t="shared" si="4"/>
        <v>0</v>
      </c>
      <c r="E37" s="11">
        <f t="shared" si="4"/>
        <v>165000000</v>
      </c>
      <c r="F37" s="11">
        <f t="shared" si="4"/>
        <v>165000000</v>
      </c>
      <c r="G37" s="11">
        <f t="shared" si="4"/>
        <v>0</v>
      </c>
      <c r="H37" s="11">
        <f t="shared" si="4"/>
        <v>3636420</v>
      </c>
      <c r="I37" s="11">
        <f t="shared" si="4"/>
        <v>20368102</v>
      </c>
      <c r="J37" s="11">
        <f t="shared" si="4"/>
        <v>24004522</v>
      </c>
      <c r="K37" s="11">
        <f t="shared" si="4"/>
        <v>0</v>
      </c>
      <c r="L37" s="11">
        <f t="shared" si="4"/>
        <v>9671222</v>
      </c>
      <c r="M37" s="11">
        <f t="shared" si="4"/>
        <v>1962380</v>
      </c>
      <c r="N37" s="11">
        <f t="shared" si="4"/>
        <v>11633602</v>
      </c>
      <c r="O37" s="11">
        <f t="shared" si="4"/>
        <v>3699024</v>
      </c>
      <c r="P37" s="11">
        <f t="shared" si="4"/>
        <v>13571216</v>
      </c>
      <c r="Q37" s="11">
        <f t="shared" si="4"/>
        <v>2341506</v>
      </c>
      <c r="R37" s="11">
        <f t="shared" si="4"/>
        <v>19611746</v>
      </c>
      <c r="S37" s="11">
        <f t="shared" si="4"/>
        <v>6069237</v>
      </c>
      <c r="T37" s="11">
        <f t="shared" si="4"/>
        <v>485796</v>
      </c>
      <c r="U37" s="11">
        <f t="shared" si="4"/>
        <v>4394448</v>
      </c>
      <c r="V37" s="11">
        <f t="shared" si="4"/>
        <v>10949481</v>
      </c>
      <c r="W37" s="11">
        <f t="shared" si="4"/>
        <v>66199351</v>
      </c>
      <c r="X37" s="11">
        <f t="shared" si="4"/>
        <v>165000000</v>
      </c>
      <c r="Y37" s="11">
        <f t="shared" si="4"/>
        <v>-98800649</v>
      </c>
      <c r="Z37" s="2">
        <f t="shared" si="5"/>
        <v>-59.87918121212121</v>
      </c>
      <c r="AA37" s="15">
        <f>AA7+AA22</f>
        <v>165000000</v>
      </c>
    </row>
    <row r="38" spans="1:27" ht="13.5">
      <c r="A38" s="46" t="s">
        <v>34</v>
      </c>
      <c r="B38" s="47"/>
      <c r="C38" s="9">
        <f t="shared" si="4"/>
        <v>95053990</v>
      </c>
      <c r="D38" s="10">
        <f t="shared" si="4"/>
        <v>0</v>
      </c>
      <c r="E38" s="11">
        <f t="shared" si="4"/>
        <v>171783803</v>
      </c>
      <c r="F38" s="11">
        <f t="shared" si="4"/>
        <v>171783803</v>
      </c>
      <c r="G38" s="11">
        <f t="shared" si="4"/>
        <v>1577465</v>
      </c>
      <c r="H38" s="11">
        <f t="shared" si="4"/>
        <v>4247669</v>
      </c>
      <c r="I38" s="11">
        <f t="shared" si="4"/>
        <v>1352489</v>
      </c>
      <c r="J38" s="11">
        <f t="shared" si="4"/>
        <v>7177623</v>
      </c>
      <c r="K38" s="11">
        <f t="shared" si="4"/>
        <v>1617572</v>
      </c>
      <c r="L38" s="11">
        <f t="shared" si="4"/>
        <v>17148304</v>
      </c>
      <c r="M38" s="11">
        <f t="shared" si="4"/>
        <v>3747953</v>
      </c>
      <c r="N38" s="11">
        <f t="shared" si="4"/>
        <v>22513829</v>
      </c>
      <c r="O38" s="11">
        <f t="shared" si="4"/>
        <v>2267448</v>
      </c>
      <c r="P38" s="11">
        <f t="shared" si="4"/>
        <v>1933028</v>
      </c>
      <c r="Q38" s="11">
        <f t="shared" si="4"/>
        <v>5763379</v>
      </c>
      <c r="R38" s="11">
        <f t="shared" si="4"/>
        <v>9963855</v>
      </c>
      <c r="S38" s="11">
        <f t="shared" si="4"/>
        <v>4693205</v>
      </c>
      <c r="T38" s="11">
        <f t="shared" si="4"/>
        <v>4990587</v>
      </c>
      <c r="U38" s="11">
        <f t="shared" si="4"/>
        <v>2025195</v>
      </c>
      <c r="V38" s="11">
        <f t="shared" si="4"/>
        <v>11708987</v>
      </c>
      <c r="W38" s="11">
        <f t="shared" si="4"/>
        <v>51364294</v>
      </c>
      <c r="X38" s="11">
        <f t="shared" si="4"/>
        <v>171783803</v>
      </c>
      <c r="Y38" s="11">
        <f t="shared" si="4"/>
        <v>-120419509</v>
      </c>
      <c r="Z38" s="2">
        <f t="shared" si="5"/>
        <v>-70.09945460341217</v>
      </c>
      <c r="AA38" s="15">
        <f>AA8+AA23</f>
        <v>171783803</v>
      </c>
    </row>
    <row r="39" spans="1:27" ht="13.5">
      <c r="A39" s="46" t="s">
        <v>35</v>
      </c>
      <c r="B39" s="47"/>
      <c r="C39" s="9">
        <f t="shared" si="4"/>
        <v>44427216</v>
      </c>
      <c r="D39" s="10">
        <f t="shared" si="4"/>
        <v>0</v>
      </c>
      <c r="E39" s="11">
        <f t="shared" si="4"/>
        <v>31000000</v>
      </c>
      <c r="F39" s="11">
        <f t="shared" si="4"/>
        <v>31000000</v>
      </c>
      <c r="G39" s="11">
        <f t="shared" si="4"/>
        <v>95490</v>
      </c>
      <c r="H39" s="11">
        <f t="shared" si="4"/>
        <v>3298306</v>
      </c>
      <c r="I39" s="11">
        <f t="shared" si="4"/>
        <v>143964</v>
      </c>
      <c r="J39" s="11">
        <f t="shared" si="4"/>
        <v>3537760</v>
      </c>
      <c r="K39" s="11">
        <f t="shared" si="4"/>
        <v>421684</v>
      </c>
      <c r="L39" s="11">
        <f t="shared" si="4"/>
        <v>13885734</v>
      </c>
      <c r="M39" s="11">
        <f t="shared" si="4"/>
        <v>1776125</v>
      </c>
      <c r="N39" s="11">
        <f t="shared" si="4"/>
        <v>16083543</v>
      </c>
      <c r="O39" s="11">
        <f t="shared" si="4"/>
        <v>0</v>
      </c>
      <c r="P39" s="11">
        <f t="shared" si="4"/>
        <v>984526</v>
      </c>
      <c r="Q39" s="11">
        <f t="shared" si="4"/>
        <v>9320867</v>
      </c>
      <c r="R39" s="11">
        <f t="shared" si="4"/>
        <v>10305393</v>
      </c>
      <c r="S39" s="11">
        <f t="shared" si="4"/>
        <v>376601</v>
      </c>
      <c r="T39" s="11">
        <f t="shared" si="4"/>
        <v>3853309</v>
      </c>
      <c r="U39" s="11">
        <f t="shared" si="4"/>
        <v>1609323</v>
      </c>
      <c r="V39" s="11">
        <f t="shared" si="4"/>
        <v>5839233</v>
      </c>
      <c r="W39" s="11">
        <f t="shared" si="4"/>
        <v>35765929</v>
      </c>
      <c r="X39" s="11">
        <f t="shared" si="4"/>
        <v>31000000</v>
      </c>
      <c r="Y39" s="11">
        <f t="shared" si="4"/>
        <v>4765929</v>
      </c>
      <c r="Z39" s="2">
        <f t="shared" si="5"/>
        <v>15.373964516129032</v>
      </c>
      <c r="AA39" s="15">
        <f>AA9+AA24</f>
        <v>31000000</v>
      </c>
    </row>
    <row r="40" spans="1:27" ht="13.5">
      <c r="A40" s="46" t="s">
        <v>36</v>
      </c>
      <c r="B40" s="47"/>
      <c r="C40" s="9">
        <f t="shared" si="4"/>
        <v>573343555</v>
      </c>
      <c r="D40" s="10">
        <f t="shared" si="4"/>
        <v>0</v>
      </c>
      <c r="E40" s="11">
        <f t="shared" si="4"/>
        <v>32802473</v>
      </c>
      <c r="F40" s="11">
        <f t="shared" si="4"/>
        <v>32802473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39152755</v>
      </c>
      <c r="L40" s="11">
        <f t="shared" si="4"/>
        <v>5852253</v>
      </c>
      <c r="M40" s="11">
        <f t="shared" si="4"/>
        <v>38940406</v>
      </c>
      <c r="N40" s="11">
        <f t="shared" si="4"/>
        <v>83945414</v>
      </c>
      <c r="O40" s="11">
        <f t="shared" si="4"/>
        <v>50000</v>
      </c>
      <c r="P40" s="11">
        <f t="shared" si="4"/>
        <v>2254683</v>
      </c>
      <c r="Q40" s="11">
        <f t="shared" si="4"/>
        <v>-64317</v>
      </c>
      <c r="R40" s="11">
        <f t="shared" si="4"/>
        <v>2240366</v>
      </c>
      <c r="S40" s="11">
        <f t="shared" si="4"/>
        <v>278761</v>
      </c>
      <c r="T40" s="11">
        <f t="shared" si="4"/>
        <v>2169838</v>
      </c>
      <c r="U40" s="11">
        <f t="shared" si="4"/>
        <v>2717284</v>
      </c>
      <c r="V40" s="11">
        <f t="shared" si="4"/>
        <v>5165883</v>
      </c>
      <c r="W40" s="11">
        <f t="shared" si="4"/>
        <v>91351663</v>
      </c>
      <c r="X40" s="11">
        <f t="shared" si="4"/>
        <v>32802473</v>
      </c>
      <c r="Y40" s="11">
        <f t="shared" si="4"/>
        <v>58549190</v>
      </c>
      <c r="Z40" s="2">
        <f t="shared" si="5"/>
        <v>178.49017054293438</v>
      </c>
      <c r="AA40" s="15">
        <f>AA10+AA25</f>
        <v>32802473</v>
      </c>
    </row>
    <row r="41" spans="1:27" ht="13.5">
      <c r="A41" s="48" t="s">
        <v>37</v>
      </c>
      <c r="B41" s="47"/>
      <c r="C41" s="49">
        <f aca="true" t="shared" si="6" ref="C41:Y41">SUM(C36:C40)</f>
        <v>889557359</v>
      </c>
      <c r="D41" s="50">
        <f t="shared" si="6"/>
        <v>0</v>
      </c>
      <c r="E41" s="51">
        <f t="shared" si="6"/>
        <v>1036572577</v>
      </c>
      <c r="F41" s="51">
        <f t="shared" si="6"/>
        <v>1036572577</v>
      </c>
      <c r="G41" s="51">
        <f t="shared" si="6"/>
        <v>16036255</v>
      </c>
      <c r="H41" s="51">
        <f t="shared" si="6"/>
        <v>38050711</v>
      </c>
      <c r="I41" s="51">
        <f t="shared" si="6"/>
        <v>68461068</v>
      </c>
      <c r="J41" s="51">
        <f t="shared" si="6"/>
        <v>122548034</v>
      </c>
      <c r="K41" s="51">
        <f t="shared" si="6"/>
        <v>47412773</v>
      </c>
      <c r="L41" s="51">
        <f t="shared" si="6"/>
        <v>53917613</v>
      </c>
      <c r="M41" s="51">
        <f t="shared" si="6"/>
        <v>46726442</v>
      </c>
      <c r="N41" s="51">
        <f t="shared" si="6"/>
        <v>148056828</v>
      </c>
      <c r="O41" s="51">
        <f t="shared" si="6"/>
        <v>24293509</v>
      </c>
      <c r="P41" s="51">
        <f t="shared" si="6"/>
        <v>62016424</v>
      </c>
      <c r="Q41" s="51">
        <f t="shared" si="6"/>
        <v>52683819</v>
      </c>
      <c r="R41" s="51">
        <f t="shared" si="6"/>
        <v>138993752</v>
      </c>
      <c r="S41" s="51">
        <f t="shared" si="6"/>
        <v>55463586</v>
      </c>
      <c r="T41" s="51">
        <f t="shared" si="6"/>
        <v>52099606</v>
      </c>
      <c r="U41" s="51">
        <f t="shared" si="6"/>
        <v>105228811</v>
      </c>
      <c r="V41" s="51">
        <f t="shared" si="6"/>
        <v>212792003</v>
      </c>
      <c r="W41" s="51">
        <f t="shared" si="6"/>
        <v>622390617</v>
      </c>
      <c r="X41" s="51">
        <f t="shared" si="6"/>
        <v>1036572577</v>
      </c>
      <c r="Y41" s="51">
        <f t="shared" si="6"/>
        <v>-414181960</v>
      </c>
      <c r="Z41" s="52">
        <f t="shared" si="5"/>
        <v>-39.95687028482908</v>
      </c>
      <c r="AA41" s="53">
        <f>SUM(AA36:AA40)</f>
        <v>1036572577</v>
      </c>
    </row>
    <row r="42" spans="1:27" ht="13.5">
      <c r="A42" s="54" t="s">
        <v>38</v>
      </c>
      <c r="B42" s="35"/>
      <c r="C42" s="65">
        <f aca="true" t="shared" si="7" ref="C42:Y48">C12+C27</f>
        <v>22130650</v>
      </c>
      <c r="D42" s="66">
        <f t="shared" si="7"/>
        <v>0</v>
      </c>
      <c r="E42" s="67">
        <f t="shared" si="7"/>
        <v>6688000</v>
      </c>
      <c r="F42" s="67">
        <f t="shared" si="7"/>
        <v>6688000</v>
      </c>
      <c r="G42" s="67">
        <f t="shared" si="7"/>
        <v>0</v>
      </c>
      <c r="H42" s="67">
        <f t="shared" si="7"/>
        <v>980628</v>
      </c>
      <c r="I42" s="67">
        <f t="shared" si="7"/>
        <v>829124</v>
      </c>
      <c r="J42" s="67">
        <f t="shared" si="7"/>
        <v>1809752</v>
      </c>
      <c r="K42" s="67">
        <f t="shared" si="7"/>
        <v>2357559</v>
      </c>
      <c r="L42" s="67">
        <f t="shared" si="7"/>
        <v>255739</v>
      </c>
      <c r="M42" s="67">
        <f t="shared" si="7"/>
        <v>979281</v>
      </c>
      <c r="N42" s="67">
        <f t="shared" si="7"/>
        <v>3592579</v>
      </c>
      <c r="O42" s="67">
        <f t="shared" si="7"/>
        <v>246468</v>
      </c>
      <c r="P42" s="67">
        <f t="shared" si="7"/>
        <v>3927313</v>
      </c>
      <c r="Q42" s="67">
        <f t="shared" si="7"/>
        <v>3297184</v>
      </c>
      <c r="R42" s="67">
        <f t="shared" si="7"/>
        <v>7470965</v>
      </c>
      <c r="S42" s="67">
        <f t="shared" si="7"/>
        <v>1150303</v>
      </c>
      <c r="T42" s="67">
        <f t="shared" si="7"/>
        <v>920560</v>
      </c>
      <c r="U42" s="67">
        <f t="shared" si="7"/>
        <v>304711</v>
      </c>
      <c r="V42" s="67">
        <f t="shared" si="7"/>
        <v>2375574</v>
      </c>
      <c r="W42" s="67">
        <f t="shared" si="7"/>
        <v>15248870</v>
      </c>
      <c r="X42" s="67">
        <f t="shared" si="7"/>
        <v>6688000</v>
      </c>
      <c r="Y42" s="67">
        <f t="shared" si="7"/>
        <v>8560870</v>
      </c>
      <c r="Z42" s="69">
        <f t="shared" si="5"/>
        <v>128.0034389952153</v>
      </c>
      <c r="AA42" s="68">
        <f aca="true" t="shared" si="8" ref="AA42:AA48">AA12+AA27</f>
        <v>6688000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4218000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41970734</v>
      </c>
      <c r="D45" s="66">
        <f t="shared" si="7"/>
        <v>0</v>
      </c>
      <c r="E45" s="67">
        <f t="shared" si="7"/>
        <v>41779500</v>
      </c>
      <c r="F45" s="67">
        <f t="shared" si="7"/>
        <v>41779500</v>
      </c>
      <c r="G45" s="67">
        <f t="shared" si="7"/>
        <v>0</v>
      </c>
      <c r="H45" s="67">
        <f t="shared" si="7"/>
        <v>0</v>
      </c>
      <c r="I45" s="67">
        <f t="shared" si="7"/>
        <v>6403</v>
      </c>
      <c r="J45" s="67">
        <f t="shared" si="7"/>
        <v>6403</v>
      </c>
      <c r="K45" s="67">
        <f t="shared" si="7"/>
        <v>-137827</v>
      </c>
      <c r="L45" s="67">
        <f t="shared" si="7"/>
        <v>62866784</v>
      </c>
      <c r="M45" s="67">
        <f t="shared" si="7"/>
        <v>1237243</v>
      </c>
      <c r="N45" s="67">
        <f t="shared" si="7"/>
        <v>63966200</v>
      </c>
      <c r="O45" s="67">
        <f t="shared" si="7"/>
        <v>146000</v>
      </c>
      <c r="P45" s="67">
        <f t="shared" si="7"/>
        <v>0</v>
      </c>
      <c r="Q45" s="67">
        <f t="shared" si="7"/>
        <v>0</v>
      </c>
      <c r="R45" s="67">
        <f t="shared" si="7"/>
        <v>146000</v>
      </c>
      <c r="S45" s="67">
        <f t="shared" si="7"/>
        <v>0</v>
      </c>
      <c r="T45" s="67">
        <f t="shared" si="7"/>
        <v>44456</v>
      </c>
      <c r="U45" s="67">
        <f t="shared" si="7"/>
        <v>1483303</v>
      </c>
      <c r="V45" s="67">
        <f t="shared" si="7"/>
        <v>1527759</v>
      </c>
      <c r="W45" s="67">
        <f t="shared" si="7"/>
        <v>65646362</v>
      </c>
      <c r="X45" s="67">
        <f t="shared" si="7"/>
        <v>41779500</v>
      </c>
      <c r="Y45" s="67">
        <f t="shared" si="7"/>
        <v>23866862</v>
      </c>
      <c r="Z45" s="69">
        <f t="shared" si="5"/>
        <v>57.125772208858415</v>
      </c>
      <c r="AA45" s="68">
        <f t="shared" si="8"/>
        <v>41779500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957876743</v>
      </c>
      <c r="D49" s="78">
        <f t="shared" si="9"/>
        <v>0</v>
      </c>
      <c r="E49" s="79">
        <f t="shared" si="9"/>
        <v>1085040077</v>
      </c>
      <c r="F49" s="79">
        <f t="shared" si="9"/>
        <v>1085040077</v>
      </c>
      <c r="G49" s="79">
        <f t="shared" si="9"/>
        <v>16036255</v>
      </c>
      <c r="H49" s="79">
        <f t="shared" si="9"/>
        <v>39031339</v>
      </c>
      <c r="I49" s="79">
        <f t="shared" si="9"/>
        <v>69296595</v>
      </c>
      <c r="J49" s="79">
        <f t="shared" si="9"/>
        <v>124364189</v>
      </c>
      <c r="K49" s="79">
        <f t="shared" si="9"/>
        <v>49632505</v>
      </c>
      <c r="L49" s="79">
        <f t="shared" si="9"/>
        <v>117040136</v>
      </c>
      <c r="M49" s="79">
        <f t="shared" si="9"/>
        <v>48942966</v>
      </c>
      <c r="N49" s="79">
        <f t="shared" si="9"/>
        <v>215615607</v>
      </c>
      <c r="O49" s="79">
        <f t="shared" si="9"/>
        <v>24685977</v>
      </c>
      <c r="P49" s="79">
        <f t="shared" si="9"/>
        <v>65943737</v>
      </c>
      <c r="Q49" s="79">
        <f t="shared" si="9"/>
        <v>55981003</v>
      </c>
      <c r="R49" s="79">
        <f t="shared" si="9"/>
        <v>146610717</v>
      </c>
      <c r="S49" s="79">
        <f t="shared" si="9"/>
        <v>56613889</v>
      </c>
      <c r="T49" s="79">
        <f t="shared" si="9"/>
        <v>53064622</v>
      </c>
      <c r="U49" s="79">
        <f t="shared" si="9"/>
        <v>107016825</v>
      </c>
      <c r="V49" s="79">
        <f t="shared" si="9"/>
        <v>216695336</v>
      </c>
      <c r="W49" s="79">
        <f t="shared" si="9"/>
        <v>703285849</v>
      </c>
      <c r="X49" s="79">
        <f t="shared" si="9"/>
        <v>1085040077</v>
      </c>
      <c r="Y49" s="79">
        <f t="shared" si="9"/>
        <v>-381754228</v>
      </c>
      <c r="Z49" s="80">
        <f t="shared" si="5"/>
        <v>-35.18342189308829</v>
      </c>
      <c r="AA49" s="81">
        <f>SUM(AA41:AA48)</f>
        <v>1085040077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136647601</v>
      </c>
      <c r="F51" s="67">
        <f t="shared" si="10"/>
        <v>136647601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136647601</v>
      </c>
      <c r="Y51" s="67">
        <f t="shared" si="10"/>
        <v>-136647601</v>
      </c>
      <c r="Z51" s="69">
        <f>+IF(X51&lt;&gt;0,+(Y51/X51)*100,0)</f>
        <v>-100</v>
      </c>
      <c r="AA51" s="68">
        <f>SUM(AA57:AA61)</f>
        <v>136647601</v>
      </c>
    </row>
    <row r="52" spans="1:27" ht="13.5">
      <c r="A52" s="84" t="s">
        <v>32</v>
      </c>
      <c r="B52" s="47"/>
      <c r="C52" s="9"/>
      <c r="D52" s="10"/>
      <c r="E52" s="11">
        <v>17205500</v>
      </c>
      <c r="F52" s="11">
        <v>17205500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17205500</v>
      </c>
      <c r="Y52" s="11">
        <v>-17205500</v>
      </c>
      <c r="Z52" s="2">
        <v>-100</v>
      </c>
      <c r="AA52" s="15">
        <v>17205500</v>
      </c>
    </row>
    <row r="53" spans="1:27" ht="13.5">
      <c r="A53" s="84" t="s">
        <v>33</v>
      </c>
      <c r="B53" s="47"/>
      <c r="C53" s="9"/>
      <c r="D53" s="10"/>
      <c r="E53" s="11">
        <v>18818000</v>
      </c>
      <c r="F53" s="11">
        <v>18818000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18818000</v>
      </c>
      <c r="Y53" s="11">
        <v>-18818000</v>
      </c>
      <c r="Z53" s="2">
        <v>-100</v>
      </c>
      <c r="AA53" s="15">
        <v>18818000</v>
      </c>
    </row>
    <row r="54" spans="1:27" ht="13.5">
      <c r="A54" s="84" t="s">
        <v>34</v>
      </c>
      <c r="B54" s="47"/>
      <c r="C54" s="9"/>
      <c r="D54" s="10"/>
      <c r="E54" s="11">
        <v>49101400</v>
      </c>
      <c r="F54" s="11">
        <v>49101400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49101400</v>
      </c>
      <c r="Y54" s="11">
        <v>-49101400</v>
      </c>
      <c r="Z54" s="2">
        <v>-100</v>
      </c>
      <c r="AA54" s="15">
        <v>49101400</v>
      </c>
    </row>
    <row r="55" spans="1:27" ht="13.5">
      <c r="A55" s="84" t="s">
        <v>35</v>
      </c>
      <c r="B55" s="47"/>
      <c r="C55" s="9"/>
      <c r="D55" s="10"/>
      <c r="E55" s="11">
        <v>20528000</v>
      </c>
      <c r="F55" s="11">
        <v>20528000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20528000</v>
      </c>
      <c r="Y55" s="11">
        <v>-20528000</v>
      </c>
      <c r="Z55" s="2">
        <v>-100</v>
      </c>
      <c r="AA55" s="15">
        <v>20528000</v>
      </c>
    </row>
    <row r="56" spans="1:27" ht="13.5">
      <c r="A56" s="84" t="s">
        <v>36</v>
      </c>
      <c r="B56" s="47"/>
      <c r="C56" s="9"/>
      <c r="D56" s="10"/>
      <c r="E56" s="11">
        <v>4477700</v>
      </c>
      <c r="F56" s="11">
        <v>4477700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4477700</v>
      </c>
      <c r="Y56" s="11">
        <v>-4477700</v>
      </c>
      <c r="Z56" s="2">
        <v>-100</v>
      </c>
      <c r="AA56" s="15">
        <v>4477700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110130600</v>
      </c>
      <c r="F57" s="51">
        <f t="shared" si="11"/>
        <v>110130600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110130600</v>
      </c>
      <c r="Y57" s="51">
        <f t="shared" si="11"/>
        <v>-110130600</v>
      </c>
      <c r="Z57" s="52">
        <f>+IF(X57&lt;&gt;0,+(Y57/X57)*100,0)</f>
        <v>-100</v>
      </c>
      <c r="AA57" s="53">
        <f>SUM(AA52:AA56)</f>
        <v>110130600</v>
      </c>
    </row>
    <row r="58" spans="1:27" ht="13.5">
      <c r="A58" s="86" t="s">
        <v>38</v>
      </c>
      <c r="B58" s="35"/>
      <c r="C58" s="9"/>
      <c r="D58" s="10"/>
      <c r="E58" s="11">
        <v>12864050</v>
      </c>
      <c r="F58" s="11">
        <v>12864050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12864050</v>
      </c>
      <c r="Y58" s="11">
        <v>-12864050</v>
      </c>
      <c r="Z58" s="2">
        <v>-100</v>
      </c>
      <c r="AA58" s="15">
        <v>12864050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13652951</v>
      </c>
      <c r="F61" s="11">
        <v>13652951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13652951</v>
      </c>
      <c r="Y61" s="11">
        <v>-13652951</v>
      </c>
      <c r="Z61" s="2">
        <v>-100</v>
      </c>
      <c r="AA61" s="15">
        <v>13652951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161125939</v>
      </c>
      <c r="D66" s="13">
        <v>84119644</v>
      </c>
      <c r="E66" s="14">
        <v>136647601</v>
      </c>
      <c r="F66" s="14">
        <v>84119644</v>
      </c>
      <c r="G66" s="14">
        <v>2626499</v>
      </c>
      <c r="H66" s="14">
        <v>10818592</v>
      </c>
      <c r="I66" s="14">
        <v>11037792</v>
      </c>
      <c r="J66" s="14">
        <v>24482883</v>
      </c>
      <c r="K66" s="14">
        <v>13331226</v>
      </c>
      <c r="L66" s="14">
        <v>12949871</v>
      </c>
      <c r="M66" s="14">
        <v>11123629</v>
      </c>
      <c r="N66" s="14">
        <v>37404726</v>
      </c>
      <c r="O66" s="14">
        <v>7602872</v>
      </c>
      <c r="P66" s="14">
        <v>8171306</v>
      </c>
      <c r="Q66" s="14">
        <v>9743513</v>
      </c>
      <c r="R66" s="14">
        <v>25517691</v>
      </c>
      <c r="S66" s="14"/>
      <c r="T66" s="14">
        <v>2930048</v>
      </c>
      <c r="U66" s="14">
        <v>11252386</v>
      </c>
      <c r="V66" s="14">
        <v>14182434</v>
      </c>
      <c r="W66" s="14">
        <v>101587734</v>
      </c>
      <c r="X66" s="14">
        <v>84119644</v>
      </c>
      <c r="Y66" s="14">
        <v>17468090</v>
      </c>
      <c r="Z66" s="2">
        <v>20.77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161125939</v>
      </c>
      <c r="D69" s="78">
        <f t="shared" si="12"/>
        <v>84119644</v>
      </c>
      <c r="E69" s="79">
        <f t="shared" si="12"/>
        <v>136647601</v>
      </c>
      <c r="F69" s="79">
        <f t="shared" si="12"/>
        <v>84119644</v>
      </c>
      <c r="G69" s="79">
        <f t="shared" si="12"/>
        <v>2626499</v>
      </c>
      <c r="H69" s="79">
        <f t="shared" si="12"/>
        <v>10818592</v>
      </c>
      <c r="I69" s="79">
        <f t="shared" si="12"/>
        <v>11037792</v>
      </c>
      <c r="J69" s="79">
        <f t="shared" si="12"/>
        <v>24482883</v>
      </c>
      <c r="K69" s="79">
        <f t="shared" si="12"/>
        <v>13331226</v>
      </c>
      <c r="L69" s="79">
        <f t="shared" si="12"/>
        <v>12949871</v>
      </c>
      <c r="M69" s="79">
        <f t="shared" si="12"/>
        <v>11123629</v>
      </c>
      <c r="N69" s="79">
        <f t="shared" si="12"/>
        <v>37404726</v>
      </c>
      <c r="O69" s="79">
        <f t="shared" si="12"/>
        <v>7602872</v>
      </c>
      <c r="P69" s="79">
        <f t="shared" si="12"/>
        <v>8171306</v>
      </c>
      <c r="Q69" s="79">
        <f t="shared" si="12"/>
        <v>9743513</v>
      </c>
      <c r="R69" s="79">
        <f t="shared" si="12"/>
        <v>25517691</v>
      </c>
      <c r="S69" s="79">
        <f t="shared" si="12"/>
        <v>0</v>
      </c>
      <c r="T69" s="79">
        <f t="shared" si="12"/>
        <v>2930048</v>
      </c>
      <c r="U69" s="79">
        <f t="shared" si="12"/>
        <v>11252386</v>
      </c>
      <c r="V69" s="79">
        <f t="shared" si="12"/>
        <v>14182434</v>
      </c>
      <c r="W69" s="79">
        <f t="shared" si="12"/>
        <v>101587734</v>
      </c>
      <c r="X69" s="79">
        <f t="shared" si="12"/>
        <v>84119644</v>
      </c>
      <c r="Y69" s="79">
        <f t="shared" si="12"/>
        <v>17468090</v>
      </c>
      <c r="Z69" s="80">
        <f>+IF(X69&lt;&gt;0,+(Y69/X69)*100,0)</f>
        <v>20.76576786273608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139813038</v>
      </c>
      <c r="F5" s="43">
        <f t="shared" si="0"/>
        <v>191806052</v>
      </c>
      <c r="G5" s="43">
        <f t="shared" si="0"/>
        <v>1913363</v>
      </c>
      <c r="H5" s="43">
        <f t="shared" si="0"/>
        <v>3768082</v>
      </c>
      <c r="I5" s="43">
        <f t="shared" si="0"/>
        <v>6629587</v>
      </c>
      <c r="J5" s="43">
        <f t="shared" si="0"/>
        <v>12311032</v>
      </c>
      <c r="K5" s="43">
        <f t="shared" si="0"/>
        <v>9608593</v>
      </c>
      <c r="L5" s="43">
        <f t="shared" si="0"/>
        <v>7189836</v>
      </c>
      <c r="M5" s="43">
        <f t="shared" si="0"/>
        <v>18778248</v>
      </c>
      <c r="N5" s="43">
        <f t="shared" si="0"/>
        <v>35576677</v>
      </c>
      <c r="O5" s="43">
        <f t="shared" si="0"/>
        <v>13400713</v>
      </c>
      <c r="P5" s="43">
        <f t="shared" si="0"/>
        <v>10678108</v>
      </c>
      <c r="Q5" s="43">
        <f t="shared" si="0"/>
        <v>13222145</v>
      </c>
      <c r="R5" s="43">
        <f t="shared" si="0"/>
        <v>37300966</v>
      </c>
      <c r="S5" s="43">
        <f t="shared" si="0"/>
        <v>11925696</v>
      </c>
      <c r="T5" s="43">
        <f t="shared" si="0"/>
        <v>22383328</v>
      </c>
      <c r="U5" s="43">
        <f t="shared" si="0"/>
        <v>30943061</v>
      </c>
      <c r="V5" s="43">
        <f t="shared" si="0"/>
        <v>65252085</v>
      </c>
      <c r="W5" s="43">
        <f t="shared" si="0"/>
        <v>150440760</v>
      </c>
      <c r="X5" s="43">
        <f t="shared" si="0"/>
        <v>191806052</v>
      </c>
      <c r="Y5" s="43">
        <f t="shared" si="0"/>
        <v>-41365292</v>
      </c>
      <c r="Z5" s="44">
        <f>+IF(X5&lt;&gt;0,+(Y5/X5)*100,0)</f>
        <v>-21.566207931749723</v>
      </c>
      <c r="AA5" s="45">
        <f>SUM(AA11:AA18)</f>
        <v>191806052</v>
      </c>
    </row>
    <row r="6" spans="1:27" ht="13.5">
      <c r="A6" s="46" t="s">
        <v>32</v>
      </c>
      <c r="B6" s="47"/>
      <c r="C6" s="9"/>
      <c r="D6" s="10"/>
      <c r="E6" s="11">
        <v>40706622</v>
      </c>
      <c r="F6" s="11">
        <v>37659636</v>
      </c>
      <c r="G6" s="11">
        <v>406378</v>
      </c>
      <c r="H6" s="11">
        <v>2485108</v>
      </c>
      <c r="I6" s="11">
        <v>1957389</v>
      </c>
      <c r="J6" s="11">
        <v>4848875</v>
      </c>
      <c r="K6" s="11">
        <v>537217</v>
      </c>
      <c r="L6" s="11">
        <v>529665</v>
      </c>
      <c r="M6" s="11">
        <v>3182547</v>
      </c>
      <c r="N6" s="11">
        <v>4249429</v>
      </c>
      <c r="O6" s="11">
        <v>2354860</v>
      </c>
      <c r="P6" s="11">
        <v>3122762</v>
      </c>
      <c r="Q6" s="11">
        <v>2276640</v>
      </c>
      <c r="R6" s="11">
        <v>7754262</v>
      </c>
      <c r="S6" s="11">
        <v>5687246</v>
      </c>
      <c r="T6" s="11">
        <v>5639603</v>
      </c>
      <c r="U6" s="11">
        <v>7893679</v>
      </c>
      <c r="V6" s="11">
        <v>19220528</v>
      </c>
      <c r="W6" s="11">
        <v>36073094</v>
      </c>
      <c r="X6" s="11">
        <v>37659636</v>
      </c>
      <c r="Y6" s="11">
        <v>-1586542</v>
      </c>
      <c r="Z6" s="2">
        <v>-4.21</v>
      </c>
      <c r="AA6" s="15">
        <v>37659636</v>
      </c>
    </row>
    <row r="7" spans="1:27" ht="13.5">
      <c r="A7" s="46" t="s">
        <v>33</v>
      </c>
      <c r="B7" s="47"/>
      <c r="C7" s="9"/>
      <c r="D7" s="10"/>
      <c r="E7" s="11">
        <v>44304084</v>
      </c>
      <c r="F7" s="11">
        <v>59999858</v>
      </c>
      <c r="G7" s="11"/>
      <c r="H7" s="11">
        <v>63147</v>
      </c>
      <c r="I7" s="11">
        <v>800138</v>
      </c>
      <c r="J7" s="11">
        <v>863285</v>
      </c>
      <c r="K7" s="11">
        <v>4355520</v>
      </c>
      <c r="L7" s="11">
        <v>134080</v>
      </c>
      <c r="M7" s="11">
        <v>9511152</v>
      </c>
      <c r="N7" s="11">
        <v>14000752</v>
      </c>
      <c r="O7" s="11">
        <v>6836283</v>
      </c>
      <c r="P7" s="11">
        <v>2229801</v>
      </c>
      <c r="Q7" s="11">
        <v>3341631</v>
      </c>
      <c r="R7" s="11">
        <v>12407715</v>
      </c>
      <c r="S7" s="11">
        <v>1072607</v>
      </c>
      <c r="T7" s="11">
        <v>7377526</v>
      </c>
      <c r="U7" s="11">
        <v>12214719</v>
      </c>
      <c r="V7" s="11">
        <v>20664852</v>
      </c>
      <c r="W7" s="11">
        <v>47936604</v>
      </c>
      <c r="X7" s="11">
        <v>59999858</v>
      </c>
      <c r="Y7" s="11">
        <v>-12063254</v>
      </c>
      <c r="Z7" s="2">
        <v>-20.11</v>
      </c>
      <c r="AA7" s="15">
        <v>59999858</v>
      </c>
    </row>
    <row r="8" spans="1:27" ht="13.5">
      <c r="A8" s="46" t="s">
        <v>34</v>
      </c>
      <c r="B8" s="47"/>
      <c r="C8" s="9"/>
      <c r="D8" s="10"/>
      <c r="E8" s="11">
        <v>13550000</v>
      </c>
      <c r="F8" s="11">
        <v>22531943</v>
      </c>
      <c r="G8" s="11">
        <v>1506985</v>
      </c>
      <c r="H8" s="11">
        <v>157304</v>
      </c>
      <c r="I8" s="11">
        <v>2434433</v>
      </c>
      <c r="J8" s="11">
        <v>4098722</v>
      </c>
      <c r="K8" s="11">
        <v>1408771</v>
      </c>
      <c r="L8" s="11">
        <v>1020892</v>
      </c>
      <c r="M8" s="11">
        <v>1685433</v>
      </c>
      <c r="N8" s="11">
        <v>4115096</v>
      </c>
      <c r="O8" s="11">
        <v>759719</v>
      </c>
      <c r="P8" s="11">
        <v>1977278</v>
      </c>
      <c r="Q8" s="11">
        <v>3843710</v>
      </c>
      <c r="R8" s="11">
        <v>6580707</v>
      </c>
      <c r="S8" s="11">
        <v>1417630</v>
      </c>
      <c r="T8" s="11">
        <v>6283876</v>
      </c>
      <c r="U8" s="11">
        <v>6384692</v>
      </c>
      <c r="V8" s="11">
        <v>14086198</v>
      </c>
      <c r="W8" s="11">
        <v>28880723</v>
      </c>
      <c r="X8" s="11">
        <v>22531943</v>
      </c>
      <c r="Y8" s="11">
        <v>6348780</v>
      </c>
      <c r="Z8" s="2">
        <v>28.18</v>
      </c>
      <c r="AA8" s="15">
        <v>22531943</v>
      </c>
    </row>
    <row r="9" spans="1:27" ht="13.5">
      <c r="A9" s="46" t="s">
        <v>35</v>
      </c>
      <c r="B9" s="47"/>
      <c r="C9" s="9"/>
      <c r="D9" s="10"/>
      <c r="E9" s="11">
        <v>10020000</v>
      </c>
      <c r="F9" s="11">
        <v>5970268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v>1358968</v>
      </c>
      <c r="U9" s="11"/>
      <c r="V9" s="11">
        <v>1358968</v>
      </c>
      <c r="W9" s="11">
        <v>1358968</v>
      </c>
      <c r="X9" s="11">
        <v>5970268</v>
      </c>
      <c r="Y9" s="11">
        <v>-4611300</v>
      </c>
      <c r="Z9" s="2">
        <v>-77.24</v>
      </c>
      <c r="AA9" s="15">
        <v>5970268</v>
      </c>
    </row>
    <row r="10" spans="1:27" ht="13.5">
      <c r="A10" s="46" t="s">
        <v>36</v>
      </c>
      <c r="B10" s="47"/>
      <c r="C10" s="9"/>
      <c r="D10" s="10"/>
      <c r="E10" s="11">
        <v>115000</v>
      </c>
      <c r="F10" s="11">
        <v>1445860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1445860</v>
      </c>
      <c r="Y10" s="11">
        <v>-1445860</v>
      </c>
      <c r="Z10" s="2">
        <v>-100</v>
      </c>
      <c r="AA10" s="15">
        <v>1445860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108695706</v>
      </c>
      <c r="F11" s="51">
        <f t="shared" si="1"/>
        <v>127607565</v>
      </c>
      <c r="G11" s="51">
        <f t="shared" si="1"/>
        <v>1913363</v>
      </c>
      <c r="H11" s="51">
        <f t="shared" si="1"/>
        <v>2705559</v>
      </c>
      <c r="I11" s="51">
        <f t="shared" si="1"/>
        <v>5191960</v>
      </c>
      <c r="J11" s="51">
        <f t="shared" si="1"/>
        <v>9810882</v>
      </c>
      <c r="K11" s="51">
        <f t="shared" si="1"/>
        <v>6301508</v>
      </c>
      <c r="L11" s="51">
        <f t="shared" si="1"/>
        <v>1684637</v>
      </c>
      <c r="M11" s="51">
        <f t="shared" si="1"/>
        <v>14379132</v>
      </c>
      <c r="N11" s="51">
        <f t="shared" si="1"/>
        <v>22365277</v>
      </c>
      <c r="O11" s="51">
        <f t="shared" si="1"/>
        <v>9950862</v>
      </c>
      <c r="P11" s="51">
        <f t="shared" si="1"/>
        <v>7329841</v>
      </c>
      <c r="Q11" s="51">
        <f t="shared" si="1"/>
        <v>9461981</v>
      </c>
      <c r="R11" s="51">
        <f t="shared" si="1"/>
        <v>26742684</v>
      </c>
      <c r="S11" s="51">
        <f t="shared" si="1"/>
        <v>8177483</v>
      </c>
      <c r="T11" s="51">
        <f t="shared" si="1"/>
        <v>20659973</v>
      </c>
      <c r="U11" s="51">
        <f t="shared" si="1"/>
        <v>26493090</v>
      </c>
      <c r="V11" s="51">
        <f t="shared" si="1"/>
        <v>55330546</v>
      </c>
      <c r="W11" s="51">
        <f t="shared" si="1"/>
        <v>114249389</v>
      </c>
      <c r="X11" s="51">
        <f t="shared" si="1"/>
        <v>127607565</v>
      </c>
      <c r="Y11" s="51">
        <f t="shared" si="1"/>
        <v>-13358176</v>
      </c>
      <c r="Z11" s="52">
        <f>+IF(X11&lt;&gt;0,+(Y11/X11)*100,0)</f>
        <v>-10.468169344035363</v>
      </c>
      <c r="AA11" s="53">
        <f>SUM(AA6:AA10)</f>
        <v>127607565</v>
      </c>
    </row>
    <row r="12" spans="1:27" ht="13.5">
      <c r="A12" s="54" t="s">
        <v>38</v>
      </c>
      <c r="B12" s="35"/>
      <c r="C12" s="9"/>
      <c r="D12" s="10"/>
      <c r="E12" s="11">
        <v>12495000</v>
      </c>
      <c r="F12" s="11">
        <v>13854159</v>
      </c>
      <c r="G12" s="11"/>
      <c r="H12" s="11">
        <v>679</v>
      </c>
      <c r="I12" s="11">
        <v>279906</v>
      </c>
      <c r="J12" s="11">
        <v>280585</v>
      </c>
      <c r="K12" s="11">
        <v>487539</v>
      </c>
      <c r="L12" s="11">
        <v>2020151</v>
      </c>
      <c r="M12" s="11">
        <v>2047960</v>
      </c>
      <c r="N12" s="11">
        <v>4555650</v>
      </c>
      <c r="O12" s="11">
        <v>1161188</v>
      </c>
      <c r="P12" s="11">
        <v>1119243</v>
      </c>
      <c r="Q12" s="11">
        <v>821431</v>
      </c>
      <c r="R12" s="11">
        <v>3101862</v>
      </c>
      <c r="S12" s="11">
        <v>128067</v>
      </c>
      <c r="T12" s="11">
        <v>194690</v>
      </c>
      <c r="U12" s="11">
        <v>370767</v>
      </c>
      <c r="V12" s="11">
        <v>693524</v>
      </c>
      <c r="W12" s="11">
        <v>8631621</v>
      </c>
      <c r="X12" s="11">
        <v>13854159</v>
      </c>
      <c r="Y12" s="11">
        <v>-5222538</v>
      </c>
      <c r="Z12" s="2">
        <v>-37.7</v>
      </c>
      <c r="AA12" s="15">
        <v>13854159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1827000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16795332</v>
      </c>
      <c r="F15" s="11">
        <v>50344328</v>
      </c>
      <c r="G15" s="11"/>
      <c r="H15" s="11">
        <v>1061844</v>
      </c>
      <c r="I15" s="11">
        <v>1157721</v>
      </c>
      <c r="J15" s="11">
        <v>2219565</v>
      </c>
      <c r="K15" s="11">
        <v>2819546</v>
      </c>
      <c r="L15" s="11">
        <v>3485048</v>
      </c>
      <c r="M15" s="11">
        <v>2351156</v>
      </c>
      <c r="N15" s="11">
        <v>8655750</v>
      </c>
      <c r="O15" s="11">
        <v>2288663</v>
      </c>
      <c r="P15" s="11">
        <v>2229024</v>
      </c>
      <c r="Q15" s="11">
        <v>2938733</v>
      </c>
      <c r="R15" s="11">
        <v>7456420</v>
      </c>
      <c r="S15" s="11">
        <v>3620146</v>
      </c>
      <c r="T15" s="11">
        <v>1528665</v>
      </c>
      <c r="U15" s="11">
        <v>4079204</v>
      </c>
      <c r="V15" s="11">
        <v>9228015</v>
      </c>
      <c r="W15" s="11">
        <v>27559750</v>
      </c>
      <c r="X15" s="11">
        <v>50344328</v>
      </c>
      <c r="Y15" s="11">
        <v>-22784578</v>
      </c>
      <c r="Z15" s="2">
        <v>-45.26</v>
      </c>
      <c r="AA15" s="15">
        <v>50344328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60755728</v>
      </c>
      <c r="F20" s="60">
        <f t="shared" si="2"/>
        <v>94678100</v>
      </c>
      <c r="G20" s="60">
        <f t="shared" si="2"/>
        <v>1132237</v>
      </c>
      <c r="H20" s="60">
        <f t="shared" si="2"/>
        <v>4857541</v>
      </c>
      <c r="I20" s="60">
        <f t="shared" si="2"/>
        <v>5789161</v>
      </c>
      <c r="J20" s="60">
        <f t="shared" si="2"/>
        <v>11778939</v>
      </c>
      <c r="K20" s="60">
        <f t="shared" si="2"/>
        <v>4370267</v>
      </c>
      <c r="L20" s="60">
        <f t="shared" si="2"/>
        <v>3088271</v>
      </c>
      <c r="M20" s="60">
        <f t="shared" si="2"/>
        <v>5315840</v>
      </c>
      <c r="N20" s="60">
        <f t="shared" si="2"/>
        <v>12774378</v>
      </c>
      <c r="O20" s="60">
        <f t="shared" si="2"/>
        <v>499999</v>
      </c>
      <c r="P20" s="60">
        <f t="shared" si="2"/>
        <v>5601909</v>
      </c>
      <c r="Q20" s="60">
        <f t="shared" si="2"/>
        <v>7788046</v>
      </c>
      <c r="R20" s="60">
        <f t="shared" si="2"/>
        <v>13889954</v>
      </c>
      <c r="S20" s="60">
        <f t="shared" si="2"/>
        <v>6915324</v>
      </c>
      <c r="T20" s="60">
        <f t="shared" si="2"/>
        <v>4906235</v>
      </c>
      <c r="U20" s="60">
        <f t="shared" si="2"/>
        <v>23466666</v>
      </c>
      <c r="V20" s="60">
        <f t="shared" si="2"/>
        <v>35288225</v>
      </c>
      <c r="W20" s="60">
        <f t="shared" si="2"/>
        <v>73731496</v>
      </c>
      <c r="X20" s="60">
        <f t="shared" si="2"/>
        <v>94678100</v>
      </c>
      <c r="Y20" s="60">
        <f t="shared" si="2"/>
        <v>-20946604</v>
      </c>
      <c r="Z20" s="61">
        <f>+IF(X20&lt;&gt;0,+(Y20/X20)*100,0)</f>
        <v>-22.12402234518859</v>
      </c>
      <c r="AA20" s="62">
        <f>SUM(AA26:AA33)</f>
        <v>94678100</v>
      </c>
    </row>
    <row r="21" spans="1:27" ht="13.5">
      <c r="A21" s="46" t="s">
        <v>32</v>
      </c>
      <c r="B21" s="47"/>
      <c r="C21" s="9"/>
      <c r="D21" s="10"/>
      <c r="E21" s="11">
        <v>18635000</v>
      </c>
      <c r="F21" s="11">
        <v>21714408</v>
      </c>
      <c r="G21" s="11">
        <v>17929</v>
      </c>
      <c r="H21" s="11">
        <v>1786634</v>
      </c>
      <c r="I21" s="11"/>
      <c r="J21" s="11">
        <v>1804563</v>
      </c>
      <c r="K21" s="11"/>
      <c r="L21" s="11">
        <v>599998</v>
      </c>
      <c r="M21" s="11">
        <v>858618</v>
      </c>
      <c r="N21" s="11">
        <v>1458616</v>
      </c>
      <c r="O21" s="11"/>
      <c r="P21" s="11">
        <v>103186</v>
      </c>
      <c r="Q21" s="11">
        <v>41214</v>
      </c>
      <c r="R21" s="11">
        <v>144400</v>
      </c>
      <c r="S21" s="11">
        <v>146523</v>
      </c>
      <c r="T21" s="11">
        <v>1000538</v>
      </c>
      <c r="U21" s="11">
        <v>4290902</v>
      </c>
      <c r="V21" s="11">
        <v>5437963</v>
      </c>
      <c r="W21" s="11">
        <v>8845542</v>
      </c>
      <c r="X21" s="11">
        <v>21714408</v>
      </c>
      <c r="Y21" s="11">
        <v>-12868866</v>
      </c>
      <c r="Z21" s="2">
        <v>-59.26</v>
      </c>
      <c r="AA21" s="15">
        <v>21714408</v>
      </c>
    </row>
    <row r="22" spans="1:27" ht="13.5">
      <c r="A22" s="46" t="s">
        <v>33</v>
      </c>
      <c r="B22" s="47"/>
      <c r="C22" s="9"/>
      <c r="D22" s="10"/>
      <c r="E22" s="11">
        <v>4000000</v>
      </c>
      <c r="F22" s="11">
        <v>7999593</v>
      </c>
      <c r="G22" s="11"/>
      <c r="H22" s="11"/>
      <c r="I22" s="11">
        <v>96844</v>
      </c>
      <c r="J22" s="11">
        <v>96844</v>
      </c>
      <c r="K22" s="11"/>
      <c r="L22" s="11"/>
      <c r="M22" s="11">
        <v>91122</v>
      </c>
      <c r="N22" s="11">
        <v>91122</v>
      </c>
      <c r="O22" s="11">
        <v>-360798</v>
      </c>
      <c r="P22" s="11"/>
      <c r="Q22" s="11"/>
      <c r="R22" s="11">
        <v>-360798</v>
      </c>
      <c r="S22" s="11">
        <v>4074933</v>
      </c>
      <c r="T22" s="11">
        <v>187493</v>
      </c>
      <c r="U22" s="11">
        <v>2959414</v>
      </c>
      <c r="V22" s="11">
        <v>7221840</v>
      </c>
      <c r="W22" s="11">
        <v>7049008</v>
      </c>
      <c r="X22" s="11">
        <v>7999593</v>
      </c>
      <c r="Y22" s="11">
        <v>-950585</v>
      </c>
      <c r="Z22" s="2">
        <v>-11.88</v>
      </c>
      <c r="AA22" s="15">
        <v>7999593</v>
      </c>
    </row>
    <row r="23" spans="1:27" ht="13.5">
      <c r="A23" s="46" t="s">
        <v>34</v>
      </c>
      <c r="B23" s="47"/>
      <c r="C23" s="9"/>
      <c r="D23" s="10"/>
      <c r="E23" s="11">
        <v>14300000</v>
      </c>
      <c r="F23" s="11">
        <v>21853673</v>
      </c>
      <c r="G23" s="11">
        <v>111639</v>
      </c>
      <c r="H23" s="11">
        <v>891981</v>
      </c>
      <c r="I23" s="11">
        <v>4470077</v>
      </c>
      <c r="J23" s="11">
        <v>5473697</v>
      </c>
      <c r="K23" s="11">
        <v>2006986</v>
      </c>
      <c r="L23" s="11">
        <v>1137922</v>
      </c>
      <c r="M23" s="11">
        <v>2184628</v>
      </c>
      <c r="N23" s="11">
        <v>5329536</v>
      </c>
      <c r="O23" s="11"/>
      <c r="P23" s="11">
        <v>4132482</v>
      </c>
      <c r="Q23" s="11">
        <v>49799</v>
      </c>
      <c r="R23" s="11">
        <v>4182281</v>
      </c>
      <c r="S23" s="11">
        <v>644461</v>
      </c>
      <c r="T23" s="11">
        <v>952581</v>
      </c>
      <c r="U23" s="11">
        <v>-76305</v>
      </c>
      <c r="V23" s="11">
        <v>1520737</v>
      </c>
      <c r="W23" s="11">
        <v>16506251</v>
      </c>
      <c r="X23" s="11">
        <v>21853673</v>
      </c>
      <c r="Y23" s="11">
        <v>-5347422</v>
      </c>
      <c r="Z23" s="2">
        <v>-24.47</v>
      </c>
      <c r="AA23" s="15">
        <v>21853673</v>
      </c>
    </row>
    <row r="24" spans="1:27" ht="13.5">
      <c r="A24" s="46" t="s">
        <v>35</v>
      </c>
      <c r="B24" s="47"/>
      <c r="C24" s="9"/>
      <c r="D24" s="10"/>
      <c r="E24" s="11">
        <v>18605728</v>
      </c>
      <c r="F24" s="11">
        <v>19996396</v>
      </c>
      <c r="G24" s="11">
        <v>957669</v>
      </c>
      <c r="H24" s="11">
        <v>1631200</v>
      </c>
      <c r="I24" s="11">
        <v>955673</v>
      </c>
      <c r="J24" s="11">
        <v>3544542</v>
      </c>
      <c r="K24" s="11">
        <v>860765</v>
      </c>
      <c r="L24" s="11">
        <v>146342</v>
      </c>
      <c r="M24" s="11">
        <v>1304100</v>
      </c>
      <c r="N24" s="11">
        <v>2311207</v>
      </c>
      <c r="O24" s="11">
        <v>699353</v>
      </c>
      <c r="P24" s="11">
        <v>1017883</v>
      </c>
      <c r="Q24" s="11">
        <v>5303373</v>
      </c>
      <c r="R24" s="11">
        <v>7020609</v>
      </c>
      <c r="S24" s="11"/>
      <c r="T24" s="11">
        <v>1087019</v>
      </c>
      <c r="U24" s="11">
        <v>13207879</v>
      </c>
      <c r="V24" s="11">
        <v>14294898</v>
      </c>
      <c r="W24" s="11">
        <v>27171256</v>
      </c>
      <c r="X24" s="11">
        <v>19996396</v>
      </c>
      <c r="Y24" s="11">
        <v>7174860</v>
      </c>
      <c r="Z24" s="2">
        <v>35.88</v>
      </c>
      <c r="AA24" s="15">
        <v>19996396</v>
      </c>
    </row>
    <row r="25" spans="1:27" ht="13.5">
      <c r="A25" s="46" t="s">
        <v>36</v>
      </c>
      <c r="B25" s="47"/>
      <c r="C25" s="9"/>
      <c r="D25" s="10"/>
      <c r="E25" s="11">
        <v>1365000</v>
      </c>
      <c r="F25" s="11">
        <v>8050000</v>
      </c>
      <c r="G25" s="11"/>
      <c r="H25" s="11"/>
      <c r="I25" s="11"/>
      <c r="J25" s="11"/>
      <c r="K25" s="11"/>
      <c r="L25" s="11"/>
      <c r="M25" s="11">
        <v>567851</v>
      </c>
      <c r="N25" s="11">
        <v>567851</v>
      </c>
      <c r="O25" s="11"/>
      <c r="P25" s="11"/>
      <c r="Q25" s="11">
        <v>1565452</v>
      </c>
      <c r="R25" s="11">
        <v>1565452</v>
      </c>
      <c r="S25" s="11">
        <v>1565178</v>
      </c>
      <c r="T25" s="11">
        <v>1611684</v>
      </c>
      <c r="U25" s="11">
        <v>803705</v>
      </c>
      <c r="V25" s="11">
        <v>3980567</v>
      </c>
      <c r="W25" s="11">
        <v>6113870</v>
      </c>
      <c r="X25" s="11">
        <v>8050000</v>
      </c>
      <c r="Y25" s="11">
        <v>-1936130</v>
      </c>
      <c r="Z25" s="2">
        <v>-24.05</v>
      </c>
      <c r="AA25" s="15">
        <v>8050000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56905728</v>
      </c>
      <c r="F26" s="51">
        <f t="shared" si="3"/>
        <v>79614070</v>
      </c>
      <c r="G26" s="51">
        <f t="shared" si="3"/>
        <v>1087237</v>
      </c>
      <c r="H26" s="51">
        <f t="shared" si="3"/>
        <v>4309815</v>
      </c>
      <c r="I26" s="51">
        <f t="shared" si="3"/>
        <v>5522594</v>
      </c>
      <c r="J26" s="51">
        <f t="shared" si="3"/>
        <v>10919646</v>
      </c>
      <c r="K26" s="51">
        <f t="shared" si="3"/>
        <v>2867751</v>
      </c>
      <c r="L26" s="51">
        <f t="shared" si="3"/>
        <v>1884262</v>
      </c>
      <c r="M26" s="51">
        <f t="shared" si="3"/>
        <v>5006319</v>
      </c>
      <c r="N26" s="51">
        <f t="shared" si="3"/>
        <v>9758332</v>
      </c>
      <c r="O26" s="51">
        <f t="shared" si="3"/>
        <v>338555</v>
      </c>
      <c r="P26" s="51">
        <f t="shared" si="3"/>
        <v>5253551</v>
      </c>
      <c r="Q26" s="51">
        <f t="shared" si="3"/>
        <v>6959838</v>
      </c>
      <c r="R26" s="51">
        <f t="shared" si="3"/>
        <v>12551944</v>
      </c>
      <c r="S26" s="51">
        <f t="shared" si="3"/>
        <v>6431095</v>
      </c>
      <c r="T26" s="51">
        <f t="shared" si="3"/>
        <v>4839315</v>
      </c>
      <c r="U26" s="51">
        <f t="shared" si="3"/>
        <v>21185595</v>
      </c>
      <c r="V26" s="51">
        <f t="shared" si="3"/>
        <v>32456005</v>
      </c>
      <c r="W26" s="51">
        <f t="shared" si="3"/>
        <v>65685927</v>
      </c>
      <c r="X26" s="51">
        <f t="shared" si="3"/>
        <v>79614070</v>
      </c>
      <c r="Y26" s="51">
        <f t="shared" si="3"/>
        <v>-13928143</v>
      </c>
      <c r="Z26" s="52">
        <f>+IF(X26&lt;&gt;0,+(Y26/X26)*100,0)</f>
        <v>-17.494574765490572</v>
      </c>
      <c r="AA26" s="53">
        <f>SUM(AA21:AA25)</f>
        <v>79614070</v>
      </c>
    </row>
    <row r="27" spans="1:27" ht="13.5">
      <c r="A27" s="54" t="s">
        <v>38</v>
      </c>
      <c r="B27" s="64"/>
      <c r="C27" s="9"/>
      <c r="D27" s="10"/>
      <c r="E27" s="11">
        <v>3300000</v>
      </c>
      <c r="F27" s="11">
        <v>2712282</v>
      </c>
      <c r="G27" s="11"/>
      <c r="H27" s="11">
        <v>168007</v>
      </c>
      <c r="I27" s="11"/>
      <c r="J27" s="11">
        <v>168007</v>
      </c>
      <c r="K27" s="11">
        <v>148848</v>
      </c>
      <c r="L27" s="11">
        <v>50376</v>
      </c>
      <c r="M27" s="11">
        <v>209909</v>
      </c>
      <c r="N27" s="11">
        <v>409133</v>
      </c>
      <c r="O27" s="11">
        <v>8900</v>
      </c>
      <c r="P27" s="11">
        <v>7807</v>
      </c>
      <c r="Q27" s="11">
        <v>12600</v>
      </c>
      <c r="R27" s="11">
        <v>29307</v>
      </c>
      <c r="S27" s="11">
        <v>36811</v>
      </c>
      <c r="T27" s="11">
        <v>106198</v>
      </c>
      <c r="U27" s="11">
        <v>77528</v>
      </c>
      <c r="V27" s="11">
        <v>220537</v>
      </c>
      <c r="W27" s="11">
        <v>826984</v>
      </c>
      <c r="X27" s="11">
        <v>2712282</v>
      </c>
      <c r="Y27" s="11">
        <v>-1885298</v>
      </c>
      <c r="Z27" s="2">
        <v>-69.51</v>
      </c>
      <c r="AA27" s="15">
        <v>2712282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550000</v>
      </c>
      <c r="F30" s="11">
        <v>12351748</v>
      </c>
      <c r="G30" s="11">
        <v>45000</v>
      </c>
      <c r="H30" s="11">
        <v>379719</v>
      </c>
      <c r="I30" s="11">
        <v>266567</v>
      </c>
      <c r="J30" s="11">
        <v>691286</v>
      </c>
      <c r="K30" s="11">
        <v>1353668</v>
      </c>
      <c r="L30" s="11">
        <v>1153633</v>
      </c>
      <c r="M30" s="11">
        <v>99612</v>
      </c>
      <c r="N30" s="11">
        <v>2606913</v>
      </c>
      <c r="O30" s="11">
        <v>152544</v>
      </c>
      <c r="P30" s="11">
        <v>340551</v>
      </c>
      <c r="Q30" s="11">
        <v>815608</v>
      </c>
      <c r="R30" s="11">
        <v>1308703</v>
      </c>
      <c r="S30" s="11">
        <v>447418</v>
      </c>
      <c r="T30" s="11">
        <v>-39278</v>
      </c>
      <c r="U30" s="11">
        <v>2203543</v>
      </c>
      <c r="V30" s="11">
        <v>2611683</v>
      </c>
      <c r="W30" s="11">
        <v>7218585</v>
      </c>
      <c r="X30" s="11">
        <v>12351748</v>
      </c>
      <c r="Y30" s="11">
        <v>-5133163</v>
      </c>
      <c r="Z30" s="2">
        <v>-41.56</v>
      </c>
      <c r="AA30" s="15">
        <v>12351748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59341622</v>
      </c>
      <c r="F36" s="11">
        <f t="shared" si="4"/>
        <v>59374044</v>
      </c>
      <c r="G36" s="11">
        <f t="shared" si="4"/>
        <v>424307</v>
      </c>
      <c r="H36" s="11">
        <f t="shared" si="4"/>
        <v>4271742</v>
      </c>
      <c r="I36" s="11">
        <f t="shared" si="4"/>
        <v>1957389</v>
      </c>
      <c r="J36" s="11">
        <f t="shared" si="4"/>
        <v>6653438</v>
      </c>
      <c r="K36" s="11">
        <f t="shared" si="4"/>
        <v>537217</v>
      </c>
      <c r="L36" s="11">
        <f t="shared" si="4"/>
        <v>1129663</v>
      </c>
      <c r="M36" s="11">
        <f t="shared" si="4"/>
        <v>4041165</v>
      </c>
      <c r="N36" s="11">
        <f t="shared" si="4"/>
        <v>5708045</v>
      </c>
      <c r="O36" s="11">
        <f t="shared" si="4"/>
        <v>2354860</v>
      </c>
      <c r="P36" s="11">
        <f t="shared" si="4"/>
        <v>3225948</v>
      </c>
      <c r="Q36" s="11">
        <f t="shared" si="4"/>
        <v>2317854</v>
      </c>
      <c r="R36" s="11">
        <f t="shared" si="4"/>
        <v>7898662</v>
      </c>
      <c r="S36" s="11">
        <f t="shared" si="4"/>
        <v>5833769</v>
      </c>
      <c r="T36" s="11">
        <f t="shared" si="4"/>
        <v>6640141</v>
      </c>
      <c r="U36" s="11">
        <f t="shared" si="4"/>
        <v>12184581</v>
      </c>
      <c r="V36" s="11">
        <f t="shared" si="4"/>
        <v>24658491</v>
      </c>
      <c r="W36" s="11">
        <f t="shared" si="4"/>
        <v>44918636</v>
      </c>
      <c r="X36" s="11">
        <f t="shared" si="4"/>
        <v>59374044</v>
      </c>
      <c r="Y36" s="11">
        <f t="shared" si="4"/>
        <v>-14455408</v>
      </c>
      <c r="Z36" s="2">
        <f aca="true" t="shared" si="5" ref="Z36:Z49">+IF(X36&lt;&gt;0,+(Y36/X36)*100,0)</f>
        <v>-24.346342317528517</v>
      </c>
      <c r="AA36" s="15">
        <f>AA6+AA21</f>
        <v>59374044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48304084</v>
      </c>
      <c r="F37" s="11">
        <f t="shared" si="4"/>
        <v>67999451</v>
      </c>
      <c r="G37" s="11">
        <f t="shared" si="4"/>
        <v>0</v>
      </c>
      <c r="H37" s="11">
        <f t="shared" si="4"/>
        <v>63147</v>
      </c>
      <c r="I37" s="11">
        <f t="shared" si="4"/>
        <v>896982</v>
      </c>
      <c r="J37" s="11">
        <f t="shared" si="4"/>
        <v>960129</v>
      </c>
      <c r="K37" s="11">
        <f t="shared" si="4"/>
        <v>4355520</v>
      </c>
      <c r="L37" s="11">
        <f t="shared" si="4"/>
        <v>134080</v>
      </c>
      <c r="M37" s="11">
        <f t="shared" si="4"/>
        <v>9602274</v>
      </c>
      <c r="N37" s="11">
        <f t="shared" si="4"/>
        <v>14091874</v>
      </c>
      <c r="O37" s="11">
        <f t="shared" si="4"/>
        <v>6475485</v>
      </c>
      <c r="P37" s="11">
        <f t="shared" si="4"/>
        <v>2229801</v>
      </c>
      <c r="Q37" s="11">
        <f t="shared" si="4"/>
        <v>3341631</v>
      </c>
      <c r="R37" s="11">
        <f t="shared" si="4"/>
        <v>12046917</v>
      </c>
      <c r="S37" s="11">
        <f t="shared" si="4"/>
        <v>5147540</v>
      </c>
      <c r="T37" s="11">
        <f t="shared" si="4"/>
        <v>7565019</v>
      </c>
      <c r="U37" s="11">
        <f t="shared" si="4"/>
        <v>15174133</v>
      </c>
      <c r="V37" s="11">
        <f t="shared" si="4"/>
        <v>27886692</v>
      </c>
      <c r="W37" s="11">
        <f t="shared" si="4"/>
        <v>54985612</v>
      </c>
      <c r="X37" s="11">
        <f t="shared" si="4"/>
        <v>67999451</v>
      </c>
      <c r="Y37" s="11">
        <f t="shared" si="4"/>
        <v>-13013839</v>
      </c>
      <c r="Z37" s="2">
        <f t="shared" si="5"/>
        <v>-19.138153041853233</v>
      </c>
      <c r="AA37" s="15">
        <f>AA7+AA22</f>
        <v>67999451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27850000</v>
      </c>
      <c r="F38" s="11">
        <f t="shared" si="4"/>
        <v>44385616</v>
      </c>
      <c r="G38" s="11">
        <f t="shared" si="4"/>
        <v>1618624</v>
      </c>
      <c r="H38" s="11">
        <f t="shared" si="4"/>
        <v>1049285</v>
      </c>
      <c r="I38" s="11">
        <f t="shared" si="4"/>
        <v>6904510</v>
      </c>
      <c r="J38" s="11">
        <f t="shared" si="4"/>
        <v>9572419</v>
      </c>
      <c r="K38" s="11">
        <f t="shared" si="4"/>
        <v>3415757</v>
      </c>
      <c r="L38" s="11">
        <f t="shared" si="4"/>
        <v>2158814</v>
      </c>
      <c r="M38" s="11">
        <f t="shared" si="4"/>
        <v>3870061</v>
      </c>
      <c r="N38" s="11">
        <f t="shared" si="4"/>
        <v>9444632</v>
      </c>
      <c r="O38" s="11">
        <f t="shared" si="4"/>
        <v>759719</v>
      </c>
      <c r="P38" s="11">
        <f t="shared" si="4"/>
        <v>6109760</v>
      </c>
      <c r="Q38" s="11">
        <f t="shared" si="4"/>
        <v>3893509</v>
      </c>
      <c r="R38" s="11">
        <f t="shared" si="4"/>
        <v>10762988</v>
      </c>
      <c r="S38" s="11">
        <f t="shared" si="4"/>
        <v>2062091</v>
      </c>
      <c r="T38" s="11">
        <f t="shared" si="4"/>
        <v>7236457</v>
      </c>
      <c r="U38" s="11">
        <f t="shared" si="4"/>
        <v>6308387</v>
      </c>
      <c r="V38" s="11">
        <f t="shared" si="4"/>
        <v>15606935</v>
      </c>
      <c r="W38" s="11">
        <f t="shared" si="4"/>
        <v>45386974</v>
      </c>
      <c r="X38" s="11">
        <f t="shared" si="4"/>
        <v>44385616</v>
      </c>
      <c r="Y38" s="11">
        <f t="shared" si="4"/>
        <v>1001358</v>
      </c>
      <c r="Z38" s="2">
        <f t="shared" si="5"/>
        <v>2.2560416870186053</v>
      </c>
      <c r="AA38" s="15">
        <f>AA8+AA23</f>
        <v>44385616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28625728</v>
      </c>
      <c r="F39" s="11">
        <f t="shared" si="4"/>
        <v>25966664</v>
      </c>
      <c r="G39" s="11">
        <f t="shared" si="4"/>
        <v>957669</v>
      </c>
      <c r="H39" s="11">
        <f t="shared" si="4"/>
        <v>1631200</v>
      </c>
      <c r="I39" s="11">
        <f t="shared" si="4"/>
        <v>955673</v>
      </c>
      <c r="J39" s="11">
        <f t="shared" si="4"/>
        <v>3544542</v>
      </c>
      <c r="K39" s="11">
        <f t="shared" si="4"/>
        <v>860765</v>
      </c>
      <c r="L39" s="11">
        <f t="shared" si="4"/>
        <v>146342</v>
      </c>
      <c r="M39" s="11">
        <f t="shared" si="4"/>
        <v>1304100</v>
      </c>
      <c r="N39" s="11">
        <f t="shared" si="4"/>
        <v>2311207</v>
      </c>
      <c r="O39" s="11">
        <f t="shared" si="4"/>
        <v>699353</v>
      </c>
      <c r="P39" s="11">
        <f t="shared" si="4"/>
        <v>1017883</v>
      </c>
      <c r="Q39" s="11">
        <f t="shared" si="4"/>
        <v>5303373</v>
      </c>
      <c r="R39" s="11">
        <f t="shared" si="4"/>
        <v>7020609</v>
      </c>
      <c r="S39" s="11">
        <f t="shared" si="4"/>
        <v>0</v>
      </c>
      <c r="T39" s="11">
        <f t="shared" si="4"/>
        <v>2445987</v>
      </c>
      <c r="U39" s="11">
        <f t="shared" si="4"/>
        <v>13207879</v>
      </c>
      <c r="V39" s="11">
        <f t="shared" si="4"/>
        <v>15653866</v>
      </c>
      <c r="W39" s="11">
        <f t="shared" si="4"/>
        <v>28530224</v>
      </c>
      <c r="X39" s="11">
        <f t="shared" si="4"/>
        <v>25966664</v>
      </c>
      <c r="Y39" s="11">
        <f t="shared" si="4"/>
        <v>2563560</v>
      </c>
      <c r="Z39" s="2">
        <f t="shared" si="5"/>
        <v>9.87250422310698</v>
      </c>
      <c r="AA39" s="15">
        <f>AA9+AA24</f>
        <v>25966664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1480000</v>
      </c>
      <c r="F40" s="11">
        <f t="shared" si="4"/>
        <v>9495860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567851</v>
      </c>
      <c r="N40" s="11">
        <f t="shared" si="4"/>
        <v>567851</v>
      </c>
      <c r="O40" s="11">
        <f t="shared" si="4"/>
        <v>0</v>
      </c>
      <c r="P40" s="11">
        <f t="shared" si="4"/>
        <v>0</v>
      </c>
      <c r="Q40" s="11">
        <f t="shared" si="4"/>
        <v>1565452</v>
      </c>
      <c r="R40" s="11">
        <f t="shared" si="4"/>
        <v>1565452</v>
      </c>
      <c r="S40" s="11">
        <f t="shared" si="4"/>
        <v>1565178</v>
      </c>
      <c r="T40" s="11">
        <f t="shared" si="4"/>
        <v>1611684</v>
      </c>
      <c r="U40" s="11">
        <f t="shared" si="4"/>
        <v>803705</v>
      </c>
      <c r="V40" s="11">
        <f t="shared" si="4"/>
        <v>3980567</v>
      </c>
      <c r="W40" s="11">
        <f t="shared" si="4"/>
        <v>6113870</v>
      </c>
      <c r="X40" s="11">
        <f t="shared" si="4"/>
        <v>9495860</v>
      </c>
      <c r="Y40" s="11">
        <f t="shared" si="4"/>
        <v>-3381990</v>
      </c>
      <c r="Z40" s="2">
        <f t="shared" si="5"/>
        <v>-35.61541556004406</v>
      </c>
      <c r="AA40" s="15">
        <f>AA10+AA25</f>
        <v>9495860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165601434</v>
      </c>
      <c r="F41" s="51">
        <f t="shared" si="6"/>
        <v>207221635</v>
      </c>
      <c r="G41" s="51">
        <f t="shared" si="6"/>
        <v>3000600</v>
      </c>
      <c r="H41" s="51">
        <f t="shared" si="6"/>
        <v>7015374</v>
      </c>
      <c r="I41" s="51">
        <f t="shared" si="6"/>
        <v>10714554</v>
      </c>
      <c r="J41" s="51">
        <f t="shared" si="6"/>
        <v>20730528</v>
      </c>
      <c r="K41" s="51">
        <f t="shared" si="6"/>
        <v>9169259</v>
      </c>
      <c r="L41" s="51">
        <f t="shared" si="6"/>
        <v>3568899</v>
      </c>
      <c r="M41" s="51">
        <f t="shared" si="6"/>
        <v>19385451</v>
      </c>
      <c r="N41" s="51">
        <f t="shared" si="6"/>
        <v>32123609</v>
      </c>
      <c r="O41" s="51">
        <f t="shared" si="6"/>
        <v>10289417</v>
      </c>
      <c r="P41" s="51">
        <f t="shared" si="6"/>
        <v>12583392</v>
      </c>
      <c r="Q41" s="51">
        <f t="shared" si="6"/>
        <v>16421819</v>
      </c>
      <c r="R41" s="51">
        <f t="shared" si="6"/>
        <v>39294628</v>
      </c>
      <c r="S41" s="51">
        <f t="shared" si="6"/>
        <v>14608578</v>
      </c>
      <c r="T41" s="51">
        <f t="shared" si="6"/>
        <v>25499288</v>
      </c>
      <c r="U41" s="51">
        <f t="shared" si="6"/>
        <v>47678685</v>
      </c>
      <c r="V41" s="51">
        <f t="shared" si="6"/>
        <v>87786551</v>
      </c>
      <c r="W41" s="51">
        <f t="shared" si="6"/>
        <v>179935316</v>
      </c>
      <c r="X41" s="51">
        <f t="shared" si="6"/>
        <v>207221635</v>
      </c>
      <c r="Y41" s="51">
        <f t="shared" si="6"/>
        <v>-27286319</v>
      </c>
      <c r="Z41" s="52">
        <f t="shared" si="5"/>
        <v>-13.167697957792873</v>
      </c>
      <c r="AA41" s="53">
        <f>SUM(AA36:AA40)</f>
        <v>207221635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15795000</v>
      </c>
      <c r="F42" s="67">
        <f t="shared" si="7"/>
        <v>16566441</v>
      </c>
      <c r="G42" s="67">
        <f t="shared" si="7"/>
        <v>0</v>
      </c>
      <c r="H42" s="67">
        <f t="shared" si="7"/>
        <v>168686</v>
      </c>
      <c r="I42" s="67">
        <f t="shared" si="7"/>
        <v>279906</v>
      </c>
      <c r="J42" s="67">
        <f t="shared" si="7"/>
        <v>448592</v>
      </c>
      <c r="K42" s="67">
        <f t="shared" si="7"/>
        <v>636387</v>
      </c>
      <c r="L42" s="67">
        <f t="shared" si="7"/>
        <v>2070527</v>
      </c>
      <c r="M42" s="67">
        <f t="shared" si="7"/>
        <v>2257869</v>
      </c>
      <c r="N42" s="67">
        <f t="shared" si="7"/>
        <v>4964783</v>
      </c>
      <c r="O42" s="67">
        <f t="shared" si="7"/>
        <v>1170088</v>
      </c>
      <c r="P42" s="67">
        <f t="shared" si="7"/>
        <v>1127050</v>
      </c>
      <c r="Q42" s="67">
        <f t="shared" si="7"/>
        <v>834031</v>
      </c>
      <c r="R42" s="67">
        <f t="shared" si="7"/>
        <v>3131169</v>
      </c>
      <c r="S42" s="67">
        <f t="shared" si="7"/>
        <v>164878</v>
      </c>
      <c r="T42" s="67">
        <f t="shared" si="7"/>
        <v>300888</v>
      </c>
      <c r="U42" s="67">
        <f t="shared" si="7"/>
        <v>448295</v>
      </c>
      <c r="V42" s="67">
        <f t="shared" si="7"/>
        <v>914061</v>
      </c>
      <c r="W42" s="67">
        <f t="shared" si="7"/>
        <v>9458605</v>
      </c>
      <c r="X42" s="67">
        <f t="shared" si="7"/>
        <v>16566441</v>
      </c>
      <c r="Y42" s="67">
        <f t="shared" si="7"/>
        <v>-7107836</v>
      </c>
      <c r="Z42" s="69">
        <f t="shared" si="5"/>
        <v>-42.90502709664677</v>
      </c>
      <c r="AA42" s="68">
        <f aca="true" t="shared" si="8" ref="AA42:AA48">AA12+AA27</f>
        <v>16566441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1827000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17345332</v>
      </c>
      <c r="F45" s="67">
        <f t="shared" si="7"/>
        <v>62696076</v>
      </c>
      <c r="G45" s="67">
        <f t="shared" si="7"/>
        <v>45000</v>
      </c>
      <c r="H45" s="67">
        <f t="shared" si="7"/>
        <v>1441563</v>
      </c>
      <c r="I45" s="67">
        <f t="shared" si="7"/>
        <v>1424288</v>
      </c>
      <c r="J45" s="67">
        <f t="shared" si="7"/>
        <v>2910851</v>
      </c>
      <c r="K45" s="67">
        <f t="shared" si="7"/>
        <v>4173214</v>
      </c>
      <c r="L45" s="67">
        <f t="shared" si="7"/>
        <v>4638681</v>
      </c>
      <c r="M45" s="67">
        <f t="shared" si="7"/>
        <v>2450768</v>
      </c>
      <c r="N45" s="67">
        <f t="shared" si="7"/>
        <v>11262663</v>
      </c>
      <c r="O45" s="67">
        <f t="shared" si="7"/>
        <v>2441207</v>
      </c>
      <c r="P45" s="67">
        <f t="shared" si="7"/>
        <v>2569575</v>
      </c>
      <c r="Q45" s="67">
        <f t="shared" si="7"/>
        <v>3754341</v>
      </c>
      <c r="R45" s="67">
        <f t="shared" si="7"/>
        <v>8765123</v>
      </c>
      <c r="S45" s="67">
        <f t="shared" si="7"/>
        <v>4067564</v>
      </c>
      <c r="T45" s="67">
        <f t="shared" si="7"/>
        <v>1489387</v>
      </c>
      <c r="U45" s="67">
        <f t="shared" si="7"/>
        <v>6282747</v>
      </c>
      <c r="V45" s="67">
        <f t="shared" si="7"/>
        <v>11839698</v>
      </c>
      <c r="W45" s="67">
        <f t="shared" si="7"/>
        <v>34778335</v>
      </c>
      <c r="X45" s="67">
        <f t="shared" si="7"/>
        <v>62696076</v>
      </c>
      <c r="Y45" s="67">
        <f t="shared" si="7"/>
        <v>-27917741</v>
      </c>
      <c r="Z45" s="69">
        <f t="shared" si="5"/>
        <v>-44.52868948289523</v>
      </c>
      <c r="AA45" s="68">
        <f t="shared" si="8"/>
        <v>62696076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200568766</v>
      </c>
      <c r="F49" s="79">
        <f t="shared" si="9"/>
        <v>286484152</v>
      </c>
      <c r="G49" s="79">
        <f t="shared" si="9"/>
        <v>3045600</v>
      </c>
      <c r="H49" s="79">
        <f t="shared" si="9"/>
        <v>8625623</v>
      </c>
      <c r="I49" s="79">
        <f t="shared" si="9"/>
        <v>12418748</v>
      </c>
      <c r="J49" s="79">
        <f t="shared" si="9"/>
        <v>24089971</v>
      </c>
      <c r="K49" s="79">
        <f t="shared" si="9"/>
        <v>13978860</v>
      </c>
      <c r="L49" s="79">
        <f t="shared" si="9"/>
        <v>10278107</v>
      </c>
      <c r="M49" s="79">
        <f t="shared" si="9"/>
        <v>24094088</v>
      </c>
      <c r="N49" s="79">
        <f t="shared" si="9"/>
        <v>48351055</v>
      </c>
      <c r="O49" s="79">
        <f t="shared" si="9"/>
        <v>13900712</v>
      </c>
      <c r="P49" s="79">
        <f t="shared" si="9"/>
        <v>16280017</v>
      </c>
      <c r="Q49" s="79">
        <f t="shared" si="9"/>
        <v>21010191</v>
      </c>
      <c r="R49" s="79">
        <f t="shared" si="9"/>
        <v>51190920</v>
      </c>
      <c r="S49" s="79">
        <f t="shared" si="9"/>
        <v>18841020</v>
      </c>
      <c r="T49" s="79">
        <f t="shared" si="9"/>
        <v>27289563</v>
      </c>
      <c r="U49" s="79">
        <f t="shared" si="9"/>
        <v>54409727</v>
      </c>
      <c r="V49" s="79">
        <f t="shared" si="9"/>
        <v>100540310</v>
      </c>
      <c r="W49" s="79">
        <f t="shared" si="9"/>
        <v>224172256</v>
      </c>
      <c r="X49" s="79">
        <f t="shared" si="9"/>
        <v>286484152</v>
      </c>
      <c r="Y49" s="79">
        <f t="shared" si="9"/>
        <v>-62311896</v>
      </c>
      <c r="Z49" s="80">
        <f t="shared" si="5"/>
        <v>-21.75055603075733</v>
      </c>
      <c r="AA49" s="81">
        <f>SUM(AA41:AA48)</f>
        <v>286484152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23329248</v>
      </c>
      <c r="H65" s="11">
        <v>20933656</v>
      </c>
      <c r="I65" s="11">
        <v>21377410</v>
      </c>
      <c r="J65" s="11">
        <v>65640314</v>
      </c>
      <c r="K65" s="11">
        <v>21281696</v>
      </c>
      <c r="L65" s="11"/>
      <c r="M65" s="11">
        <v>21988748</v>
      </c>
      <c r="N65" s="11">
        <v>43270444</v>
      </c>
      <c r="O65" s="11">
        <v>22626401</v>
      </c>
      <c r="P65" s="11">
        <v>22754293</v>
      </c>
      <c r="Q65" s="11">
        <v>22219435</v>
      </c>
      <c r="R65" s="11">
        <v>67600129</v>
      </c>
      <c r="S65" s="11">
        <v>23247572</v>
      </c>
      <c r="T65" s="11">
        <v>22248987</v>
      </c>
      <c r="U65" s="11">
        <v>23463060</v>
      </c>
      <c r="V65" s="11">
        <v>68959619</v>
      </c>
      <c r="W65" s="11">
        <v>245470506</v>
      </c>
      <c r="X65" s="11"/>
      <c r="Y65" s="11">
        <v>245470506</v>
      </c>
      <c r="Z65" s="2"/>
      <c r="AA65" s="15"/>
    </row>
    <row r="66" spans="1:27" ht="13.5">
      <c r="A66" s="86" t="s">
        <v>54</v>
      </c>
      <c r="B66" s="93"/>
      <c r="C66" s="12">
        <v>48829900</v>
      </c>
      <c r="D66" s="13"/>
      <c r="E66" s="14">
        <v>66985820</v>
      </c>
      <c r="F66" s="14">
        <v>64704960</v>
      </c>
      <c r="G66" s="14">
        <v>83791</v>
      </c>
      <c r="H66" s="14">
        <v>200771</v>
      </c>
      <c r="I66" s="14">
        <v>147547</v>
      </c>
      <c r="J66" s="14">
        <v>432109</v>
      </c>
      <c r="K66" s="14">
        <v>797319</v>
      </c>
      <c r="L66" s="14"/>
      <c r="M66" s="14">
        <v>199164</v>
      </c>
      <c r="N66" s="14">
        <v>996483</v>
      </c>
      <c r="O66" s="14">
        <v>693082</v>
      </c>
      <c r="P66" s="14">
        <v>1011311</v>
      </c>
      <c r="Q66" s="14">
        <v>708051</v>
      </c>
      <c r="R66" s="14">
        <v>2412444</v>
      </c>
      <c r="S66" s="14">
        <v>317353</v>
      </c>
      <c r="T66" s="14">
        <v>467325</v>
      </c>
      <c r="U66" s="14">
        <v>606724</v>
      </c>
      <c r="V66" s="14">
        <v>1391402</v>
      </c>
      <c r="W66" s="14">
        <v>5232438</v>
      </c>
      <c r="X66" s="14">
        <v>64704960</v>
      </c>
      <c r="Y66" s="14">
        <v>-59472522</v>
      </c>
      <c r="Z66" s="2">
        <v>-91.91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1958913</v>
      </c>
      <c r="H67" s="11">
        <v>4105998</v>
      </c>
      <c r="I67" s="11">
        <v>6320209</v>
      </c>
      <c r="J67" s="11">
        <v>12385120</v>
      </c>
      <c r="K67" s="11">
        <v>6331898</v>
      </c>
      <c r="L67" s="11"/>
      <c r="M67" s="11">
        <v>6063761</v>
      </c>
      <c r="N67" s="11">
        <v>12395659</v>
      </c>
      <c r="O67" s="11">
        <v>5811108</v>
      </c>
      <c r="P67" s="11">
        <v>3124019</v>
      </c>
      <c r="Q67" s="11">
        <v>5300199</v>
      </c>
      <c r="R67" s="11">
        <v>14235326</v>
      </c>
      <c r="S67" s="11">
        <v>5999665</v>
      </c>
      <c r="T67" s="11">
        <v>6951971</v>
      </c>
      <c r="U67" s="11">
        <v>8586885</v>
      </c>
      <c r="V67" s="11">
        <v>21538521</v>
      </c>
      <c r="W67" s="11">
        <v>60554626</v>
      </c>
      <c r="X67" s="11"/>
      <c r="Y67" s="11">
        <v>60554626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64941514</v>
      </c>
      <c r="H68" s="11">
        <v>88996224</v>
      </c>
      <c r="I68" s="11">
        <v>61059633</v>
      </c>
      <c r="J68" s="11">
        <v>214997371</v>
      </c>
      <c r="K68" s="11">
        <v>117731275</v>
      </c>
      <c r="L68" s="11"/>
      <c r="M68" s="11">
        <v>58215638</v>
      </c>
      <c r="N68" s="11">
        <v>175946913</v>
      </c>
      <c r="O68" s="11">
        <v>39530020</v>
      </c>
      <c r="P68" s="11">
        <v>66047014</v>
      </c>
      <c r="Q68" s="11">
        <v>63431445</v>
      </c>
      <c r="R68" s="11">
        <v>169008479</v>
      </c>
      <c r="S68" s="11">
        <v>53179744</v>
      </c>
      <c r="T68" s="11">
        <v>55407398</v>
      </c>
      <c r="U68" s="11">
        <v>59806775</v>
      </c>
      <c r="V68" s="11">
        <v>168393917</v>
      </c>
      <c r="W68" s="11">
        <v>728346680</v>
      </c>
      <c r="X68" s="11"/>
      <c r="Y68" s="11">
        <v>728346680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48829900</v>
      </c>
      <c r="D69" s="78">
        <f t="shared" si="12"/>
        <v>0</v>
      </c>
      <c r="E69" s="79">
        <f t="shared" si="12"/>
        <v>66985820</v>
      </c>
      <c r="F69" s="79">
        <f t="shared" si="12"/>
        <v>64704960</v>
      </c>
      <c r="G69" s="79">
        <f t="shared" si="12"/>
        <v>90313466</v>
      </c>
      <c r="H69" s="79">
        <f t="shared" si="12"/>
        <v>114236649</v>
      </c>
      <c r="I69" s="79">
        <f t="shared" si="12"/>
        <v>88904799</v>
      </c>
      <c r="J69" s="79">
        <f t="shared" si="12"/>
        <v>293454914</v>
      </c>
      <c r="K69" s="79">
        <f t="shared" si="12"/>
        <v>146142188</v>
      </c>
      <c r="L69" s="79">
        <f t="shared" si="12"/>
        <v>0</v>
      </c>
      <c r="M69" s="79">
        <f t="shared" si="12"/>
        <v>86467311</v>
      </c>
      <c r="N69" s="79">
        <f t="shared" si="12"/>
        <v>232609499</v>
      </c>
      <c r="O69" s="79">
        <f t="shared" si="12"/>
        <v>68660611</v>
      </c>
      <c r="P69" s="79">
        <f t="shared" si="12"/>
        <v>92936637</v>
      </c>
      <c r="Q69" s="79">
        <f t="shared" si="12"/>
        <v>91659130</v>
      </c>
      <c r="R69" s="79">
        <f t="shared" si="12"/>
        <v>253256378</v>
      </c>
      <c r="S69" s="79">
        <f t="shared" si="12"/>
        <v>82744334</v>
      </c>
      <c r="T69" s="79">
        <f t="shared" si="12"/>
        <v>85075681</v>
      </c>
      <c r="U69" s="79">
        <f t="shared" si="12"/>
        <v>92463444</v>
      </c>
      <c r="V69" s="79">
        <f t="shared" si="12"/>
        <v>260283459</v>
      </c>
      <c r="W69" s="79">
        <f t="shared" si="12"/>
        <v>1039604250</v>
      </c>
      <c r="X69" s="79">
        <f t="shared" si="12"/>
        <v>64704960</v>
      </c>
      <c r="Y69" s="79">
        <f t="shared" si="12"/>
        <v>974899290</v>
      </c>
      <c r="Z69" s="80">
        <f>+IF(X69&lt;&gt;0,+(Y69/X69)*100,0)</f>
        <v>1506.6840161867035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132756619</v>
      </c>
      <c r="D5" s="42">
        <f t="shared" si="0"/>
        <v>0</v>
      </c>
      <c r="E5" s="43">
        <f t="shared" si="0"/>
        <v>114856000</v>
      </c>
      <c r="F5" s="43">
        <f t="shared" si="0"/>
        <v>157106000</v>
      </c>
      <c r="G5" s="43">
        <f t="shared" si="0"/>
        <v>0</v>
      </c>
      <c r="H5" s="43">
        <f t="shared" si="0"/>
        <v>7108295</v>
      </c>
      <c r="I5" s="43">
        <f t="shared" si="0"/>
        <v>1578893</v>
      </c>
      <c r="J5" s="43">
        <f t="shared" si="0"/>
        <v>8687188</v>
      </c>
      <c r="K5" s="43">
        <f t="shared" si="0"/>
        <v>2563777</v>
      </c>
      <c r="L5" s="43">
        <f t="shared" si="0"/>
        <v>8756593</v>
      </c>
      <c r="M5" s="43">
        <f t="shared" si="0"/>
        <v>10215244</v>
      </c>
      <c r="N5" s="43">
        <f t="shared" si="0"/>
        <v>21535614</v>
      </c>
      <c r="O5" s="43">
        <f t="shared" si="0"/>
        <v>1040434</v>
      </c>
      <c r="P5" s="43">
        <f t="shared" si="0"/>
        <v>2733667</v>
      </c>
      <c r="Q5" s="43">
        <f t="shared" si="0"/>
        <v>19771875</v>
      </c>
      <c r="R5" s="43">
        <f t="shared" si="0"/>
        <v>23545976</v>
      </c>
      <c r="S5" s="43">
        <f t="shared" si="0"/>
        <v>4875886</v>
      </c>
      <c r="T5" s="43">
        <f t="shared" si="0"/>
        <v>7974044</v>
      </c>
      <c r="U5" s="43">
        <f t="shared" si="0"/>
        <v>25680439</v>
      </c>
      <c r="V5" s="43">
        <f t="shared" si="0"/>
        <v>38530369</v>
      </c>
      <c r="W5" s="43">
        <f t="shared" si="0"/>
        <v>92299147</v>
      </c>
      <c r="X5" s="43">
        <f t="shared" si="0"/>
        <v>157106000</v>
      </c>
      <c r="Y5" s="43">
        <f t="shared" si="0"/>
        <v>-64806853</v>
      </c>
      <c r="Z5" s="44">
        <f>+IF(X5&lt;&gt;0,+(Y5/X5)*100,0)</f>
        <v>-41.25039973011852</v>
      </c>
      <c r="AA5" s="45">
        <f>SUM(AA11:AA18)</f>
        <v>157106000</v>
      </c>
    </row>
    <row r="6" spans="1:27" ht="13.5">
      <c r="A6" s="46" t="s">
        <v>32</v>
      </c>
      <c r="B6" s="47"/>
      <c r="C6" s="9">
        <v>57090371</v>
      </c>
      <c r="D6" s="10"/>
      <c r="E6" s="11">
        <v>44971519</v>
      </c>
      <c r="F6" s="11">
        <v>53478301</v>
      </c>
      <c r="G6" s="11"/>
      <c r="H6" s="11">
        <v>3934676</v>
      </c>
      <c r="I6" s="11"/>
      <c r="J6" s="11">
        <v>3934676</v>
      </c>
      <c r="K6" s="11">
        <v>2103048</v>
      </c>
      <c r="L6" s="11">
        <v>208302</v>
      </c>
      <c r="M6" s="11">
        <v>3496957</v>
      </c>
      <c r="N6" s="11">
        <v>5808307</v>
      </c>
      <c r="O6" s="11">
        <v>1040434</v>
      </c>
      <c r="P6" s="11">
        <v>2391731</v>
      </c>
      <c r="Q6" s="11">
        <v>10042424</v>
      </c>
      <c r="R6" s="11">
        <v>13474589</v>
      </c>
      <c r="S6" s="11">
        <v>3963358</v>
      </c>
      <c r="T6" s="11">
        <v>4355992</v>
      </c>
      <c r="U6" s="11">
        <v>11033871</v>
      </c>
      <c r="V6" s="11">
        <v>19353221</v>
      </c>
      <c r="W6" s="11">
        <v>42570793</v>
      </c>
      <c r="X6" s="11">
        <v>53478301</v>
      </c>
      <c r="Y6" s="11">
        <v>-10907508</v>
      </c>
      <c r="Z6" s="2">
        <v>-20.4</v>
      </c>
      <c r="AA6" s="15">
        <v>53478301</v>
      </c>
    </row>
    <row r="7" spans="1:27" ht="13.5">
      <c r="A7" s="46" t="s">
        <v>33</v>
      </c>
      <c r="B7" s="47"/>
      <c r="C7" s="9">
        <v>12056943</v>
      </c>
      <c r="D7" s="10"/>
      <c r="E7" s="11">
        <v>6661165</v>
      </c>
      <c r="F7" s="11">
        <v>4379903</v>
      </c>
      <c r="G7" s="11"/>
      <c r="H7" s="11">
        <v>-170000</v>
      </c>
      <c r="I7" s="11">
        <v>88100</v>
      </c>
      <c r="J7" s="11">
        <v>-81900</v>
      </c>
      <c r="K7" s="11"/>
      <c r="L7" s="11"/>
      <c r="M7" s="11"/>
      <c r="N7" s="11"/>
      <c r="O7" s="11"/>
      <c r="P7" s="11"/>
      <c r="Q7" s="11">
        <v>562096</v>
      </c>
      <c r="R7" s="11">
        <v>562096</v>
      </c>
      <c r="S7" s="11"/>
      <c r="T7" s="11"/>
      <c r="U7" s="11">
        <v>685587</v>
      </c>
      <c r="V7" s="11">
        <v>685587</v>
      </c>
      <c r="W7" s="11">
        <v>1165783</v>
      </c>
      <c r="X7" s="11">
        <v>4379903</v>
      </c>
      <c r="Y7" s="11">
        <v>-3214120</v>
      </c>
      <c r="Z7" s="2">
        <v>-73.38</v>
      </c>
      <c r="AA7" s="15">
        <v>4379903</v>
      </c>
    </row>
    <row r="8" spans="1:27" ht="13.5">
      <c r="A8" s="46" t="s">
        <v>34</v>
      </c>
      <c r="B8" s="47"/>
      <c r="C8" s="9">
        <v>28539607</v>
      </c>
      <c r="D8" s="10"/>
      <c r="E8" s="11">
        <v>30196615</v>
      </c>
      <c r="F8" s="11">
        <v>34226247</v>
      </c>
      <c r="G8" s="11"/>
      <c r="H8" s="11">
        <v>1467771</v>
      </c>
      <c r="I8" s="11">
        <v>323254</v>
      </c>
      <c r="J8" s="11">
        <v>1791025</v>
      </c>
      <c r="K8" s="11">
        <v>244252</v>
      </c>
      <c r="L8" s="11">
        <v>4409611</v>
      </c>
      <c r="M8" s="11">
        <v>4205442</v>
      </c>
      <c r="N8" s="11">
        <v>8859305</v>
      </c>
      <c r="O8" s="11"/>
      <c r="P8" s="11">
        <v>133576</v>
      </c>
      <c r="Q8" s="11">
        <v>5231555</v>
      </c>
      <c r="R8" s="11">
        <v>5365131</v>
      </c>
      <c r="S8" s="11">
        <v>231665</v>
      </c>
      <c r="T8" s="11">
        <v>656389</v>
      </c>
      <c r="U8" s="11">
        <v>6916819</v>
      </c>
      <c r="V8" s="11">
        <v>7804873</v>
      </c>
      <c r="W8" s="11">
        <v>23820334</v>
      </c>
      <c r="X8" s="11">
        <v>34226247</v>
      </c>
      <c r="Y8" s="11">
        <v>-10405913</v>
      </c>
      <c r="Z8" s="2">
        <v>-30.4</v>
      </c>
      <c r="AA8" s="15">
        <v>34226247</v>
      </c>
    </row>
    <row r="9" spans="1:27" ht="13.5">
      <c r="A9" s="46" t="s">
        <v>35</v>
      </c>
      <c r="B9" s="47"/>
      <c r="C9" s="9">
        <v>17540693</v>
      </c>
      <c r="D9" s="10"/>
      <c r="E9" s="11">
        <v>23438398</v>
      </c>
      <c r="F9" s="11">
        <v>25598124</v>
      </c>
      <c r="G9" s="11"/>
      <c r="H9" s="11">
        <v>1554206</v>
      </c>
      <c r="I9" s="11">
        <v>1167539</v>
      </c>
      <c r="J9" s="11">
        <v>2721745</v>
      </c>
      <c r="K9" s="11">
        <v>216477</v>
      </c>
      <c r="L9" s="11">
        <v>988542</v>
      </c>
      <c r="M9" s="11">
        <v>2512845</v>
      </c>
      <c r="N9" s="11">
        <v>3717864</v>
      </c>
      <c r="O9" s="11"/>
      <c r="P9" s="11">
        <v>208360</v>
      </c>
      <c r="Q9" s="11">
        <v>1099784</v>
      </c>
      <c r="R9" s="11">
        <v>1308144</v>
      </c>
      <c r="S9" s="11"/>
      <c r="T9" s="11">
        <v>2961663</v>
      </c>
      <c r="U9" s="11">
        <v>4544471</v>
      </c>
      <c r="V9" s="11">
        <v>7506134</v>
      </c>
      <c r="W9" s="11">
        <v>15253887</v>
      </c>
      <c r="X9" s="11">
        <v>25598124</v>
      </c>
      <c r="Y9" s="11">
        <v>-10344237</v>
      </c>
      <c r="Z9" s="2">
        <v>-40.41</v>
      </c>
      <c r="AA9" s="15">
        <v>25598124</v>
      </c>
    </row>
    <row r="10" spans="1:27" ht="13.5">
      <c r="A10" s="46" t="s">
        <v>36</v>
      </c>
      <c r="B10" s="47"/>
      <c r="C10" s="9"/>
      <c r="D10" s="10"/>
      <c r="E10" s="11"/>
      <c r="F10" s="11">
        <v>13729470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13729470</v>
      </c>
      <c r="Y10" s="11">
        <v>-13729470</v>
      </c>
      <c r="Z10" s="2">
        <v>-100</v>
      </c>
      <c r="AA10" s="15">
        <v>13729470</v>
      </c>
    </row>
    <row r="11" spans="1:27" ht="13.5">
      <c r="A11" s="48" t="s">
        <v>37</v>
      </c>
      <c r="B11" s="47"/>
      <c r="C11" s="49">
        <f aca="true" t="shared" si="1" ref="C11:Y11">SUM(C6:C10)</f>
        <v>115227614</v>
      </c>
      <c r="D11" s="50">
        <f t="shared" si="1"/>
        <v>0</v>
      </c>
      <c r="E11" s="51">
        <f t="shared" si="1"/>
        <v>105267697</v>
      </c>
      <c r="F11" s="51">
        <f t="shared" si="1"/>
        <v>131412045</v>
      </c>
      <c r="G11" s="51">
        <f t="shared" si="1"/>
        <v>0</v>
      </c>
      <c r="H11" s="51">
        <f t="shared" si="1"/>
        <v>6786653</v>
      </c>
      <c r="I11" s="51">
        <f t="shared" si="1"/>
        <v>1578893</v>
      </c>
      <c r="J11" s="51">
        <f t="shared" si="1"/>
        <v>8365546</v>
      </c>
      <c r="K11" s="51">
        <f t="shared" si="1"/>
        <v>2563777</v>
      </c>
      <c r="L11" s="51">
        <f t="shared" si="1"/>
        <v>5606455</v>
      </c>
      <c r="M11" s="51">
        <f t="shared" si="1"/>
        <v>10215244</v>
      </c>
      <c r="N11" s="51">
        <f t="shared" si="1"/>
        <v>18385476</v>
      </c>
      <c r="O11" s="51">
        <f t="shared" si="1"/>
        <v>1040434</v>
      </c>
      <c r="P11" s="51">
        <f t="shared" si="1"/>
        <v>2733667</v>
      </c>
      <c r="Q11" s="51">
        <f t="shared" si="1"/>
        <v>16935859</v>
      </c>
      <c r="R11" s="51">
        <f t="shared" si="1"/>
        <v>20709960</v>
      </c>
      <c r="S11" s="51">
        <f t="shared" si="1"/>
        <v>4195023</v>
      </c>
      <c r="T11" s="51">
        <f t="shared" si="1"/>
        <v>7974044</v>
      </c>
      <c r="U11" s="51">
        <f t="shared" si="1"/>
        <v>23180748</v>
      </c>
      <c r="V11" s="51">
        <f t="shared" si="1"/>
        <v>35349815</v>
      </c>
      <c r="W11" s="51">
        <f t="shared" si="1"/>
        <v>82810797</v>
      </c>
      <c r="X11" s="51">
        <f t="shared" si="1"/>
        <v>131412045</v>
      </c>
      <c r="Y11" s="51">
        <f t="shared" si="1"/>
        <v>-48601248</v>
      </c>
      <c r="Z11" s="52">
        <f>+IF(X11&lt;&gt;0,+(Y11/X11)*100,0)</f>
        <v>-36.98386095429837</v>
      </c>
      <c r="AA11" s="53">
        <f>SUM(AA6:AA10)</f>
        <v>131412045</v>
      </c>
    </row>
    <row r="12" spans="1:27" ht="13.5">
      <c r="A12" s="54" t="s">
        <v>38</v>
      </c>
      <c r="B12" s="35"/>
      <c r="C12" s="9">
        <v>13983442</v>
      </c>
      <c r="D12" s="10"/>
      <c r="E12" s="11">
        <v>9588303</v>
      </c>
      <c r="F12" s="11">
        <v>15630752</v>
      </c>
      <c r="G12" s="11"/>
      <c r="H12" s="11">
        <v>321642</v>
      </c>
      <c r="I12" s="11"/>
      <c r="J12" s="11">
        <v>321642</v>
      </c>
      <c r="K12" s="11"/>
      <c r="L12" s="11">
        <v>3150138</v>
      </c>
      <c r="M12" s="11"/>
      <c r="N12" s="11">
        <v>3150138</v>
      </c>
      <c r="O12" s="11"/>
      <c r="P12" s="11"/>
      <c r="Q12" s="11">
        <v>2154411</v>
      </c>
      <c r="R12" s="11">
        <v>2154411</v>
      </c>
      <c r="S12" s="11">
        <v>680863</v>
      </c>
      <c r="T12" s="11"/>
      <c r="U12" s="11">
        <v>2397717</v>
      </c>
      <c r="V12" s="11">
        <v>3078580</v>
      </c>
      <c r="W12" s="11">
        <v>8704771</v>
      </c>
      <c r="X12" s="11">
        <v>15630752</v>
      </c>
      <c r="Y12" s="11">
        <v>-6925981</v>
      </c>
      <c r="Z12" s="2">
        <v>-44.31</v>
      </c>
      <c r="AA12" s="15">
        <v>15630752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3545563</v>
      </c>
      <c r="D15" s="10"/>
      <c r="E15" s="11"/>
      <c r="F15" s="11">
        <v>10063203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681605</v>
      </c>
      <c r="R15" s="11">
        <v>681605</v>
      </c>
      <c r="S15" s="11"/>
      <c r="T15" s="11"/>
      <c r="U15" s="11">
        <v>101974</v>
      </c>
      <c r="V15" s="11">
        <v>101974</v>
      </c>
      <c r="W15" s="11">
        <v>783579</v>
      </c>
      <c r="X15" s="11">
        <v>10063203</v>
      </c>
      <c r="Y15" s="11">
        <v>-9279624</v>
      </c>
      <c r="Z15" s="2">
        <v>-92.21</v>
      </c>
      <c r="AA15" s="15">
        <v>10063203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57090371</v>
      </c>
      <c r="D36" s="10">
        <f t="shared" si="4"/>
        <v>0</v>
      </c>
      <c r="E36" s="11">
        <f t="shared" si="4"/>
        <v>44971519</v>
      </c>
      <c r="F36" s="11">
        <f t="shared" si="4"/>
        <v>53478301</v>
      </c>
      <c r="G36" s="11">
        <f t="shared" si="4"/>
        <v>0</v>
      </c>
      <c r="H36" s="11">
        <f t="shared" si="4"/>
        <v>3934676</v>
      </c>
      <c r="I36" s="11">
        <f t="shared" si="4"/>
        <v>0</v>
      </c>
      <c r="J36" s="11">
        <f t="shared" si="4"/>
        <v>3934676</v>
      </c>
      <c r="K36" s="11">
        <f t="shared" si="4"/>
        <v>2103048</v>
      </c>
      <c r="L36" s="11">
        <f t="shared" si="4"/>
        <v>208302</v>
      </c>
      <c r="M36" s="11">
        <f t="shared" si="4"/>
        <v>3496957</v>
      </c>
      <c r="N36" s="11">
        <f t="shared" si="4"/>
        <v>5808307</v>
      </c>
      <c r="O36" s="11">
        <f t="shared" si="4"/>
        <v>1040434</v>
      </c>
      <c r="P36" s="11">
        <f t="shared" si="4"/>
        <v>2391731</v>
      </c>
      <c r="Q36" s="11">
        <f t="shared" si="4"/>
        <v>10042424</v>
      </c>
      <c r="R36" s="11">
        <f t="shared" si="4"/>
        <v>13474589</v>
      </c>
      <c r="S36" s="11">
        <f t="shared" si="4"/>
        <v>3963358</v>
      </c>
      <c r="T36" s="11">
        <f t="shared" si="4"/>
        <v>4355992</v>
      </c>
      <c r="U36" s="11">
        <f t="shared" si="4"/>
        <v>11033871</v>
      </c>
      <c r="V36" s="11">
        <f t="shared" si="4"/>
        <v>19353221</v>
      </c>
      <c r="W36" s="11">
        <f t="shared" si="4"/>
        <v>42570793</v>
      </c>
      <c r="X36" s="11">
        <f t="shared" si="4"/>
        <v>53478301</v>
      </c>
      <c r="Y36" s="11">
        <f t="shared" si="4"/>
        <v>-10907508</v>
      </c>
      <c r="Z36" s="2">
        <f aca="true" t="shared" si="5" ref="Z36:Z49">+IF(X36&lt;&gt;0,+(Y36/X36)*100,0)</f>
        <v>-20.396137865337195</v>
      </c>
      <c r="AA36" s="15">
        <f>AA6+AA21</f>
        <v>53478301</v>
      </c>
    </row>
    <row r="37" spans="1:27" ht="13.5">
      <c r="A37" s="46" t="s">
        <v>33</v>
      </c>
      <c r="B37" s="47"/>
      <c r="C37" s="9">
        <f t="shared" si="4"/>
        <v>12056943</v>
      </c>
      <c r="D37" s="10">
        <f t="shared" si="4"/>
        <v>0</v>
      </c>
      <c r="E37" s="11">
        <f t="shared" si="4"/>
        <v>6661165</v>
      </c>
      <c r="F37" s="11">
        <f t="shared" si="4"/>
        <v>4379903</v>
      </c>
      <c r="G37" s="11">
        <f t="shared" si="4"/>
        <v>0</v>
      </c>
      <c r="H37" s="11">
        <f t="shared" si="4"/>
        <v>-170000</v>
      </c>
      <c r="I37" s="11">
        <f t="shared" si="4"/>
        <v>88100</v>
      </c>
      <c r="J37" s="11">
        <f t="shared" si="4"/>
        <v>-81900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562096</v>
      </c>
      <c r="R37" s="11">
        <f t="shared" si="4"/>
        <v>562096</v>
      </c>
      <c r="S37" s="11">
        <f t="shared" si="4"/>
        <v>0</v>
      </c>
      <c r="T37" s="11">
        <f t="shared" si="4"/>
        <v>0</v>
      </c>
      <c r="U37" s="11">
        <f t="shared" si="4"/>
        <v>685587</v>
      </c>
      <c r="V37" s="11">
        <f t="shared" si="4"/>
        <v>685587</v>
      </c>
      <c r="W37" s="11">
        <f t="shared" si="4"/>
        <v>1165783</v>
      </c>
      <c r="X37" s="11">
        <f t="shared" si="4"/>
        <v>4379903</v>
      </c>
      <c r="Y37" s="11">
        <f t="shared" si="4"/>
        <v>-3214120</v>
      </c>
      <c r="Z37" s="2">
        <f t="shared" si="5"/>
        <v>-73.3833603164271</v>
      </c>
      <c r="AA37" s="15">
        <f>AA7+AA22</f>
        <v>4379903</v>
      </c>
    </row>
    <row r="38" spans="1:27" ht="13.5">
      <c r="A38" s="46" t="s">
        <v>34</v>
      </c>
      <c r="B38" s="47"/>
      <c r="C38" s="9">
        <f t="shared" si="4"/>
        <v>28539607</v>
      </c>
      <c r="D38" s="10">
        <f t="shared" si="4"/>
        <v>0</v>
      </c>
      <c r="E38" s="11">
        <f t="shared" si="4"/>
        <v>30196615</v>
      </c>
      <c r="F38" s="11">
        <f t="shared" si="4"/>
        <v>34226247</v>
      </c>
      <c r="G38" s="11">
        <f t="shared" si="4"/>
        <v>0</v>
      </c>
      <c r="H38" s="11">
        <f t="shared" si="4"/>
        <v>1467771</v>
      </c>
      <c r="I38" s="11">
        <f t="shared" si="4"/>
        <v>323254</v>
      </c>
      <c r="J38" s="11">
        <f t="shared" si="4"/>
        <v>1791025</v>
      </c>
      <c r="K38" s="11">
        <f t="shared" si="4"/>
        <v>244252</v>
      </c>
      <c r="L38" s="11">
        <f t="shared" si="4"/>
        <v>4409611</v>
      </c>
      <c r="M38" s="11">
        <f t="shared" si="4"/>
        <v>4205442</v>
      </c>
      <c r="N38" s="11">
        <f t="shared" si="4"/>
        <v>8859305</v>
      </c>
      <c r="O38" s="11">
        <f t="shared" si="4"/>
        <v>0</v>
      </c>
      <c r="P38" s="11">
        <f t="shared" si="4"/>
        <v>133576</v>
      </c>
      <c r="Q38" s="11">
        <f t="shared" si="4"/>
        <v>5231555</v>
      </c>
      <c r="R38" s="11">
        <f t="shared" si="4"/>
        <v>5365131</v>
      </c>
      <c r="S38" s="11">
        <f t="shared" si="4"/>
        <v>231665</v>
      </c>
      <c r="T38" s="11">
        <f t="shared" si="4"/>
        <v>656389</v>
      </c>
      <c r="U38" s="11">
        <f t="shared" si="4"/>
        <v>6916819</v>
      </c>
      <c r="V38" s="11">
        <f t="shared" si="4"/>
        <v>7804873</v>
      </c>
      <c r="W38" s="11">
        <f t="shared" si="4"/>
        <v>23820334</v>
      </c>
      <c r="X38" s="11">
        <f t="shared" si="4"/>
        <v>34226247</v>
      </c>
      <c r="Y38" s="11">
        <f t="shared" si="4"/>
        <v>-10405913</v>
      </c>
      <c r="Z38" s="2">
        <f t="shared" si="5"/>
        <v>-30.403312989589537</v>
      </c>
      <c r="AA38" s="15">
        <f>AA8+AA23</f>
        <v>34226247</v>
      </c>
    </row>
    <row r="39" spans="1:27" ht="13.5">
      <c r="A39" s="46" t="s">
        <v>35</v>
      </c>
      <c r="B39" s="47"/>
      <c r="C39" s="9">
        <f t="shared" si="4"/>
        <v>17540693</v>
      </c>
      <c r="D39" s="10">
        <f t="shared" si="4"/>
        <v>0</v>
      </c>
      <c r="E39" s="11">
        <f t="shared" si="4"/>
        <v>23438398</v>
      </c>
      <c r="F39" s="11">
        <f t="shared" si="4"/>
        <v>25598124</v>
      </c>
      <c r="G39" s="11">
        <f t="shared" si="4"/>
        <v>0</v>
      </c>
      <c r="H39" s="11">
        <f t="shared" si="4"/>
        <v>1554206</v>
      </c>
      <c r="I39" s="11">
        <f t="shared" si="4"/>
        <v>1167539</v>
      </c>
      <c r="J39" s="11">
        <f t="shared" si="4"/>
        <v>2721745</v>
      </c>
      <c r="K39" s="11">
        <f t="shared" si="4"/>
        <v>216477</v>
      </c>
      <c r="L39" s="11">
        <f t="shared" si="4"/>
        <v>988542</v>
      </c>
      <c r="M39" s="11">
        <f t="shared" si="4"/>
        <v>2512845</v>
      </c>
      <c r="N39" s="11">
        <f t="shared" si="4"/>
        <v>3717864</v>
      </c>
      <c r="O39" s="11">
        <f t="shared" si="4"/>
        <v>0</v>
      </c>
      <c r="P39" s="11">
        <f t="shared" si="4"/>
        <v>208360</v>
      </c>
      <c r="Q39" s="11">
        <f t="shared" si="4"/>
        <v>1099784</v>
      </c>
      <c r="R39" s="11">
        <f t="shared" si="4"/>
        <v>1308144</v>
      </c>
      <c r="S39" s="11">
        <f t="shared" si="4"/>
        <v>0</v>
      </c>
      <c r="T39" s="11">
        <f t="shared" si="4"/>
        <v>2961663</v>
      </c>
      <c r="U39" s="11">
        <f t="shared" si="4"/>
        <v>4544471</v>
      </c>
      <c r="V39" s="11">
        <f t="shared" si="4"/>
        <v>7506134</v>
      </c>
      <c r="W39" s="11">
        <f t="shared" si="4"/>
        <v>15253887</v>
      </c>
      <c r="X39" s="11">
        <f t="shared" si="4"/>
        <v>25598124</v>
      </c>
      <c r="Y39" s="11">
        <f t="shared" si="4"/>
        <v>-10344237</v>
      </c>
      <c r="Z39" s="2">
        <f t="shared" si="5"/>
        <v>-40.41013708660838</v>
      </c>
      <c r="AA39" s="15">
        <f>AA9+AA24</f>
        <v>25598124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13729470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13729470</v>
      </c>
      <c r="Y40" s="11">
        <f t="shared" si="4"/>
        <v>-13729470</v>
      </c>
      <c r="Z40" s="2">
        <f t="shared" si="5"/>
        <v>-100</v>
      </c>
      <c r="AA40" s="15">
        <f>AA10+AA25</f>
        <v>13729470</v>
      </c>
    </row>
    <row r="41" spans="1:27" ht="13.5">
      <c r="A41" s="48" t="s">
        <v>37</v>
      </c>
      <c r="B41" s="47"/>
      <c r="C41" s="49">
        <f aca="true" t="shared" si="6" ref="C41:Y41">SUM(C36:C40)</f>
        <v>115227614</v>
      </c>
      <c r="D41" s="50">
        <f t="shared" si="6"/>
        <v>0</v>
      </c>
      <c r="E41" s="51">
        <f t="shared" si="6"/>
        <v>105267697</v>
      </c>
      <c r="F41" s="51">
        <f t="shared" si="6"/>
        <v>131412045</v>
      </c>
      <c r="G41" s="51">
        <f t="shared" si="6"/>
        <v>0</v>
      </c>
      <c r="H41" s="51">
        <f t="shared" si="6"/>
        <v>6786653</v>
      </c>
      <c r="I41" s="51">
        <f t="shared" si="6"/>
        <v>1578893</v>
      </c>
      <c r="J41" s="51">
        <f t="shared" si="6"/>
        <v>8365546</v>
      </c>
      <c r="K41" s="51">
        <f t="shared" si="6"/>
        <v>2563777</v>
      </c>
      <c r="L41" s="51">
        <f t="shared" si="6"/>
        <v>5606455</v>
      </c>
      <c r="M41" s="51">
        <f t="shared" si="6"/>
        <v>10215244</v>
      </c>
      <c r="N41" s="51">
        <f t="shared" si="6"/>
        <v>18385476</v>
      </c>
      <c r="O41" s="51">
        <f t="shared" si="6"/>
        <v>1040434</v>
      </c>
      <c r="P41" s="51">
        <f t="shared" si="6"/>
        <v>2733667</v>
      </c>
      <c r="Q41" s="51">
        <f t="shared" si="6"/>
        <v>16935859</v>
      </c>
      <c r="R41" s="51">
        <f t="shared" si="6"/>
        <v>20709960</v>
      </c>
      <c r="S41" s="51">
        <f t="shared" si="6"/>
        <v>4195023</v>
      </c>
      <c r="T41" s="51">
        <f t="shared" si="6"/>
        <v>7974044</v>
      </c>
      <c r="U41" s="51">
        <f t="shared" si="6"/>
        <v>23180748</v>
      </c>
      <c r="V41" s="51">
        <f t="shared" si="6"/>
        <v>35349815</v>
      </c>
      <c r="W41" s="51">
        <f t="shared" si="6"/>
        <v>82810797</v>
      </c>
      <c r="X41" s="51">
        <f t="shared" si="6"/>
        <v>131412045</v>
      </c>
      <c r="Y41" s="51">
        <f t="shared" si="6"/>
        <v>-48601248</v>
      </c>
      <c r="Z41" s="52">
        <f t="shared" si="5"/>
        <v>-36.98386095429837</v>
      </c>
      <c r="AA41" s="53">
        <f>SUM(AA36:AA40)</f>
        <v>131412045</v>
      </c>
    </row>
    <row r="42" spans="1:27" ht="13.5">
      <c r="A42" s="54" t="s">
        <v>38</v>
      </c>
      <c r="B42" s="35"/>
      <c r="C42" s="65">
        <f aca="true" t="shared" si="7" ref="C42:Y48">C12+C27</f>
        <v>13983442</v>
      </c>
      <c r="D42" s="66">
        <f t="shared" si="7"/>
        <v>0</v>
      </c>
      <c r="E42" s="67">
        <f t="shared" si="7"/>
        <v>9588303</v>
      </c>
      <c r="F42" s="67">
        <f t="shared" si="7"/>
        <v>15630752</v>
      </c>
      <c r="G42" s="67">
        <f t="shared" si="7"/>
        <v>0</v>
      </c>
      <c r="H42" s="67">
        <f t="shared" si="7"/>
        <v>321642</v>
      </c>
      <c r="I42" s="67">
        <f t="shared" si="7"/>
        <v>0</v>
      </c>
      <c r="J42" s="67">
        <f t="shared" si="7"/>
        <v>321642</v>
      </c>
      <c r="K42" s="67">
        <f t="shared" si="7"/>
        <v>0</v>
      </c>
      <c r="L42" s="67">
        <f t="shared" si="7"/>
        <v>3150138</v>
      </c>
      <c r="M42" s="67">
        <f t="shared" si="7"/>
        <v>0</v>
      </c>
      <c r="N42" s="67">
        <f t="shared" si="7"/>
        <v>3150138</v>
      </c>
      <c r="O42" s="67">
        <f t="shared" si="7"/>
        <v>0</v>
      </c>
      <c r="P42" s="67">
        <f t="shared" si="7"/>
        <v>0</v>
      </c>
      <c r="Q42" s="67">
        <f t="shared" si="7"/>
        <v>2154411</v>
      </c>
      <c r="R42" s="67">
        <f t="shared" si="7"/>
        <v>2154411</v>
      </c>
      <c r="S42" s="67">
        <f t="shared" si="7"/>
        <v>680863</v>
      </c>
      <c r="T42" s="67">
        <f t="shared" si="7"/>
        <v>0</v>
      </c>
      <c r="U42" s="67">
        <f t="shared" si="7"/>
        <v>2397717</v>
      </c>
      <c r="V42" s="67">
        <f t="shared" si="7"/>
        <v>3078580</v>
      </c>
      <c r="W42" s="67">
        <f t="shared" si="7"/>
        <v>8704771</v>
      </c>
      <c r="X42" s="67">
        <f t="shared" si="7"/>
        <v>15630752</v>
      </c>
      <c r="Y42" s="67">
        <f t="shared" si="7"/>
        <v>-6925981</v>
      </c>
      <c r="Z42" s="69">
        <f t="shared" si="5"/>
        <v>-44.30996666059317</v>
      </c>
      <c r="AA42" s="68">
        <f aca="true" t="shared" si="8" ref="AA42:AA48">AA12+AA27</f>
        <v>15630752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3545563</v>
      </c>
      <c r="D45" s="66">
        <f t="shared" si="7"/>
        <v>0</v>
      </c>
      <c r="E45" s="67">
        <f t="shared" si="7"/>
        <v>0</v>
      </c>
      <c r="F45" s="67">
        <f t="shared" si="7"/>
        <v>10063203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681605</v>
      </c>
      <c r="R45" s="67">
        <f t="shared" si="7"/>
        <v>681605</v>
      </c>
      <c r="S45" s="67">
        <f t="shared" si="7"/>
        <v>0</v>
      </c>
      <c r="T45" s="67">
        <f t="shared" si="7"/>
        <v>0</v>
      </c>
      <c r="U45" s="67">
        <f t="shared" si="7"/>
        <v>101974</v>
      </c>
      <c r="V45" s="67">
        <f t="shared" si="7"/>
        <v>101974</v>
      </c>
      <c r="W45" s="67">
        <f t="shared" si="7"/>
        <v>783579</v>
      </c>
      <c r="X45" s="67">
        <f t="shared" si="7"/>
        <v>10063203</v>
      </c>
      <c r="Y45" s="67">
        <f t="shared" si="7"/>
        <v>-9279624</v>
      </c>
      <c r="Z45" s="69">
        <f t="shared" si="5"/>
        <v>-92.21342349945638</v>
      </c>
      <c r="AA45" s="68">
        <f t="shared" si="8"/>
        <v>10063203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132756619</v>
      </c>
      <c r="D49" s="78">
        <f t="shared" si="9"/>
        <v>0</v>
      </c>
      <c r="E49" s="79">
        <f t="shared" si="9"/>
        <v>114856000</v>
      </c>
      <c r="F49" s="79">
        <f t="shared" si="9"/>
        <v>157106000</v>
      </c>
      <c r="G49" s="79">
        <f t="shared" si="9"/>
        <v>0</v>
      </c>
      <c r="H49" s="79">
        <f t="shared" si="9"/>
        <v>7108295</v>
      </c>
      <c r="I49" s="79">
        <f t="shared" si="9"/>
        <v>1578893</v>
      </c>
      <c r="J49" s="79">
        <f t="shared" si="9"/>
        <v>8687188</v>
      </c>
      <c r="K49" s="79">
        <f t="shared" si="9"/>
        <v>2563777</v>
      </c>
      <c r="L49" s="79">
        <f t="shared" si="9"/>
        <v>8756593</v>
      </c>
      <c r="M49" s="79">
        <f t="shared" si="9"/>
        <v>10215244</v>
      </c>
      <c r="N49" s="79">
        <f t="shared" si="9"/>
        <v>21535614</v>
      </c>
      <c r="O49" s="79">
        <f t="shared" si="9"/>
        <v>1040434</v>
      </c>
      <c r="P49" s="79">
        <f t="shared" si="9"/>
        <v>2733667</v>
      </c>
      <c r="Q49" s="79">
        <f t="shared" si="9"/>
        <v>19771875</v>
      </c>
      <c r="R49" s="79">
        <f t="shared" si="9"/>
        <v>23545976</v>
      </c>
      <c r="S49" s="79">
        <f t="shared" si="9"/>
        <v>4875886</v>
      </c>
      <c r="T49" s="79">
        <f t="shared" si="9"/>
        <v>7974044</v>
      </c>
      <c r="U49" s="79">
        <f t="shared" si="9"/>
        <v>25680439</v>
      </c>
      <c r="V49" s="79">
        <f t="shared" si="9"/>
        <v>38530369</v>
      </c>
      <c r="W49" s="79">
        <f t="shared" si="9"/>
        <v>92299147</v>
      </c>
      <c r="X49" s="79">
        <f t="shared" si="9"/>
        <v>157106000</v>
      </c>
      <c r="Y49" s="79">
        <f t="shared" si="9"/>
        <v>-64806853</v>
      </c>
      <c r="Z49" s="80">
        <f t="shared" si="5"/>
        <v>-41.25039973011852</v>
      </c>
      <c r="AA49" s="81">
        <f>SUM(AA41:AA48)</f>
        <v>157106000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609008</v>
      </c>
      <c r="H66" s="14">
        <v>3546143</v>
      </c>
      <c r="I66" s="14">
        <v>3094910</v>
      </c>
      <c r="J66" s="14">
        <v>7250061</v>
      </c>
      <c r="K66" s="14">
        <v>8028120</v>
      </c>
      <c r="L66" s="14">
        <v>6479333</v>
      </c>
      <c r="M66" s="14">
        <v>7102153</v>
      </c>
      <c r="N66" s="14">
        <v>21609606</v>
      </c>
      <c r="O66" s="14">
        <v>1903945</v>
      </c>
      <c r="P66" s="14">
        <v>5275305</v>
      </c>
      <c r="Q66" s="14">
        <v>4947689</v>
      </c>
      <c r="R66" s="14">
        <v>12126939</v>
      </c>
      <c r="S66" s="14">
        <v>4680890</v>
      </c>
      <c r="T66" s="14">
        <v>8657213</v>
      </c>
      <c r="U66" s="14">
        <v>13864708</v>
      </c>
      <c r="V66" s="14">
        <v>27202811</v>
      </c>
      <c r="W66" s="14">
        <v>68189417</v>
      </c>
      <c r="X66" s="14"/>
      <c r="Y66" s="14">
        <v>68189417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39497939</v>
      </c>
      <c r="D68" s="10"/>
      <c r="E68" s="11">
        <v>98919123</v>
      </c>
      <c r="F68" s="11">
        <v>90000000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90000000</v>
      </c>
      <c r="Y68" s="11">
        <v>-90000000</v>
      </c>
      <c r="Z68" s="2">
        <v>-100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39497939</v>
      </c>
      <c r="D69" s="78">
        <f t="shared" si="12"/>
        <v>0</v>
      </c>
      <c r="E69" s="79">
        <f t="shared" si="12"/>
        <v>98919123</v>
      </c>
      <c r="F69" s="79">
        <f t="shared" si="12"/>
        <v>90000000</v>
      </c>
      <c r="G69" s="79">
        <f t="shared" si="12"/>
        <v>609008</v>
      </c>
      <c r="H69" s="79">
        <f t="shared" si="12"/>
        <v>3546143</v>
      </c>
      <c r="I69" s="79">
        <f t="shared" si="12"/>
        <v>3094910</v>
      </c>
      <c r="J69" s="79">
        <f t="shared" si="12"/>
        <v>7250061</v>
      </c>
      <c r="K69" s="79">
        <f t="shared" si="12"/>
        <v>8028120</v>
      </c>
      <c r="L69" s="79">
        <f t="shared" si="12"/>
        <v>6479333</v>
      </c>
      <c r="M69" s="79">
        <f t="shared" si="12"/>
        <v>7102153</v>
      </c>
      <c r="N69" s="79">
        <f t="shared" si="12"/>
        <v>21609606</v>
      </c>
      <c r="O69" s="79">
        <f t="shared" si="12"/>
        <v>1903945</v>
      </c>
      <c r="P69" s="79">
        <f t="shared" si="12"/>
        <v>5275305</v>
      </c>
      <c r="Q69" s="79">
        <f t="shared" si="12"/>
        <v>4947689</v>
      </c>
      <c r="R69" s="79">
        <f t="shared" si="12"/>
        <v>12126939</v>
      </c>
      <c r="S69" s="79">
        <f t="shared" si="12"/>
        <v>4680890</v>
      </c>
      <c r="T69" s="79">
        <f t="shared" si="12"/>
        <v>8657213</v>
      </c>
      <c r="U69" s="79">
        <f t="shared" si="12"/>
        <v>13864708</v>
      </c>
      <c r="V69" s="79">
        <f t="shared" si="12"/>
        <v>27202811</v>
      </c>
      <c r="W69" s="79">
        <f t="shared" si="12"/>
        <v>68189417</v>
      </c>
      <c r="X69" s="79">
        <f t="shared" si="12"/>
        <v>90000000</v>
      </c>
      <c r="Y69" s="79">
        <f t="shared" si="12"/>
        <v>-21810583</v>
      </c>
      <c r="Z69" s="80">
        <f>+IF(X69&lt;&gt;0,+(Y69/X69)*100,0)</f>
        <v>-24.23398111111111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207951179</v>
      </c>
      <c r="D5" s="42">
        <f t="shared" si="0"/>
        <v>0</v>
      </c>
      <c r="E5" s="43">
        <f t="shared" si="0"/>
        <v>203222466</v>
      </c>
      <c r="F5" s="43">
        <f t="shared" si="0"/>
        <v>229787599</v>
      </c>
      <c r="G5" s="43">
        <f t="shared" si="0"/>
        <v>258593</v>
      </c>
      <c r="H5" s="43">
        <f t="shared" si="0"/>
        <v>5240861</v>
      </c>
      <c r="I5" s="43">
        <f t="shared" si="0"/>
        <v>16473635</v>
      </c>
      <c r="J5" s="43">
        <f t="shared" si="0"/>
        <v>21973089</v>
      </c>
      <c r="K5" s="43">
        <f t="shared" si="0"/>
        <v>14565691</v>
      </c>
      <c r="L5" s="43">
        <f t="shared" si="0"/>
        <v>18037051</v>
      </c>
      <c r="M5" s="43">
        <f t="shared" si="0"/>
        <v>16873264</v>
      </c>
      <c r="N5" s="43">
        <f t="shared" si="0"/>
        <v>49476006</v>
      </c>
      <c r="O5" s="43">
        <f t="shared" si="0"/>
        <v>8968284</v>
      </c>
      <c r="P5" s="43">
        <f t="shared" si="0"/>
        <v>9826387</v>
      </c>
      <c r="Q5" s="43">
        <f t="shared" si="0"/>
        <v>17894867</v>
      </c>
      <c r="R5" s="43">
        <f t="shared" si="0"/>
        <v>36689538</v>
      </c>
      <c r="S5" s="43">
        <f t="shared" si="0"/>
        <v>119387527</v>
      </c>
      <c r="T5" s="43">
        <f t="shared" si="0"/>
        <v>42039391</v>
      </c>
      <c r="U5" s="43">
        <f t="shared" si="0"/>
        <v>52936430</v>
      </c>
      <c r="V5" s="43">
        <f t="shared" si="0"/>
        <v>214363348</v>
      </c>
      <c r="W5" s="43">
        <f t="shared" si="0"/>
        <v>322501981</v>
      </c>
      <c r="X5" s="43">
        <f t="shared" si="0"/>
        <v>229787599</v>
      </c>
      <c r="Y5" s="43">
        <f t="shared" si="0"/>
        <v>92714382</v>
      </c>
      <c r="Z5" s="44">
        <f>+IF(X5&lt;&gt;0,+(Y5/X5)*100,0)</f>
        <v>40.3478614178827</v>
      </c>
      <c r="AA5" s="45">
        <f>SUM(AA11:AA18)</f>
        <v>229787599</v>
      </c>
    </row>
    <row r="6" spans="1:27" ht="13.5">
      <c r="A6" s="46" t="s">
        <v>32</v>
      </c>
      <c r="B6" s="47"/>
      <c r="C6" s="9">
        <v>48486061</v>
      </c>
      <c r="D6" s="10"/>
      <c r="E6" s="11">
        <v>8800000</v>
      </c>
      <c r="F6" s="11">
        <v>56459907</v>
      </c>
      <c r="G6" s="11">
        <v>66062</v>
      </c>
      <c r="H6" s="11">
        <v>1073088</v>
      </c>
      <c r="I6" s="11">
        <v>3052812</v>
      </c>
      <c r="J6" s="11">
        <v>4191962</v>
      </c>
      <c r="K6" s="11">
        <v>2822740</v>
      </c>
      <c r="L6" s="11">
        <v>9424018</v>
      </c>
      <c r="M6" s="11">
        <v>3682276</v>
      </c>
      <c r="N6" s="11">
        <v>15929034</v>
      </c>
      <c r="O6" s="11">
        <v>3851881</v>
      </c>
      <c r="P6" s="11">
        <v>2583504</v>
      </c>
      <c r="Q6" s="11">
        <v>2665077</v>
      </c>
      <c r="R6" s="11">
        <v>9100462</v>
      </c>
      <c r="S6" s="11">
        <v>31748468</v>
      </c>
      <c r="T6" s="11">
        <v>22263353</v>
      </c>
      <c r="U6" s="11">
        <v>4611272</v>
      </c>
      <c r="V6" s="11">
        <v>58623093</v>
      </c>
      <c r="W6" s="11">
        <v>87844551</v>
      </c>
      <c r="X6" s="11">
        <v>56459907</v>
      </c>
      <c r="Y6" s="11">
        <v>31384644</v>
      </c>
      <c r="Z6" s="2">
        <v>55.59</v>
      </c>
      <c r="AA6" s="15">
        <v>56459907</v>
      </c>
    </row>
    <row r="7" spans="1:27" ht="13.5">
      <c r="A7" s="46" t="s">
        <v>33</v>
      </c>
      <c r="B7" s="47"/>
      <c r="C7" s="9">
        <v>18984734</v>
      </c>
      <c r="D7" s="10"/>
      <c r="E7" s="11">
        <v>21200175</v>
      </c>
      <c r="F7" s="11">
        <v>15614487</v>
      </c>
      <c r="G7" s="11">
        <v>76304</v>
      </c>
      <c r="H7" s="11">
        <v>832183</v>
      </c>
      <c r="I7" s="11">
        <v>1569372</v>
      </c>
      <c r="J7" s="11">
        <v>2477859</v>
      </c>
      <c r="K7" s="11">
        <v>734437</v>
      </c>
      <c r="L7" s="11">
        <v>977920</v>
      </c>
      <c r="M7" s="11">
        <v>1363431</v>
      </c>
      <c r="N7" s="11">
        <v>3075788</v>
      </c>
      <c r="O7" s="11">
        <v>124069</v>
      </c>
      <c r="P7" s="11">
        <v>1098719</v>
      </c>
      <c r="Q7" s="11">
        <v>789134</v>
      </c>
      <c r="R7" s="11">
        <v>2011922</v>
      </c>
      <c r="S7" s="11">
        <v>8899064</v>
      </c>
      <c r="T7" s="11">
        <v>2384049</v>
      </c>
      <c r="U7" s="11">
        <v>2955419</v>
      </c>
      <c r="V7" s="11">
        <v>14238532</v>
      </c>
      <c r="W7" s="11">
        <v>21804101</v>
      </c>
      <c r="X7" s="11">
        <v>15614487</v>
      </c>
      <c r="Y7" s="11">
        <v>6189614</v>
      </c>
      <c r="Z7" s="2">
        <v>39.64</v>
      </c>
      <c r="AA7" s="15">
        <v>15614487</v>
      </c>
    </row>
    <row r="8" spans="1:27" ht="13.5">
      <c r="A8" s="46" t="s">
        <v>34</v>
      </c>
      <c r="B8" s="47"/>
      <c r="C8" s="9">
        <v>41609109</v>
      </c>
      <c r="D8" s="10"/>
      <c r="E8" s="11">
        <v>35302017</v>
      </c>
      <c r="F8" s="11">
        <v>35287001</v>
      </c>
      <c r="G8" s="11"/>
      <c r="H8" s="11">
        <v>30738</v>
      </c>
      <c r="I8" s="11">
        <v>4958783</v>
      </c>
      <c r="J8" s="11">
        <v>4989521</v>
      </c>
      <c r="K8" s="11">
        <v>1805493</v>
      </c>
      <c r="L8" s="11">
        <v>1327504</v>
      </c>
      <c r="M8" s="11">
        <v>7217748</v>
      </c>
      <c r="N8" s="11">
        <v>10350745</v>
      </c>
      <c r="O8" s="11">
        <v>2511449</v>
      </c>
      <c r="P8" s="11">
        <v>2938421</v>
      </c>
      <c r="Q8" s="11">
        <v>5711641</v>
      </c>
      <c r="R8" s="11">
        <v>11161511</v>
      </c>
      <c r="S8" s="11">
        <v>29614200</v>
      </c>
      <c r="T8" s="11">
        <v>11650623</v>
      </c>
      <c r="U8" s="11">
        <v>11253681</v>
      </c>
      <c r="V8" s="11">
        <v>52518504</v>
      </c>
      <c r="W8" s="11">
        <v>79020281</v>
      </c>
      <c r="X8" s="11">
        <v>35287001</v>
      </c>
      <c r="Y8" s="11">
        <v>43733280</v>
      </c>
      <c r="Z8" s="2">
        <v>123.94</v>
      </c>
      <c r="AA8" s="15">
        <v>35287001</v>
      </c>
    </row>
    <row r="9" spans="1:27" ht="13.5">
      <c r="A9" s="46" t="s">
        <v>35</v>
      </c>
      <c r="B9" s="47"/>
      <c r="C9" s="9">
        <v>64282286</v>
      </c>
      <c r="D9" s="10"/>
      <c r="E9" s="11">
        <v>76920440</v>
      </c>
      <c r="F9" s="11">
        <v>50625288</v>
      </c>
      <c r="G9" s="11"/>
      <c r="H9" s="11"/>
      <c r="I9" s="11">
        <v>1210956</v>
      </c>
      <c r="J9" s="11">
        <v>1210956</v>
      </c>
      <c r="K9" s="11">
        <v>2583852</v>
      </c>
      <c r="L9" s="11">
        <v>1930998</v>
      </c>
      <c r="M9" s="11">
        <v>3091666</v>
      </c>
      <c r="N9" s="11">
        <v>7606516</v>
      </c>
      <c r="O9" s="11">
        <v>273836</v>
      </c>
      <c r="P9" s="11">
        <v>1508966</v>
      </c>
      <c r="Q9" s="11">
        <v>7321419</v>
      </c>
      <c r="R9" s="11">
        <v>9104221</v>
      </c>
      <c r="S9" s="11">
        <v>19789263</v>
      </c>
      <c r="T9" s="11">
        <v>2888380</v>
      </c>
      <c r="U9" s="11">
        <v>22106096</v>
      </c>
      <c r="V9" s="11">
        <v>44783739</v>
      </c>
      <c r="W9" s="11">
        <v>62705432</v>
      </c>
      <c r="X9" s="11">
        <v>50625288</v>
      </c>
      <c r="Y9" s="11">
        <v>12080144</v>
      </c>
      <c r="Z9" s="2">
        <v>23.86</v>
      </c>
      <c r="AA9" s="15">
        <v>50625288</v>
      </c>
    </row>
    <row r="10" spans="1:27" ht="13.5">
      <c r="A10" s="46" t="s">
        <v>36</v>
      </c>
      <c r="B10" s="47"/>
      <c r="C10" s="9"/>
      <c r="D10" s="10"/>
      <c r="E10" s="11">
        <v>11650000</v>
      </c>
      <c r="F10" s="11">
        <v>10647826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10647826</v>
      </c>
      <c r="Y10" s="11">
        <v>-10647826</v>
      </c>
      <c r="Z10" s="2">
        <v>-100</v>
      </c>
      <c r="AA10" s="15">
        <v>10647826</v>
      </c>
    </row>
    <row r="11" spans="1:27" ht="13.5">
      <c r="A11" s="48" t="s">
        <v>37</v>
      </c>
      <c r="B11" s="47"/>
      <c r="C11" s="49">
        <f aca="true" t="shared" si="1" ref="C11:Y11">SUM(C6:C10)</f>
        <v>173362190</v>
      </c>
      <c r="D11" s="50">
        <f t="shared" si="1"/>
        <v>0</v>
      </c>
      <c r="E11" s="51">
        <f t="shared" si="1"/>
        <v>153872632</v>
      </c>
      <c r="F11" s="51">
        <f t="shared" si="1"/>
        <v>168634509</v>
      </c>
      <c r="G11" s="51">
        <f t="shared" si="1"/>
        <v>142366</v>
      </c>
      <c r="H11" s="51">
        <f t="shared" si="1"/>
        <v>1936009</v>
      </c>
      <c r="I11" s="51">
        <f t="shared" si="1"/>
        <v>10791923</v>
      </c>
      <c r="J11" s="51">
        <f t="shared" si="1"/>
        <v>12870298</v>
      </c>
      <c r="K11" s="51">
        <f t="shared" si="1"/>
        <v>7946522</v>
      </c>
      <c r="L11" s="51">
        <f t="shared" si="1"/>
        <v>13660440</v>
      </c>
      <c r="M11" s="51">
        <f t="shared" si="1"/>
        <v>15355121</v>
      </c>
      <c r="N11" s="51">
        <f t="shared" si="1"/>
        <v>36962083</v>
      </c>
      <c r="O11" s="51">
        <f t="shared" si="1"/>
        <v>6761235</v>
      </c>
      <c r="P11" s="51">
        <f t="shared" si="1"/>
        <v>8129610</v>
      </c>
      <c r="Q11" s="51">
        <f t="shared" si="1"/>
        <v>16487271</v>
      </c>
      <c r="R11" s="51">
        <f t="shared" si="1"/>
        <v>31378116</v>
      </c>
      <c r="S11" s="51">
        <f t="shared" si="1"/>
        <v>90050995</v>
      </c>
      <c r="T11" s="51">
        <f t="shared" si="1"/>
        <v>39186405</v>
      </c>
      <c r="U11" s="51">
        <f t="shared" si="1"/>
        <v>40926468</v>
      </c>
      <c r="V11" s="51">
        <f t="shared" si="1"/>
        <v>170163868</v>
      </c>
      <c r="W11" s="51">
        <f t="shared" si="1"/>
        <v>251374365</v>
      </c>
      <c r="X11" s="51">
        <f t="shared" si="1"/>
        <v>168634509</v>
      </c>
      <c r="Y11" s="51">
        <f t="shared" si="1"/>
        <v>82739856</v>
      </c>
      <c r="Z11" s="52">
        <f>+IF(X11&lt;&gt;0,+(Y11/X11)*100,0)</f>
        <v>49.06460515741769</v>
      </c>
      <c r="AA11" s="53">
        <f>SUM(AA6:AA10)</f>
        <v>168634509</v>
      </c>
    </row>
    <row r="12" spans="1:27" ht="13.5">
      <c r="A12" s="54" t="s">
        <v>38</v>
      </c>
      <c r="B12" s="35"/>
      <c r="C12" s="9">
        <v>9021822</v>
      </c>
      <c r="D12" s="10"/>
      <c r="E12" s="11">
        <v>21646638</v>
      </c>
      <c r="F12" s="11">
        <v>30397851</v>
      </c>
      <c r="G12" s="11">
        <v>12821</v>
      </c>
      <c r="H12" s="11">
        <v>219566</v>
      </c>
      <c r="I12" s="11">
        <v>2579310</v>
      </c>
      <c r="J12" s="11">
        <v>2811697</v>
      </c>
      <c r="K12" s="11">
        <v>2088227</v>
      </c>
      <c r="L12" s="11">
        <v>185041</v>
      </c>
      <c r="M12" s="11">
        <v>910718</v>
      </c>
      <c r="N12" s="11">
        <v>3183986</v>
      </c>
      <c r="O12" s="11">
        <v>308215</v>
      </c>
      <c r="P12" s="11">
        <v>464647</v>
      </c>
      <c r="Q12" s="11">
        <v>235193</v>
      </c>
      <c r="R12" s="11">
        <v>1008055</v>
      </c>
      <c r="S12" s="11">
        <v>8448724</v>
      </c>
      <c r="T12" s="11">
        <v>1210676</v>
      </c>
      <c r="U12" s="11">
        <v>4063312</v>
      </c>
      <c r="V12" s="11">
        <v>13722712</v>
      </c>
      <c r="W12" s="11">
        <v>20726450</v>
      </c>
      <c r="X12" s="11">
        <v>30397851</v>
      </c>
      <c r="Y12" s="11">
        <v>-9671401</v>
      </c>
      <c r="Z12" s="2">
        <v>-31.82</v>
      </c>
      <c r="AA12" s="15">
        <v>30397851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25567167</v>
      </c>
      <c r="D15" s="10"/>
      <c r="E15" s="11">
        <v>26019118</v>
      </c>
      <c r="F15" s="11">
        <v>27678263</v>
      </c>
      <c r="G15" s="11">
        <v>103406</v>
      </c>
      <c r="H15" s="11">
        <v>3085286</v>
      </c>
      <c r="I15" s="11">
        <v>3102402</v>
      </c>
      <c r="J15" s="11">
        <v>6291094</v>
      </c>
      <c r="K15" s="11">
        <v>4530942</v>
      </c>
      <c r="L15" s="11">
        <v>4191570</v>
      </c>
      <c r="M15" s="11">
        <v>607425</v>
      </c>
      <c r="N15" s="11">
        <v>9329937</v>
      </c>
      <c r="O15" s="11">
        <v>1898834</v>
      </c>
      <c r="P15" s="11">
        <v>1232130</v>
      </c>
      <c r="Q15" s="11">
        <v>1172403</v>
      </c>
      <c r="R15" s="11">
        <v>4303367</v>
      </c>
      <c r="S15" s="11">
        <v>20887808</v>
      </c>
      <c r="T15" s="11">
        <v>1642310</v>
      </c>
      <c r="U15" s="11">
        <v>7946650</v>
      </c>
      <c r="V15" s="11">
        <v>30476768</v>
      </c>
      <c r="W15" s="11">
        <v>50401166</v>
      </c>
      <c r="X15" s="11">
        <v>27678263</v>
      </c>
      <c r="Y15" s="11">
        <v>22722903</v>
      </c>
      <c r="Z15" s="2">
        <v>82.1</v>
      </c>
      <c r="AA15" s="15">
        <v>27678263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1684078</v>
      </c>
      <c r="F18" s="18">
        <v>3076976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3076976</v>
      </c>
      <c r="Y18" s="18">
        <v>-3076976</v>
      </c>
      <c r="Z18" s="3">
        <v>-100</v>
      </c>
      <c r="AA18" s="23">
        <v>3076976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81598674</v>
      </c>
      <c r="F20" s="60">
        <f t="shared" si="2"/>
        <v>118901582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118901582</v>
      </c>
      <c r="Y20" s="60">
        <f t="shared" si="2"/>
        <v>-118901582</v>
      </c>
      <c r="Z20" s="61">
        <f>+IF(X20&lt;&gt;0,+(Y20/X20)*100,0)</f>
        <v>-100</v>
      </c>
      <c r="AA20" s="62">
        <f>SUM(AA26:AA33)</f>
        <v>118901582</v>
      </c>
    </row>
    <row r="21" spans="1:27" ht="13.5">
      <c r="A21" s="46" t="s">
        <v>32</v>
      </c>
      <c r="B21" s="47"/>
      <c r="C21" s="9"/>
      <c r="D21" s="10"/>
      <c r="E21" s="11">
        <v>44160977</v>
      </c>
      <c r="F21" s="11">
        <v>10281287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10281287</v>
      </c>
      <c r="Y21" s="11">
        <v>-10281287</v>
      </c>
      <c r="Z21" s="2">
        <v>-100</v>
      </c>
      <c r="AA21" s="15">
        <v>10281287</v>
      </c>
    </row>
    <row r="22" spans="1:27" ht="13.5">
      <c r="A22" s="46" t="s">
        <v>33</v>
      </c>
      <c r="B22" s="47"/>
      <c r="C22" s="9"/>
      <c r="D22" s="10"/>
      <c r="E22" s="11">
        <v>4550000</v>
      </c>
      <c r="F22" s="11">
        <v>17050517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17050517</v>
      </c>
      <c r="Y22" s="11">
        <v>-17050517</v>
      </c>
      <c r="Z22" s="2">
        <v>-100</v>
      </c>
      <c r="AA22" s="15">
        <v>17050517</v>
      </c>
    </row>
    <row r="23" spans="1:27" ht="13.5">
      <c r="A23" s="46" t="s">
        <v>34</v>
      </c>
      <c r="B23" s="47"/>
      <c r="C23" s="9"/>
      <c r="D23" s="10"/>
      <c r="E23" s="11">
        <v>23450000</v>
      </c>
      <c r="F23" s="11">
        <v>42420884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42420884</v>
      </c>
      <c r="Y23" s="11">
        <v>-42420884</v>
      </c>
      <c r="Z23" s="2">
        <v>-100</v>
      </c>
      <c r="AA23" s="15">
        <v>42420884</v>
      </c>
    </row>
    <row r="24" spans="1:27" ht="13.5">
      <c r="A24" s="46" t="s">
        <v>35</v>
      </c>
      <c r="B24" s="47"/>
      <c r="C24" s="9"/>
      <c r="D24" s="10"/>
      <c r="E24" s="11">
        <v>700000</v>
      </c>
      <c r="F24" s="11">
        <v>30462379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30462379</v>
      </c>
      <c r="Y24" s="11">
        <v>-30462379</v>
      </c>
      <c r="Z24" s="2">
        <v>-100</v>
      </c>
      <c r="AA24" s="15">
        <v>30462379</v>
      </c>
    </row>
    <row r="25" spans="1:27" ht="13.5">
      <c r="A25" s="46" t="s">
        <v>36</v>
      </c>
      <c r="B25" s="47"/>
      <c r="C25" s="9"/>
      <c r="D25" s="10"/>
      <c r="E25" s="11">
        <v>5750000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78610977</v>
      </c>
      <c r="F26" s="51">
        <f t="shared" si="3"/>
        <v>100215067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100215067</v>
      </c>
      <c r="Y26" s="51">
        <f t="shared" si="3"/>
        <v>-100215067</v>
      </c>
      <c r="Z26" s="52">
        <f>+IF(X26&lt;&gt;0,+(Y26/X26)*100,0)</f>
        <v>-100</v>
      </c>
      <c r="AA26" s="53">
        <f>SUM(AA21:AA25)</f>
        <v>100215067</v>
      </c>
    </row>
    <row r="27" spans="1:27" ht="13.5">
      <c r="A27" s="54" t="s">
        <v>38</v>
      </c>
      <c r="B27" s="64"/>
      <c r="C27" s="9"/>
      <c r="D27" s="10"/>
      <c r="E27" s="11">
        <v>1200000</v>
      </c>
      <c r="F27" s="11">
        <v>4571963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4571963</v>
      </c>
      <c r="Y27" s="11">
        <v>-4571963</v>
      </c>
      <c r="Z27" s="2">
        <v>-100</v>
      </c>
      <c r="AA27" s="15">
        <v>4571963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1787697</v>
      </c>
      <c r="F30" s="11">
        <v>14114552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14114552</v>
      </c>
      <c r="Y30" s="11">
        <v>-14114552</v>
      </c>
      <c r="Z30" s="2">
        <v>-100</v>
      </c>
      <c r="AA30" s="15">
        <v>14114552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48486061</v>
      </c>
      <c r="D36" s="10">
        <f t="shared" si="4"/>
        <v>0</v>
      </c>
      <c r="E36" s="11">
        <f t="shared" si="4"/>
        <v>52960977</v>
      </c>
      <c r="F36" s="11">
        <f t="shared" si="4"/>
        <v>66741194</v>
      </c>
      <c r="G36" s="11">
        <f t="shared" si="4"/>
        <v>66062</v>
      </c>
      <c r="H36" s="11">
        <f t="shared" si="4"/>
        <v>1073088</v>
      </c>
      <c r="I36" s="11">
        <f t="shared" si="4"/>
        <v>3052812</v>
      </c>
      <c r="J36" s="11">
        <f t="shared" si="4"/>
        <v>4191962</v>
      </c>
      <c r="K36" s="11">
        <f t="shared" si="4"/>
        <v>2822740</v>
      </c>
      <c r="L36" s="11">
        <f t="shared" si="4"/>
        <v>9424018</v>
      </c>
      <c r="M36" s="11">
        <f t="shared" si="4"/>
        <v>3682276</v>
      </c>
      <c r="N36" s="11">
        <f t="shared" si="4"/>
        <v>15929034</v>
      </c>
      <c r="O36" s="11">
        <f t="shared" si="4"/>
        <v>3851881</v>
      </c>
      <c r="P36" s="11">
        <f t="shared" si="4"/>
        <v>2583504</v>
      </c>
      <c r="Q36" s="11">
        <f t="shared" si="4"/>
        <v>2665077</v>
      </c>
      <c r="R36" s="11">
        <f t="shared" si="4"/>
        <v>9100462</v>
      </c>
      <c r="S36" s="11">
        <f t="shared" si="4"/>
        <v>31748468</v>
      </c>
      <c r="T36" s="11">
        <f t="shared" si="4"/>
        <v>22263353</v>
      </c>
      <c r="U36" s="11">
        <f t="shared" si="4"/>
        <v>4611272</v>
      </c>
      <c r="V36" s="11">
        <f t="shared" si="4"/>
        <v>58623093</v>
      </c>
      <c r="W36" s="11">
        <f t="shared" si="4"/>
        <v>87844551</v>
      </c>
      <c r="X36" s="11">
        <f t="shared" si="4"/>
        <v>66741194</v>
      </c>
      <c r="Y36" s="11">
        <f t="shared" si="4"/>
        <v>21103357</v>
      </c>
      <c r="Z36" s="2">
        <f aca="true" t="shared" si="5" ref="Z36:Z49">+IF(X36&lt;&gt;0,+(Y36/X36)*100,0)</f>
        <v>31.619687535107627</v>
      </c>
      <c r="AA36" s="15">
        <f>AA6+AA21</f>
        <v>66741194</v>
      </c>
    </row>
    <row r="37" spans="1:27" ht="13.5">
      <c r="A37" s="46" t="s">
        <v>33</v>
      </c>
      <c r="B37" s="47"/>
      <c r="C37" s="9">
        <f t="shared" si="4"/>
        <v>18984734</v>
      </c>
      <c r="D37" s="10">
        <f t="shared" si="4"/>
        <v>0</v>
      </c>
      <c r="E37" s="11">
        <f t="shared" si="4"/>
        <v>25750175</v>
      </c>
      <c r="F37" s="11">
        <f t="shared" si="4"/>
        <v>32665004</v>
      </c>
      <c r="G37" s="11">
        <f t="shared" si="4"/>
        <v>76304</v>
      </c>
      <c r="H37" s="11">
        <f t="shared" si="4"/>
        <v>832183</v>
      </c>
      <c r="I37" s="11">
        <f t="shared" si="4"/>
        <v>1569372</v>
      </c>
      <c r="J37" s="11">
        <f t="shared" si="4"/>
        <v>2477859</v>
      </c>
      <c r="K37" s="11">
        <f t="shared" si="4"/>
        <v>734437</v>
      </c>
      <c r="L37" s="11">
        <f t="shared" si="4"/>
        <v>977920</v>
      </c>
      <c r="M37" s="11">
        <f t="shared" si="4"/>
        <v>1363431</v>
      </c>
      <c r="N37" s="11">
        <f t="shared" si="4"/>
        <v>3075788</v>
      </c>
      <c r="O37" s="11">
        <f t="shared" si="4"/>
        <v>124069</v>
      </c>
      <c r="P37" s="11">
        <f t="shared" si="4"/>
        <v>1098719</v>
      </c>
      <c r="Q37" s="11">
        <f t="shared" si="4"/>
        <v>789134</v>
      </c>
      <c r="R37" s="11">
        <f t="shared" si="4"/>
        <v>2011922</v>
      </c>
      <c r="S37" s="11">
        <f t="shared" si="4"/>
        <v>8899064</v>
      </c>
      <c r="T37" s="11">
        <f t="shared" si="4"/>
        <v>2384049</v>
      </c>
      <c r="U37" s="11">
        <f t="shared" si="4"/>
        <v>2955419</v>
      </c>
      <c r="V37" s="11">
        <f t="shared" si="4"/>
        <v>14238532</v>
      </c>
      <c r="W37" s="11">
        <f t="shared" si="4"/>
        <v>21804101</v>
      </c>
      <c r="X37" s="11">
        <f t="shared" si="4"/>
        <v>32665004</v>
      </c>
      <c r="Y37" s="11">
        <f t="shared" si="4"/>
        <v>-10860903</v>
      </c>
      <c r="Z37" s="2">
        <f t="shared" si="5"/>
        <v>-33.249354569189705</v>
      </c>
      <c r="AA37" s="15">
        <f>AA7+AA22</f>
        <v>32665004</v>
      </c>
    </row>
    <row r="38" spans="1:27" ht="13.5">
      <c r="A38" s="46" t="s">
        <v>34</v>
      </c>
      <c r="B38" s="47"/>
      <c r="C38" s="9">
        <f t="shared" si="4"/>
        <v>41609109</v>
      </c>
      <c r="D38" s="10">
        <f t="shared" si="4"/>
        <v>0</v>
      </c>
      <c r="E38" s="11">
        <f t="shared" si="4"/>
        <v>58752017</v>
      </c>
      <c r="F38" s="11">
        <f t="shared" si="4"/>
        <v>77707885</v>
      </c>
      <c r="G38" s="11">
        <f t="shared" si="4"/>
        <v>0</v>
      </c>
      <c r="H38" s="11">
        <f t="shared" si="4"/>
        <v>30738</v>
      </c>
      <c r="I38" s="11">
        <f t="shared" si="4"/>
        <v>4958783</v>
      </c>
      <c r="J38" s="11">
        <f t="shared" si="4"/>
        <v>4989521</v>
      </c>
      <c r="K38" s="11">
        <f t="shared" si="4"/>
        <v>1805493</v>
      </c>
      <c r="L38" s="11">
        <f t="shared" si="4"/>
        <v>1327504</v>
      </c>
      <c r="M38" s="11">
        <f t="shared" si="4"/>
        <v>7217748</v>
      </c>
      <c r="N38" s="11">
        <f t="shared" si="4"/>
        <v>10350745</v>
      </c>
      <c r="O38" s="11">
        <f t="shared" si="4"/>
        <v>2511449</v>
      </c>
      <c r="P38" s="11">
        <f t="shared" si="4"/>
        <v>2938421</v>
      </c>
      <c r="Q38" s="11">
        <f t="shared" si="4"/>
        <v>5711641</v>
      </c>
      <c r="R38" s="11">
        <f t="shared" si="4"/>
        <v>11161511</v>
      </c>
      <c r="S38" s="11">
        <f t="shared" si="4"/>
        <v>29614200</v>
      </c>
      <c r="T38" s="11">
        <f t="shared" si="4"/>
        <v>11650623</v>
      </c>
      <c r="U38" s="11">
        <f t="shared" si="4"/>
        <v>11253681</v>
      </c>
      <c r="V38" s="11">
        <f t="shared" si="4"/>
        <v>52518504</v>
      </c>
      <c r="W38" s="11">
        <f t="shared" si="4"/>
        <v>79020281</v>
      </c>
      <c r="X38" s="11">
        <f t="shared" si="4"/>
        <v>77707885</v>
      </c>
      <c r="Y38" s="11">
        <f t="shared" si="4"/>
        <v>1312396</v>
      </c>
      <c r="Z38" s="2">
        <f t="shared" si="5"/>
        <v>1.688883953024844</v>
      </c>
      <c r="AA38" s="15">
        <f>AA8+AA23</f>
        <v>77707885</v>
      </c>
    </row>
    <row r="39" spans="1:27" ht="13.5">
      <c r="A39" s="46" t="s">
        <v>35</v>
      </c>
      <c r="B39" s="47"/>
      <c r="C39" s="9">
        <f t="shared" si="4"/>
        <v>64282286</v>
      </c>
      <c r="D39" s="10">
        <f t="shared" si="4"/>
        <v>0</v>
      </c>
      <c r="E39" s="11">
        <f t="shared" si="4"/>
        <v>77620440</v>
      </c>
      <c r="F39" s="11">
        <f t="shared" si="4"/>
        <v>81087667</v>
      </c>
      <c r="G39" s="11">
        <f t="shared" si="4"/>
        <v>0</v>
      </c>
      <c r="H39" s="11">
        <f t="shared" si="4"/>
        <v>0</v>
      </c>
      <c r="I39" s="11">
        <f t="shared" si="4"/>
        <v>1210956</v>
      </c>
      <c r="J39" s="11">
        <f t="shared" si="4"/>
        <v>1210956</v>
      </c>
      <c r="K39" s="11">
        <f t="shared" si="4"/>
        <v>2583852</v>
      </c>
      <c r="L39" s="11">
        <f t="shared" si="4"/>
        <v>1930998</v>
      </c>
      <c r="M39" s="11">
        <f t="shared" si="4"/>
        <v>3091666</v>
      </c>
      <c r="N39" s="11">
        <f t="shared" si="4"/>
        <v>7606516</v>
      </c>
      <c r="O39" s="11">
        <f t="shared" si="4"/>
        <v>273836</v>
      </c>
      <c r="P39" s="11">
        <f t="shared" si="4"/>
        <v>1508966</v>
      </c>
      <c r="Q39" s="11">
        <f t="shared" si="4"/>
        <v>7321419</v>
      </c>
      <c r="R39" s="11">
        <f t="shared" si="4"/>
        <v>9104221</v>
      </c>
      <c r="S39" s="11">
        <f t="shared" si="4"/>
        <v>19789263</v>
      </c>
      <c r="T39" s="11">
        <f t="shared" si="4"/>
        <v>2888380</v>
      </c>
      <c r="U39" s="11">
        <f t="shared" si="4"/>
        <v>22106096</v>
      </c>
      <c r="V39" s="11">
        <f t="shared" si="4"/>
        <v>44783739</v>
      </c>
      <c r="W39" s="11">
        <f t="shared" si="4"/>
        <v>62705432</v>
      </c>
      <c r="X39" s="11">
        <f t="shared" si="4"/>
        <v>81087667</v>
      </c>
      <c r="Y39" s="11">
        <f t="shared" si="4"/>
        <v>-18382235</v>
      </c>
      <c r="Z39" s="2">
        <f t="shared" si="5"/>
        <v>-22.669581799658882</v>
      </c>
      <c r="AA39" s="15">
        <f>AA9+AA24</f>
        <v>81087667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17400000</v>
      </c>
      <c r="F40" s="11">
        <f t="shared" si="4"/>
        <v>10647826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10647826</v>
      </c>
      <c r="Y40" s="11">
        <f t="shared" si="4"/>
        <v>-10647826</v>
      </c>
      <c r="Z40" s="2">
        <f t="shared" si="5"/>
        <v>-100</v>
      </c>
      <c r="AA40" s="15">
        <f>AA10+AA25</f>
        <v>10647826</v>
      </c>
    </row>
    <row r="41" spans="1:27" ht="13.5">
      <c r="A41" s="48" t="s">
        <v>37</v>
      </c>
      <c r="B41" s="47"/>
      <c r="C41" s="49">
        <f aca="true" t="shared" si="6" ref="C41:Y41">SUM(C36:C40)</f>
        <v>173362190</v>
      </c>
      <c r="D41" s="50">
        <f t="shared" si="6"/>
        <v>0</v>
      </c>
      <c r="E41" s="51">
        <f t="shared" si="6"/>
        <v>232483609</v>
      </c>
      <c r="F41" s="51">
        <f t="shared" si="6"/>
        <v>268849576</v>
      </c>
      <c r="G41" s="51">
        <f t="shared" si="6"/>
        <v>142366</v>
      </c>
      <c r="H41" s="51">
        <f t="shared" si="6"/>
        <v>1936009</v>
      </c>
      <c r="I41" s="51">
        <f t="shared" si="6"/>
        <v>10791923</v>
      </c>
      <c r="J41" s="51">
        <f t="shared" si="6"/>
        <v>12870298</v>
      </c>
      <c r="K41" s="51">
        <f t="shared" si="6"/>
        <v>7946522</v>
      </c>
      <c r="L41" s="51">
        <f t="shared" si="6"/>
        <v>13660440</v>
      </c>
      <c r="M41" s="51">
        <f t="shared" si="6"/>
        <v>15355121</v>
      </c>
      <c r="N41" s="51">
        <f t="shared" si="6"/>
        <v>36962083</v>
      </c>
      <c r="O41" s="51">
        <f t="shared" si="6"/>
        <v>6761235</v>
      </c>
      <c r="P41" s="51">
        <f t="shared" si="6"/>
        <v>8129610</v>
      </c>
      <c r="Q41" s="51">
        <f t="shared" si="6"/>
        <v>16487271</v>
      </c>
      <c r="R41" s="51">
        <f t="shared" si="6"/>
        <v>31378116</v>
      </c>
      <c r="S41" s="51">
        <f t="shared" si="6"/>
        <v>90050995</v>
      </c>
      <c r="T41" s="51">
        <f t="shared" si="6"/>
        <v>39186405</v>
      </c>
      <c r="U41" s="51">
        <f t="shared" si="6"/>
        <v>40926468</v>
      </c>
      <c r="V41" s="51">
        <f t="shared" si="6"/>
        <v>170163868</v>
      </c>
      <c r="W41" s="51">
        <f t="shared" si="6"/>
        <v>251374365</v>
      </c>
      <c r="X41" s="51">
        <f t="shared" si="6"/>
        <v>268849576</v>
      </c>
      <c r="Y41" s="51">
        <f t="shared" si="6"/>
        <v>-17475211</v>
      </c>
      <c r="Z41" s="52">
        <f t="shared" si="5"/>
        <v>-6.499995744832419</v>
      </c>
      <c r="AA41" s="53">
        <f>SUM(AA36:AA40)</f>
        <v>268849576</v>
      </c>
    </row>
    <row r="42" spans="1:27" ht="13.5">
      <c r="A42" s="54" t="s">
        <v>38</v>
      </c>
      <c r="B42" s="35"/>
      <c r="C42" s="65">
        <f aca="true" t="shared" si="7" ref="C42:Y48">C12+C27</f>
        <v>9021822</v>
      </c>
      <c r="D42" s="66">
        <f t="shared" si="7"/>
        <v>0</v>
      </c>
      <c r="E42" s="67">
        <f t="shared" si="7"/>
        <v>22846638</v>
      </c>
      <c r="F42" s="67">
        <f t="shared" si="7"/>
        <v>34969814</v>
      </c>
      <c r="G42" s="67">
        <f t="shared" si="7"/>
        <v>12821</v>
      </c>
      <c r="H42" s="67">
        <f t="shared" si="7"/>
        <v>219566</v>
      </c>
      <c r="I42" s="67">
        <f t="shared" si="7"/>
        <v>2579310</v>
      </c>
      <c r="J42" s="67">
        <f t="shared" si="7"/>
        <v>2811697</v>
      </c>
      <c r="K42" s="67">
        <f t="shared" si="7"/>
        <v>2088227</v>
      </c>
      <c r="L42" s="67">
        <f t="shared" si="7"/>
        <v>185041</v>
      </c>
      <c r="M42" s="67">
        <f t="shared" si="7"/>
        <v>910718</v>
      </c>
      <c r="N42" s="67">
        <f t="shared" si="7"/>
        <v>3183986</v>
      </c>
      <c r="O42" s="67">
        <f t="shared" si="7"/>
        <v>308215</v>
      </c>
      <c r="P42" s="67">
        <f t="shared" si="7"/>
        <v>464647</v>
      </c>
      <c r="Q42" s="67">
        <f t="shared" si="7"/>
        <v>235193</v>
      </c>
      <c r="R42" s="67">
        <f t="shared" si="7"/>
        <v>1008055</v>
      </c>
      <c r="S42" s="67">
        <f t="shared" si="7"/>
        <v>8448724</v>
      </c>
      <c r="T42" s="67">
        <f t="shared" si="7"/>
        <v>1210676</v>
      </c>
      <c r="U42" s="67">
        <f t="shared" si="7"/>
        <v>4063312</v>
      </c>
      <c r="V42" s="67">
        <f t="shared" si="7"/>
        <v>13722712</v>
      </c>
      <c r="W42" s="67">
        <f t="shared" si="7"/>
        <v>20726450</v>
      </c>
      <c r="X42" s="67">
        <f t="shared" si="7"/>
        <v>34969814</v>
      </c>
      <c r="Y42" s="67">
        <f t="shared" si="7"/>
        <v>-14243364</v>
      </c>
      <c r="Z42" s="69">
        <f t="shared" si="5"/>
        <v>-40.730453985257114</v>
      </c>
      <c r="AA42" s="68">
        <f aca="true" t="shared" si="8" ref="AA42:AA48">AA12+AA27</f>
        <v>34969814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25567167</v>
      </c>
      <c r="D45" s="66">
        <f t="shared" si="7"/>
        <v>0</v>
      </c>
      <c r="E45" s="67">
        <f t="shared" si="7"/>
        <v>27806815</v>
      </c>
      <c r="F45" s="67">
        <f t="shared" si="7"/>
        <v>41792815</v>
      </c>
      <c r="G45" s="67">
        <f t="shared" si="7"/>
        <v>103406</v>
      </c>
      <c r="H45" s="67">
        <f t="shared" si="7"/>
        <v>3085286</v>
      </c>
      <c r="I45" s="67">
        <f t="shared" si="7"/>
        <v>3102402</v>
      </c>
      <c r="J45" s="67">
        <f t="shared" si="7"/>
        <v>6291094</v>
      </c>
      <c r="K45" s="67">
        <f t="shared" si="7"/>
        <v>4530942</v>
      </c>
      <c r="L45" s="67">
        <f t="shared" si="7"/>
        <v>4191570</v>
      </c>
      <c r="M45" s="67">
        <f t="shared" si="7"/>
        <v>607425</v>
      </c>
      <c r="N45" s="67">
        <f t="shared" si="7"/>
        <v>9329937</v>
      </c>
      <c r="O45" s="67">
        <f t="shared" si="7"/>
        <v>1898834</v>
      </c>
      <c r="P45" s="67">
        <f t="shared" si="7"/>
        <v>1232130</v>
      </c>
      <c r="Q45" s="67">
        <f t="shared" si="7"/>
        <v>1172403</v>
      </c>
      <c r="R45" s="67">
        <f t="shared" si="7"/>
        <v>4303367</v>
      </c>
      <c r="S45" s="67">
        <f t="shared" si="7"/>
        <v>20887808</v>
      </c>
      <c r="T45" s="67">
        <f t="shared" si="7"/>
        <v>1642310</v>
      </c>
      <c r="U45" s="67">
        <f t="shared" si="7"/>
        <v>7946650</v>
      </c>
      <c r="V45" s="67">
        <f t="shared" si="7"/>
        <v>30476768</v>
      </c>
      <c r="W45" s="67">
        <f t="shared" si="7"/>
        <v>50401166</v>
      </c>
      <c r="X45" s="67">
        <f t="shared" si="7"/>
        <v>41792815</v>
      </c>
      <c r="Y45" s="67">
        <f t="shared" si="7"/>
        <v>8608351</v>
      </c>
      <c r="Z45" s="69">
        <f t="shared" si="5"/>
        <v>20.59768168284429</v>
      </c>
      <c r="AA45" s="68">
        <f t="shared" si="8"/>
        <v>41792815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1684078</v>
      </c>
      <c r="F48" s="67">
        <f t="shared" si="7"/>
        <v>3076976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3076976</v>
      </c>
      <c r="Y48" s="67">
        <f t="shared" si="7"/>
        <v>-3076976</v>
      </c>
      <c r="Z48" s="69">
        <f t="shared" si="5"/>
        <v>-100</v>
      </c>
      <c r="AA48" s="68">
        <f t="shared" si="8"/>
        <v>3076976</v>
      </c>
    </row>
    <row r="49" spans="1:27" ht="13.5">
      <c r="A49" s="75" t="s">
        <v>49</v>
      </c>
      <c r="B49" s="76"/>
      <c r="C49" s="77">
        <f aca="true" t="shared" si="9" ref="C49:Y49">SUM(C41:C48)</f>
        <v>207951179</v>
      </c>
      <c r="D49" s="78">
        <f t="shared" si="9"/>
        <v>0</v>
      </c>
      <c r="E49" s="79">
        <f t="shared" si="9"/>
        <v>284821140</v>
      </c>
      <c r="F49" s="79">
        <f t="shared" si="9"/>
        <v>348689181</v>
      </c>
      <c r="G49" s="79">
        <f t="shared" si="9"/>
        <v>258593</v>
      </c>
      <c r="H49" s="79">
        <f t="shared" si="9"/>
        <v>5240861</v>
      </c>
      <c r="I49" s="79">
        <f t="shared" si="9"/>
        <v>16473635</v>
      </c>
      <c r="J49" s="79">
        <f t="shared" si="9"/>
        <v>21973089</v>
      </c>
      <c r="K49" s="79">
        <f t="shared" si="9"/>
        <v>14565691</v>
      </c>
      <c r="L49" s="79">
        <f t="shared" si="9"/>
        <v>18037051</v>
      </c>
      <c r="M49" s="79">
        <f t="shared" si="9"/>
        <v>16873264</v>
      </c>
      <c r="N49" s="79">
        <f t="shared" si="9"/>
        <v>49476006</v>
      </c>
      <c r="O49" s="79">
        <f t="shared" si="9"/>
        <v>8968284</v>
      </c>
      <c r="P49" s="79">
        <f t="shared" si="9"/>
        <v>9826387</v>
      </c>
      <c r="Q49" s="79">
        <f t="shared" si="9"/>
        <v>17894867</v>
      </c>
      <c r="R49" s="79">
        <f t="shared" si="9"/>
        <v>36689538</v>
      </c>
      <c r="S49" s="79">
        <f t="shared" si="9"/>
        <v>119387527</v>
      </c>
      <c r="T49" s="79">
        <f t="shared" si="9"/>
        <v>42039391</v>
      </c>
      <c r="U49" s="79">
        <f t="shared" si="9"/>
        <v>52936430</v>
      </c>
      <c r="V49" s="79">
        <f t="shared" si="9"/>
        <v>214363348</v>
      </c>
      <c r="W49" s="79">
        <f t="shared" si="9"/>
        <v>322501981</v>
      </c>
      <c r="X49" s="79">
        <f t="shared" si="9"/>
        <v>348689181</v>
      </c>
      <c r="Y49" s="79">
        <f t="shared" si="9"/>
        <v>-26187200</v>
      </c>
      <c r="Z49" s="80">
        <f t="shared" si="5"/>
        <v>-7.510184263503146</v>
      </c>
      <c r="AA49" s="81">
        <f>SUM(AA41:AA48)</f>
        <v>348689181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61012150</v>
      </c>
      <c r="F51" s="67">
        <f t="shared" si="10"/>
        <v>65231085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65231085</v>
      </c>
      <c r="Y51" s="67">
        <f t="shared" si="10"/>
        <v>-65231085</v>
      </c>
      <c r="Z51" s="69">
        <f>+IF(X51&lt;&gt;0,+(Y51/X51)*100,0)</f>
        <v>-100</v>
      </c>
      <c r="AA51" s="68">
        <f>SUM(AA57:AA61)</f>
        <v>65231085</v>
      </c>
    </row>
    <row r="52" spans="1:27" ht="13.5">
      <c r="A52" s="84" t="s">
        <v>32</v>
      </c>
      <c r="B52" s="47"/>
      <c r="C52" s="9"/>
      <c r="D52" s="10"/>
      <c r="E52" s="11">
        <v>14336278</v>
      </c>
      <c r="F52" s="11">
        <v>15666494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15666494</v>
      </c>
      <c r="Y52" s="11">
        <v>-15666494</v>
      </c>
      <c r="Z52" s="2">
        <v>-100</v>
      </c>
      <c r="AA52" s="15">
        <v>15666494</v>
      </c>
    </row>
    <row r="53" spans="1:27" ht="13.5">
      <c r="A53" s="84" t="s">
        <v>33</v>
      </c>
      <c r="B53" s="47"/>
      <c r="C53" s="9"/>
      <c r="D53" s="10"/>
      <c r="E53" s="11">
        <v>12464045</v>
      </c>
      <c r="F53" s="11">
        <v>13325922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13325922</v>
      </c>
      <c r="Y53" s="11">
        <v>-13325922</v>
      </c>
      <c r="Z53" s="2">
        <v>-100</v>
      </c>
      <c r="AA53" s="15">
        <v>13325922</v>
      </c>
    </row>
    <row r="54" spans="1:27" ht="13.5">
      <c r="A54" s="84" t="s">
        <v>34</v>
      </c>
      <c r="B54" s="47"/>
      <c r="C54" s="9"/>
      <c r="D54" s="10"/>
      <c r="E54" s="11">
        <v>8777640</v>
      </c>
      <c r="F54" s="11">
        <v>9384605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9384605</v>
      </c>
      <c r="Y54" s="11">
        <v>-9384605</v>
      </c>
      <c r="Z54" s="2">
        <v>-100</v>
      </c>
      <c r="AA54" s="15">
        <v>9384605</v>
      </c>
    </row>
    <row r="55" spans="1:27" ht="13.5">
      <c r="A55" s="84" t="s">
        <v>35</v>
      </c>
      <c r="B55" s="47"/>
      <c r="C55" s="9"/>
      <c r="D55" s="10"/>
      <c r="E55" s="11">
        <v>2466372</v>
      </c>
      <c r="F55" s="11">
        <v>2636920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2636920</v>
      </c>
      <c r="Y55" s="11">
        <v>-2636920</v>
      </c>
      <c r="Z55" s="2">
        <v>-100</v>
      </c>
      <c r="AA55" s="15">
        <v>2636920</v>
      </c>
    </row>
    <row r="56" spans="1:27" ht="13.5">
      <c r="A56" s="84" t="s">
        <v>36</v>
      </c>
      <c r="B56" s="47"/>
      <c r="C56" s="9"/>
      <c r="D56" s="10"/>
      <c r="E56" s="11">
        <v>123333</v>
      </c>
      <c r="F56" s="11">
        <v>131861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131861</v>
      </c>
      <c r="Y56" s="11">
        <v>-131861</v>
      </c>
      <c r="Z56" s="2">
        <v>-100</v>
      </c>
      <c r="AA56" s="15">
        <v>131861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38167668</v>
      </c>
      <c r="F57" s="51">
        <f t="shared" si="11"/>
        <v>41145802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41145802</v>
      </c>
      <c r="Y57" s="51">
        <f t="shared" si="11"/>
        <v>-41145802</v>
      </c>
      <c r="Z57" s="52">
        <f>+IF(X57&lt;&gt;0,+(Y57/X57)*100,0)</f>
        <v>-100</v>
      </c>
      <c r="AA57" s="53">
        <f>SUM(AA52:AA56)</f>
        <v>41145802</v>
      </c>
    </row>
    <row r="58" spans="1:27" ht="13.5">
      <c r="A58" s="86" t="s">
        <v>38</v>
      </c>
      <c r="B58" s="35"/>
      <c r="C58" s="9"/>
      <c r="D58" s="10"/>
      <c r="E58" s="11">
        <v>1176894</v>
      </c>
      <c r="F58" s="11">
        <v>1258274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1258274</v>
      </c>
      <c r="Y58" s="11">
        <v>-1258274</v>
      </c>
      <c r="Z58" s="2">
        <v>-100</v>
      </c>
      <c r="AA58" s="15">
        <v>1258274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21667588</v>
      </c>
      <c r="F61" s="11">
        <v>22827009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22827009</v>
      </c>
      <c r="Y61" s="11">
        <v>-22827009</v>
      </c>
      <c r="Z61" s="2">
        <v>-100</v>
      </c>
      <c r="AA61" s="15">
        <v>22827009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40110296</v>
      </c>
      <c r="D65" s="10">
        <v>46874495</v>
      </c>
      <c r="E65" s="11">
        <v>232522</v>
      </c>
      <c r="F65" s="11">
        <v>46874495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46874495</v>
      </c>
      <c r="Y65" s="11">
        <v>-46874495</v>
      </c>
      <c r="Z65" s="2">
        <v>-100</v>
      </c>
      <c r="AA65" s="15"/>
    </row>
    <row r="66" spans="1:27" ht="13.5">
      <c r="A66" s="86" t="s">
        <v>54</v>
      </c>
      <c r="B66" s="93"/>
      <c r="C66" s="12">
        <v>24544511</v>
      </c>
      <c r="D66" s="13">
        <v>28150065</v>
      </c>
      <c r="E66" s="14">
        <v>1978683</v>
      </c>
      <c r="F66" s="14">
        <v>28150065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28150065</v>
      </c>
      <c r="Y66" s="14">
        <v>-28150065</v>
      </c>
      <c r="Z66" s="2">
        <v>-100</v>
      </c>
      <c r="AA66" s="22"/>
    </row>
    <row r="67" spans="1:27" ht="13.5">
      <c r="A67" s="86" t="s">
        <v>55</v>
      </c>
      <c r="B67" s="93"/>
      <c r="C67" s="9">
        <v>18980200</v>
      </c>
      <c r="D67" s="10">
        <v>19113152</v>
      </c>
      <c r="E67" s="11">
        <v>53297381</v>
      </c>
      <c r="F67" s="11">
        <v>19113152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19113152</v>
      </c>
      <c r="Y67" s="11">
        <v>-19113152</v>
      </c>
      <c r="Z67" s="2">
        <v>-100</v>
      </c>
      <c r="AA67" s="15"/>
    </row>
    <row r="68" spans="1:27" ht="13.5">
      <c r="A68" s="86" t="s">
        <v>56</v>
      </c>
      <c r="B68" s="93"/>
      <c r="C68" s="9">
        <v>867961</v>
      </c>
      <c r="D68" s="10"/>
      <c r="E68" s="11"/>
      <c r="F68" s="11"/>
      <c r="G68" s="11">
        <v>1170690</v>
      </c>
      <c r="H68" s="11">
        <v>2364102</v>
      </c>
      <c r="I68" s="11">
        <v>4053236</v>
      </c>
      <c r="J68" s="11">
        <v>7588028</v>
      </c>
      <c r="K68" s="11">
        <v>4934028</v>
      </c>
      <c r="L68" s="11"/>
      <c r="M68" s="11">
        <v>4839971</v>
      </c>
      <c r="N68" s="11">
        <v>9773999</v>
      </c>
      <c r="O68" s="11">
        <v>3999744</v>
      </c>
      <c r="P68" s="11">
        <v>3659513</v>
      </c>
      <c r="Q68" s="11">
        <v>8687861</v>
      </c>
      <c r="R68" s="11">
        <v>16347118</v>
      </c>
      <c r="S68" s="11">
        <v>4775488</v>
      </c>
      <c r="T68" s="11">
        <v>8905957</v>
      </c>
      <c r="U68" s="11">
        <v>6761664</v>
      </c>
      <c r="V68" s="11">
        <v>20443109</v>
      </c>
      <c r="W68" s="11">
        <v>54152254</v>
      </c>
      <c r="X68" s="11"/>
      <c r="Y68" s="11">
        <v>54152254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84502968</v>
      </c>
      <c r="D69" s="78">
        <f t="shared" si="12"/>
        <v>94137712</v>
      </c>
      <c r="E69" s="79">
        <f t="shared" si="12"/>
        <v>55508586</v>
      </c>
      <c r="F69" s="79">
        <f t="shared" si="12"/>
        <v>94137712</v>
      </c>
      <c r="G69" s="79">
        <f t="shared" si="12"/>
        <v>1170690</v>
      </c>
      <c r="H69" s="79">
        <f t="shared" si="12"/>
        <v>2364102</v>
      </c>
      <c r="I69" s="79">
        <f t="shared" si="12"/>
        <v>4053236</v>
      </c>
      <c r="J69" s="79">
        <f t="shared" si="12"/>
        <v>7588028</v>
      </c>
      <c r="K69" s="79">
        <f t="shared" si="12"/>
        <v>4934028</v>
      </c>
      <c r="L69" s="79">
        <f t="shared" si="12"/>
        <v>0</v>
      </c>
      <c r="M69" s="79">
        <f t="shared" si="12"/>
        <v>4839971</v>
      </c>
      <c r="N69" s="79">
        <f t="shared" si="12"/>
        <v>9773999</v>
      </c>
      <c r="O69" s="79">
        <f t="shared" si="12"/>
        <v>3999744</v>
      </c>
      <c r="P69" s="79">
        <f t="shared" si="12"/>
        <v>3659513</v>
      </c>
      <c r="Q69" s="79">
        <f t="shared" si="12"/>
        <v>8687861</v>
      </c>
      <c r="R69" s="79">
        <f t="shared" si="12"/>
        <v>16347118</v>
      </c>
      <c r="S69" s="79">
        <f t="shared" si="12"/>
        <v>4775488</v>
      </c>
      <c r="T69" s="79">
        <f t="shared" si="12"/>
        <v>8905957</v>
      </c>
      <c r="U69" s="79">
        <f t="shared" si="12"/>
        <v>6761664</v>
      </c>
      <c r="V69" s="79">
        <f t="shared" si="12"/>
        <v>20443109</v>
      </c>
      <c r="W69" s="79">
        <f t="shared" si="12"/>
        <v>54152254</v>
      </c>
      <c r="X69" s="79">
        <f t="shared" si="12"/>
        <v>94137712</v>
      </c>
      <c r="Y69" s="79">
        <f t="shared" si="12"/>
        <v>-39985458</v>
      </c>
      <c r="Z69" s="80">
        <f>+IF(X69&lt;&gt;0,+(Y69/X69)*100,0)</f>
        <v>-42.47549377448222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154961208</v>
      </c>
      <c r="D5" s="42">
        <f t="shared" si="0"/>
        <v>0</v>
      </c>
      <c r="E5" s="43">
        <f t="shared" si="0"/>
        <v>169316384</v>
      </c>
      <c r="F5" s="43">
        <f t="shared" si="0"/>
        <v>181134780</v>
      </c>
      <c r="G5" s="43">
        <f t="shared" si="0"/>
        <v>79340</v>
      </c>
      <c r="H5" s="43">
        <f t="shared" si="0"/>
        <v>4017962</v>
      </c>
      <c r="I5" s="43">
        <f t="shared" si="0"/>
        <v>4092345</v>
      </c>
      <c r="J5" s="43">
        <f t="shared" si="0"/>
        <v>8189647</v>
      </c>
      <c r="K5" s="43">
        <f t="shared" si="0"/>
        <v>5389108</v>
      </c>
      <c r="L5" s="43">
        <f t="shared" si="0"/>
        <v>5748403</v>
      </c>
      <c r="M5" s="43">
        <f t="shared" si="0"/>
        <v>7593672</v>
      </c>
      <c r="N5" s="43">
        <f t="shared" si="0"/>
        <v>18731183</v>
      </c>
      <c r="O5" s="43">
        <f t="shared" si="0"/>
        <v>4598285</v>
      </c>
      <c r="P5" s="43">
        <f t="shared" si="0"/>
        <v>8050623</v>
      </c>
      <c r="Q5" s="43">
        <f t="shared" si="0"/>
        <v>15625664</v>
      </c>
      <c r="R5" s="43">
        <f t="shared" si="0"/>
        <v>28274572</v>
      </c>
      <c r="S5" s="43">
        <f t="shared" si="0"/>
        <v>9356177</v>
      </c>
      <c r="T5" s="43">
        <f t="shared" si="0"/>
        <v>24048722</v>
      </c>
      <c r="U5" s="43">
        <f t="shared" si="0"/>
        <v>36154871</v>
      </c>
      <c r="V5" s="43">
        <f t="shared" si="0"/>
        <v>69559770</v>
      </c>
      <c r="W5" s="43">
        <f t="shared" si="0"/>
        <v>124755172</v>
      </c>
      <c r="X5" s="43">
        <f t="shared" si="0"/>
        <v>181134780</v>
      </c>
      <c r="Y5" s="43">
        <f t="shared" si="0"/>
        <v>-56379608</v>
      </c>
      <c r="Z5" s="44">
        <f>+IF(X5&lt;&gt;0,+(Y5/X5)*100,0)</f>
        <v>-31.1257771699063</v>
      </c>
      <c r="AA5" s="45">
        <f>SUM(AA11:AA18)</f>
        <v>181134780</v>
      </c>
    </row>
    <row r="6" spans="1:27" ht="13.5">
      <c r="A6" s="46" t="s">
        <v>32</v>
      </c>
      <c r="B6" s="47"/>
      <c r="C6" s="9">
        <v>24819756</v>
      </c>
      <c r="D6" s="10"/>
      <c r="E6" s="11">
        <v>4400000</v>
      </c>
      <c r="F6" s="11">
        <v>19997000</v>
      </c>
      <c r="G6" s="11"/>
      <c r="H6" s="11"/>
      <c r="I6" s="11">
        <v>2179509</v>
      </c>
      <c r="J6" s="11">
        <v>2179509</v>
      </c>
      <c r="K6" s="11"/>
      <c r="L6" s="11">
        <v>294710</v>
      </c>
      <c r="M6" s="11">
        <v>108697</v>
      </c>
      <c r="N6" s="11">
        <v>403407</v>
      </c>
      <c r="O6" s="11"/>
      <c r="P6" s="11">
        <v>419887</v>
      </c>
      <c r="Q6" s="11">
        <v>1928935</v>
      </c>
      <c r="R6" s="11">
        <v>2348822</v>
      </c>
      <c r="S6" s="11">
        <v>3117097</v>
      </c>
      <c r="T6" s="11">
        <v>3698877</v>
      </c>
      <c r="U6" s="11">
        <v>5897241</v>
      </c>
      <c r="V6" s="11">
        <v>12713215</v>
      </c>
      <c r="W6" s="11">
        <v>17644953</v>
      </c>
      <c r="X6" s="11">
        <v>19997000</v>
      </c>
      <c r="Y6" s="11">
        <v>-2352047</v>
      </c>
      <c r="Z6" s="2">
        <v>-11.76</v>
      </c>
      <c r="AA6" s="15">
        <v>19997000</v>
      </c>
    </row>
    <row r="7" spans="1:27" ht="13.5">
      <c r="A7" s="46" t="s">
        <v>33</v>
      </c>
      <c r="B7" s="47"/>
      <c r="C7" s="9">
        <v>30598499</v>
      </c>
      <c r="D7" s="10"/>
      <c r="E7" s="11">
        <v>5920000</v>
      </c>
      <c r="F7" s="11">
        <v>19976662</v>
      </c>
      <c r="G7" s="11"/>
      <c r="H7" s="11">
        <v>2686</v>
      </c>
      <c r="I7" s="11">
        <v>22246</v>
      </c>
      <c r="J7" s="11">
        <v>24932</v>
      </c>
      <c r="K7" s="11">
        <v>1199896</v>
      </c>
      <c r="L7" s="11">
        <v>195416</v>
      </c>
      <c r="M7" s="11">
        <v>568449</v>
      </c>
      <c r="N7" s="11">
        <v>1963761</v>
      </c>
      <c r="O7" s="11">
        <v>318299</v>
      </c>
      <c r="P7" s="11">
        <v>3056550</v>
      </c>
      <c r="Q7" s="11">
        <v>933124</v>
      </c>
      <c r="R7" s="11">
        <v>4307973</v>
      </c>
      <c r="S7" s="11">
        <v>805377</v>
      </c>
      <c r="T7" s="11">
        <v>4148957</v>
      </c>
      <c r="U7" s="11">
        <v>6785163</v>
      </c>
      <c r="V7" s="11">
        <v>11739497</v>
      </c>
      <c r="W7" s="11">
        <v>18036163</v>
      </c>
      <c r="X7" s="11">
        <v>19976662</v>
      </c>
      <c r="Y7" s="11">
        <v>-1940499</v>
      </c>
      <c r="Z7" s="2">
        <v>-9.71</v>
      </c>
      <c r="AA7" s="15">
        <v>19976662</v>
      </c>
    </row>
    <row r="8" spans="1:27" ht="13.5">
      <c r="A8" s="46" t="s">
        <v>34</v>
      </c>
      <c r="B8" s="47"/>
      <c r="C8" s="9">
        <v>35166115</v>
      </c>
      <c r="D8" s="10"/>
      <c r="E8" s="11">
        <v>12905417</v>
      </c>
      <c r="F8" s="11">
        <v>29341900</v>
      </c>
      <c r="G8" s="11"/>
      <c r="H8" s="11">
        <v>2069111</v>
      </c>
      <c r="I8" s="11">
        <v>792295</v>
      </c>
      <c r="J8" s="11">
        <v>2861406</v>
      </c>
      <c r="K8" s="11">
        <v>1420953</v>
      </c>
      <c r="L8" s="11">
        <v>1301556</v>
      </c>
      <c r="M8" s="11">
        <v>2113058</v>
      </c>
      <c r="N8" s="11">
        <v>4835567</v>
      </c>
      <c r="O8" s="11">
        <v>718181</v>
      </c>
      <c r="P8" s="11">
        <v>1264012</v>
      </c>
      <c r="Q8" s="11">
        <v>2320963</v>
      </c>
      <c r="R8" s="11">
        <v>4303156</v>
      </c>
      <c r="S8" s="11">
        <v>29906</v>
      </c>
      <c r="T8" s="11">
        <v>2177483</v>
      </c>
      <c r="U8" s="11">
        <v>4014969</v>
      </c>
      <c r="V8" s="11">
        <v>6222358</v>
      </c>
      <c r="W8" s="11">
        <v>18222487</v>
      </c>
      <c r="X8" s="11">
        <v>29341900</v>
      </c>
      <c r="Y8" s="11">
        <v>-11119413</v>
      </c>
      <c r="Z8" s="2">
        <v>-37.9</v>
      </c>
      <c r="AA8" s="15">
        <v>29341900</v>
      </c>
    </row>
    <row r="9" spans="1:27" ht="13.5">
      <c r="A9" s="46" t="s">
        <v>35</v>
      </c>
      <c r="B9" s="47"/>
      <c r="C9" s="9">
        <v>32867572</v>
      </c>
      <c r="D9" s="10"/>
      <c r="E9" s="11">
        <v>71669987</v>
      </c>
      <c r="F9" s="11">
        <v>33669987</v>
      </c>
      <c r="G9" s="11"/>
      <c r="H9" s="11"/>
      <c r="I9" s="11">
        <v>176588</v>
      </c>
      <c r="J9" s="11">
        <v>176588</v>
      </c>
      <c r="K9" s="11">
        <v>297164</v>
      </c>
      <c r="L9" s="11">
        <v>583529</v>
      </c>
      <c r="M9" s="11">
        <v>458387</v>
      </c>
      <c r="N9" s="11">
        <v>1339080</v>
      </c>
      <c r="O9" s="11">
        <v>502229</v>
      </c>
      <c r="P9" s="11">
        <v>329228</v>
      </c>
      <c r="Q9" s="11">
        <v>5137536</v>
      </c>
      <c r="R9" s="11">
        <v>5968993</v>
      </c>
      <c r="S9" s="11">
        <v>2066731</v>
      </c>
      <c r="T9" s="11">
        <v>5581648</v>
      </c>
      <c r="U9" s="11">
        <v>6416183</v>
      </c>
      <c r="V9" s="11">
        <v>14064562</v>
      </c>
      <c r="W9" s="11">
        <v>21549223</v>
      </c>
      <c r="X9" s="11">
        <v>33669987</v>
      </c>
      <c r="Y9" s="11">
        <v>-12120764</v>
      </c>
      <c r="Z9" s="2">
        <v>-36</v>
      </c>
      <c r="AA9" s="15">
        <v>33669987</v>
      </c>
    </row>
    <row r="10" spans="1:27" ht="13.5">
      <c r="A10" s="46" t="s">
        <v>36</v>
      </c>
      <c r="B10" s="47"/>
      <c r="C10" s="9">
        <v>5525455</v>
      </c>
      <c r="D10" s="10"/>
      <c r="E10" s="11">
        <v>4470000</v>
      </c>
      <c r="F10" s="11">
        <v>17686702</v>
      </c>
      <c r="G10" s="11"/>
      <c r="H10" s="11">
        <v>1877868</v>
      </c>
      <c r="I10" s="11">
        <v>503769</v>
      </c>
      <c r="J10" s="11">
        <v>2381637</v>
      </c>
      <c r="K10" s="11">
        <v>535326</v>
      </c>
      <c r="L10" s="11">
        <v>561487</v>
      </c>
      <c r="M10" s="11">
        <v>1504848</v>
      </c>
      <c r="N10" s="11">
        <v>2601661</v>
      </c>
      <c r="O10" s="11">
        <v>543167</v>
      </c>
      <c r="P10" s="11">
        <v>290339</v>
      </c>
      <c r="Q10" s="11">
        <v>445438</v>
      </c>
      <c r="R10" s="11">
        <v>1278944</v>
      </c>
      <c r="S10" s="11">
        <v>366470</v>
      </c>
      <c r="T10" s="11">
        <v>2281378</v>
      </c>
      <c r="U10" s="11">
        <v>2797715</v>
      </c>
      <c r="V10" s="11">
        <v>5445563</v>
      </c>
      <c r="W10" s="11">
        <v>11707805</v>
      </c>
      <c r="X10" s="11">
        <v>17686702</v>
      </c>
      <c r="Y10" s="11">
        <v>-5978897</v>
      </c>
      <c r="Z10" s="2">
        <v>-33.8</v>
      </c>
      <c r="AA10" s="15">
        <v>17686702</v>
      </c>
    </row>
    <row r="11" spans="1:27" ht="13.5">
      <c r="A11" s="48" t="s">
        <v>37</v>
      </c>
      <c r="B11" s="47"/>
      <c r="C11" s="49">
        <f aca="true" t="shared" si="1" ref="C11:Y11">SUM(C6:C10)</f>
        <v>128977397</v>
      </c>
      <c r="D11" s="50">
        <f t="shared" si="1"/>
        <v>0</v>
      </c>
      <c r="E11" s="51">
        <f t="shared" si="1"/>
        <v>99365404</v>
      </c>
      <c r="F11" s="51">
        <f t="shared" si="1"/>
        <v>120672251</v>
      </c>
      <c r="G11" s="51">
        <f t="shared" si="1"/>
        <v>0</v>
      </c>
      <c r="H11" s="51">
        <f t="shared" si="1"/>
        <v>3949665</v>
      </c>
      <c r="I11" s="51">
        <f t="shared" si="1"/>
        <v>3674407</v>
      </c>
      <c r="J11" s="51">
        <f t="shared" si="1"/>
        <v>7624072</v>
      </c>
      <c r="K11" s="51">
        <f t="shared" si="1"/>
        <v>3453339</v>
      </c>
      <c r="L11" s="51">
        <f t="shared" si="1"/>
        <v>2936698</v>
      </c>
      <c r="M11" s="51">
        <f t="shared" si="1"/>
        <v>4753439</v>
      </c>
      <c r="N11" s="51">
        <f t="shared" si="1"/>
        <v>11143476</v>
      </c>
      <c r="O11" s="51">
        <f t="shared" si="1"/>
        <v>2081876</v>
      </c>
      <c r="P11" s="51">
        <f t="shared" si="1"/>
        <v>5360016</v>
      </c>
      <c r="Q11" s="51">
        <f t="shared" si="1"/>
        <v>10765996</v>
      </c>
      <c r="R11" s="51">
        <f t="shared" si="1"/>
        <v>18207888</v>
      </c>
      <c r="S11" s="51">
        <f t="shared" si="1"/>
        <v>6385581</v>
      </c>
      <c r="T11" s="51">
        <f t="shared" si="1"/>
        <v>17888343</v>
      </c>
      <c r="U11" s="51">
        <f t="shared" si="1"/>
        <v>25911271</v>
      </c>
      <c r="V11" s="51">
        <f t="shared" si="1"/>
        <v>50185195</v>
      </c>
      <c r="W11" s="51">
        <f t="shared" si="1"/>
        <v>87160631</v>
      </c>
      <c r="X11" s="51">
        <f t="shared" si="1"/>
        <v>120672251</v>
      </c>
      <c r="Y11" s="51">
        <f t="shared" si="1"/>
        <v>-33511620</v>
      </c>
      <c r="Z11" s="52">
        <f>+IF(X11&lt;&gt;0,+(Y11/X11)*100,0)</f>
        <v>-27.77077556960465</v>
      </c>
      <c r="AA11" s="53">
        <f>SUM(AA6:AA10)</f>
        <v>120672251</v>
      </c>
    </row>
    <row r="12" spans="1:27" ht="13.5">
      <c r="A12" s="54" t="s">
        <v>38</v>
      </c>
      <c r="B12" s="35"/>
      <c r="C12" s="9">
        <v>4944153</v>
      </c>
      <c r="D12" s="10"/>
      <c r="E12" s="11">
        <v>12571950</v>
      </c>
      <c r="F12" s="11">
        <v>9117770</v>
      </c>
      <c r="G12" s="11"/>
      <c r="H12" s="11">
        <v>31700</v>
      </c>
      <c r="I12" s="11">
        <v>146846</v>
      </c>
      <c r="J12" s="11">
        <v>178546</v>
      </c>
      <c r="K12" s="11">
        <v>121137</v>
      </c>
      <c r="L12" s="11">
        <v>202424</v>
      </c>
      <c r="M12" s="11">
        <v>141792</v>
      </c>
      <c r="N12" s="11">
        <v>465353</v>
      </c>
      <c r="O12" s="11">
        <v>1257758</v>
      </c>
      <c r="P12" s="11">
        <v>161636</v>
      </c>
      <c r="Q12" s="11">
        <v>953003</v>
      </c>
      <c r="R12" s="11">
        <v>2372397</v>
      </c>
      <c r="S12" s="11">
        <v>1047132</v>
      </c>
      <c r="T12" s="11">
        <v>1580541</v>
      </c>
      <c r="U12" s="11">
        <v>870107</v>
      </c>
      <c r="V12" s="11">
        <v>3497780</v>
      </c>
      <c r="W12" s="11">
        <v>6514076</v>
      </c>
      <c r="X12" s="11">
        <v>9117770</v>
      </c>
      <c r="Y12" s="11">
        <v>-2603694</v>
      </c>
      <c r="Z12" s="2">
        <v>-28.56</v>
      </c>
      <c r="AA12" s="15">
        <v>9117770</v>
      </c>
    </row>
    <row r="13" spans="1:27" ht="13.5">
      <c r="A13" s="54" t="s">
        <v>39</v>
      </c>
      <c r="B13" s="35"/>
      <c r="C13" s="12">
        <v>219172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19562346</v>
      </c>
      <c r="D15" s="10"/>
      <c r="E15" s="11">
        <v>55029030</v>
      </c>
      <c r="F15" s="11">
        <v>51244759</v>
      </c>
      <c r="G15" s="11">
        <v>79340</v>
      </c>
      <c r="H15" s="11">
        <v>36597</v>
      </c>
      <c r="I15" s="11">
        <v>271092</v>
      </c>
      <c r="J15" s="11">
        <v>387029</v>
      </c>
      <c r="K15" s="11">
        <v>1814632</v>
      </c>
      <c r="L15" s="11">
        <v>2609281</v>
      </c>
      <c r="M15" s="11">
        <v>2698441</v>
      </c>
      <c r="N15" s="11">
        <v>7122354</v>
      </c>
      <c r="O15" s="11">
        <v>1258651</v>
      </c>
      <c r="P15" s="11">
        <v>2528971</v>
      </c>
      <c r="Q15" s="11">
        <v>3905977</v>
      </c>
      <c r="R15" s="11">
        <v>7693599</v>
      </c>
      <c r="S15" s="11">
        <v>1923464</v>
      </c>
      <c r="T15" s="11">
        <v>4495217</v>
      </c>
      <c r="U15" s="11">
        <v>9360855</v>
      </c>
      <c r="V15" s="11">
        <v>15779536</v>
      </c>
      <c r="W15" s="11">
        <v>30982518</v>
      </c>
      <c r="X15" s="11">
        <v>51244759</v>
      </c>
      <c r="Y15" s="11">
        <v>-20262241</v>
      </c>
      <c r="Z15" s="2">
        <v>-39.54</v>
      </c>
      <c r="AA15" s="15">
        <v>51244759</v>
      </c>
    </row>
    <row r="16" spans="1:27" ht="13.5">
      <c r="A16" s="55" t="s">
        <v>43</v>
      </c>
      <c r="B16" s="56"/>
      <c r="C16" s="15"/>
      <c r="D16" s="10"/>
      <c r="E16" s="11"/>
      <c r="F16" s="11">
        <v>100000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688</v>
      </c>
      <c r="R16" s="11">
        <v>688</v>
      </c>
      <c r="S16" s="11"/>
      <c r="T16" s="11">
        <v>84621</v>
      </c>
      <c r="U16" s="11">
        <v>12638</v>
      </c>
      <c r="V16" s="11">
        <v>97259</v>
      </c>
      <c r="W16" s="11">
        <v>97947</v>
      </c>
      <c r="X16" s="11">
        <v>100000</v>
      </c>
      <c r="Y16" s="11">
        <v>-2053</v>
      </c>
      <c r="Z16" s="2">
        <v>-2.05</v>
      </c>
      <c r="AA16" s="15">
        <v>100000</v>
      </c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1258140</v>
      </c>
      <c r="D18" s="17"/>
      <c r="E18" s="18">
        <v>2350000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19357525</v>
      </c>
      <c r="D20" s="59">
        <f t="shared" si="2"/>
        <v>0</v>
      </c>
      <c r="E20" s="60">
        <f t="shared" si="2"/>
        <v>124872100</v>
      </c>
      <c r="F20" s="60">
        <f t="shared" si="2"/>
        <v>69895998</v>
      </c>
      <c r="G20" s="60">
        <f t="shared" si="2"/>
        <v>0</v>
      </c>
      <c r="H20" s="60">
        <f t="shared" si="2"/>
        <v>0</v>
      </c>
      <c r="I20" s="60">
        <f t="shared" si="2"/>
        <v>3000782</v>
      </c>
      <c r="J20" s="60">
        <f t="shared" si="2"/>
        <v>3000782</v>
      </c>
      <c r="K20" s="60">
        <f t="shared" si="2"/>
        <v>136620</v>
      </c>
      <c r="L20" s="60">
        <f t="shared" si="2"/>
        <v>3072855</v>
      </c>
      <c r="M20" s="60">
        <f t="shared" si="2"/>
        <v>10431046</v>
      </c>
      <c r="N20" s="60">
        <f t="shared" si="2"/>
        <v>13640521</v>
      </c>
      <c r="O20" s="60">
        <f t="shared" si="2"/>
        <v>1159689</v>
      </c>
      <c r="P20" s="60">
        <f t="shared" si="2"/>
        <v>1297195</v>
      </c>
      <c r="Q20" s="60">
        <f t="shared" si="2"/>
        <v>6470400</v>
      </c>
      <c r="R20" s="60">
        <f t="shared" si="2"/>
        <v>8927284</v>
      </c>
      <c r="S20" s="60">
        <f t="shared" si="2"/>
        <v>4449302</v>
      </c>
      <c r="T20" s="60">
        <f t="shared" si="2"/>
        <v>5657342</v>
      </c>
      <c r="U20" s="60">
        <f t="shared" si="2"/>
        <v>11097340</v>
      </c>
      <c r="V20" s="60">
        <f t="shared" si="2"/>
        <v>21203984</v>
      </c>
      <c r="W20" s="60">
        <f t="shared" si="2"/>
        <v>46772571</v>
      </c>
      <c r="X20" s="60">
        <f t="shared" si="2"/>
        <v>69895998</v>
      </c>
      <c r="Y20" s="60">
        <f t="shared" si="2"/>
        <v>-23123427</v>
      </c>
      <c r="Z20" s="61">
        <f>+IF(X20&lt;&gt;0,+(Y20/X20)*100,0)</f>
        <v>-33.08261940833866</v>
      </c>
      <c r="AA20" s="62">
        <f>SUM(AA26:AA33)</f>
        <v>69895998</v>
      </c>
    </row>
    <row r="21" spans="1:27" ht="13.5">
      <c r="A21" s="46" t="s">
        <v>32</v>
      </c>
      <c r="B21" s="47"/>
      <c r="C21" s="9">
        <v>1410975</v>
      </c>
      <c r="D21" s="10"/>
      <c r="E21" s="11">
        <v>27416760</v>
      </c>
      <c r="F21" s="11">
        <v>13535671</v>
      </c>
      <c r="G21" s="11"/>
      <c r="H21" s="11"/>
      <c r="I21" s="11"/>
      <c r="J21" s="11"/>
      <c r="K21" s="11"/>
      <c r="L21" s="11">
        <v>1471</v>
      </c>
      <c r="M21" s="11">
        <v>110565</v>
      </c>
      <c r="N21" s="11">
        <v>112036</v>
      </c>
      <c r="O21" s="11">
        <v>60741</v>
      </c>
      <c r="P21" s="11"/>
      <c r="Q21" s="11">
        <v>471004</v>
      </c>
      <c r="R21" s="11">
        <v>531745</v>
      </c>
      <c r="S21" s="11">
        <v>619631</v>
      </c>
      <c r="T21" s="11">
        <v>2915920</v>
      </c>
      <c r="U21" s="11">
        <v>4997871</v>
      </c>
      <c r="V21" s="11">
        <v>8533422</v>
      </c>
      <c r="W21" s="11">
        <v>9177203</v>
      </c>
      <c r="X21" s="11">
        <v>13535671</v>
      </c>
      <c r="Y21" s="11">
        <v>-4358468</v>
      </c>
      <c r="Z21" s="2">
        <v>-32.2</v>
      </c>
      <c r="AA21" s="15">
        <v>13535671</v>
      </c>
    </row>
    <row r="22" spans="1:27" ht="13.5">
      <c r="A22" s="46" t="s">
        <v>33</v>
      </c>
      <c r="B22" s="47"/>
      <c r="C22" s="9"/>
      <c r="D22" s="10"/>
      <c r="E22" s="11">
        <v>24850000</v>
      </c>
      <c r="F22" s="11">
        <v>13118000</v>
      </c>
      <c r="G22" s="11"/>
      <c r="H22" s="11"/>
      <c r="I22" s="11">
        <v>414939</v>
      </c>
      <c r="J22" s="11">
        <v>414939</v>
      </c>
      <c r="K22" s="11">
        <v>44527</v>
      </c>
      <c r="L22" s="11">
        <v>99112</v>
      </c>
      <c r="M22" s="11">
        <v>3744216</v>
      </c>
      <c r="N22" s="11">
        <v>3887855</v>
      </c>
      <c r="O22" s="11">
        <v>43735</v>
      </c>
      <c r="P22" s="11">
        <v>117298</v>
      </c>
      <c r="Q22" s="11">
        <v>3190609</v>
      </c>
      <c r="R22" s="11">
        <v>3351642</v>
      </c>
      <c r="S22" s="11">
        <v>30795</v>
      </c>
      <c r="T22" s="11"/>
      <c r="U22" s="11">
        <v>479469</v>
      </c>
      <c r="V22" s="11">
        <v>510264</v>
      </c>
      <c r="W22" s="11">
        <v>8164700</v>
      </c>
      <c r="X22" s="11">
        <v>13118000</v>
      </c>
      <c r="Y22" s="11">
        <v>-4953300</v>
      </c>
      <c r="Z22" s="2">
        <v>-37.76</v>
      </c>
      <c r="AA22" s="15">
        <v>13118000</v>
      </c>
    </row>
    <row r="23" spans="1:27" ht="13.5">
      <c r="A23" s="46" t="s">
        <v>34</v>
      </c>
      <c r="B23" s="47"/>
      <c r="C23" s="9">
        <v>17890175</v>
      </c>
      <c r="D23" s="10"/>
      <c r="E23" s="11">
        <v>31750000</v>
      </c>
      <c r="F23" s="11">
        <v>29827417</v>
      </c>
      <c r="G23" s="11"/>
      <c r="H23" s="11"/>
      <c r="I23" s="11">
        <v>2578230</v>
      </c>
      <c r="J23" s="11">
        <v>2578230</v>
      </c>
      <c r="K23" s="11"/>
      <c r="L23" s="11">
        <v>2868330</v>
      </c>
      <c r="M23" s="11">
        <v>6273041</v>
      </c>
      <c r="N23" s="11">
        <v>9141371</v>
      </c>
      <c r="O23" s="11">
        <v>729246</v>
      </c>
      <c r="P23" s="11">
        <v>1155233</v>
      </c>
      <c r="Q23" s="11">
        <v>3783407</v>
      </c>
      <c r="R23" s="11">
        <v>5667886</v>
      </c>
      <c r="S23" s="11">
        <v>2396658</v>
      </c>
      <c r="T23" s="11">
        <v>2055701</v>
      </c>
      <c r="U23" s="11">
        <v>4409310</v>
      </c>
      <c r="V23" s="11">
        <v>8861669</v>
      </c>
      <c r="W23" s="11">
        <v>26249156</v>
      </c>
      <c r="X23" s="11">
        <v>29827417</v>
      </c>
      <c r="Y23" s="11">
        <v>-3578261</v>
      </c>
      <c r="Z23" s="2">
        <v>-12</v>
      </c>
      <c r="AA23" s="15">
        <v>29827417</v>
      </c>
    </row>
    <row r="24" spans="1:27" ht="13.5">
      <c r="A24" s="46" t="s">
        <v>35</v>
      </c>
      <c r="B24" s="47"/>
      <c r="C24" s="9"/>
      <c r="D24" s="10"/>
      <c r="E24" s="11">
        <v>1000000</v>
      </c>
      <c r="F24" s="11">
        <v>1000000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>
        <v>804618</v>
      </c>
      <c r="T24" s="11">
        <v>12680</v>
      </c>
      <c r="U24" s="11">
        <v>182332</v>
      </c>
      <c r="V24" s="11">
        <v>999630</v>
      </c>
      <c r="W24" s="11">
        <v>999630</v>
      </c>
      <c r="X24" s="11">
        <v>1000000</v>
      </c>
      <c r="Y24" s="11">
        <v>-370</v>
      </c>
      <c r="Z24" s="2">
        <v>-0.04</v>
      </c>
      <c r="AA24" s="15">
        <v>1000000</v>
      </c>
    </row>
    <row r="25" spans="1:27" ht="13.5">
      <c r="A25" s="46" t="s">
        <v>36</v>
      </c>
      <c r="B25" s="47"/>
      <c r="C25" s="9">
        <v>48395</v>
      </c>
      <c r="D25" s="10"/>
      <c r="E25" s="11">
        <v>140000</v>
      </c>
      <c r="F25" s="11">
        <v>200000</v>
      </c>
      <c r="G25" s="11"/>
      <c r="H25" s="11"/>
      <c r="I25" s="11"/>
      <c r="J25" s="11"/>
      <c r="K25" s="11"/>
      <c r="L25" s="11"/>
      <c r="M25" s="11">
        <v>32000</v>
      </c>
      <c r="N25" s="11">
        <v>32000</v>
      </c>
      <c r="O25" s="11"/>
      <c r="P25" s="11"/>
      <c r="Q25" s="11">
        <v>46058</v>
      </c>
      <c r="R25" s="11">
        <v>46058</v>
      </c>
      <c r="S25" s="11">
        <v>25000</v>
      </c>
      <c r="T25" s="11">
        <v>144943</v>
      </c>
      <c r="U25" s="11"/>
      <c r="V25" s="11">
        <v>169943</v>
      </c>
      <c r="W25" s="11">
        <v>248001</v>
      </c>
      <c r="X25" s="11">
        <v>200000</v>
      </c>
      <c r="Y25" s="11">
        <v>48001</v>
      </c>
      <c r="Z25" s="2">
        <v>24</v>
      </c>
      <c r="AA25" s="15">
        <v>200000</v>
      </c>
    </row>
    <row r="26" spans="1:27" ht="13.5">
      <c r="A26" s="48" t="s">
        <v>37</v>
      </c>
      <c r="B26" s="63"/>
      <c r="C26" s="49">
        <f aca="true" t="shared" si="3" ref="C26:Y26">SUM(C21:C25)</f>
        <v>19349545</v>
      </c>
      <c r="D26" s="50">
        <f t="shared" si="3"/>
        <v>0</v>
      </c>
      <c r="E26" s="51">
        <f t="shared" si="3"/>
        <v>85156760</v>
      </c>
      <c r="F26" s="51">
        <f t="shared" si="3"/>
        <v>57681088</v>
      </c>
      <c r="G26" s="51">
        <f t="shared" si="3"/>
        <v>0</v>
      </c>
      <c r="H26" s="51">
        <f t="shared" si="3"/>
        <v>0</v>
      </c>
      <c r="I26" s="51">
        <f t="shared" si="3"/>
        <v>2993169</v>
      </c>
      <c r="J26" s="51">
        <f t="shared" si="3"/>
        <v>2993169</v>
      </c>
      <c r="K26" s="51">
        <f t="shared" si="3"/>
        <v>44527</v>
      </c>
      <c r="L26" s="51">
        <f t="shared" si="3"/>
        <v>2968913</v>
      </c>
      <c r="M26" s="51">
        <f t="shared" si="3"/>
        <v>10159822</v>
      </c>
      <c r="N26" s="51">
        <f t="shared" si="3"/>
        <v>13173262</v>
      </c>
      <c r="O26" s="51">
        <f t="shared" si="3"/>
        <v>833722</v>
      </c>
      <c r="P26" s="51">
        <f t="shared" si="3"/>
        <v>1272531</v>
      </c>
      <c r="Q26" s="51">
        <f t="shared" si="3"/>
        <v>7491078</v>
      </c>
      <c r="R26" s="51">
        <f t="shared" si="3"/>
        <v>9597331</v>
      </c>
      <c r="S26" s="51">
        <f t="shared" si="3"/>
        <v>3876702</v>
      </c>
      <c r="T26" s="51">
        <f t="shared" si="3"/>
        <v>5129244</v>
      </c>
      <c r="U26" s="51">
        <f t="shared" si="3"/>
        <v>10068982</v>
      </c>
      <c r="V26" s="51">
        <f t="shared" si="3"/>
        <v>19074928</v>
      </c>
      <c r="W26" s="51">
        <f t="shared" si="3"/>
        <v>44838690</v>
      </c>
      <c r="X26" s="51">
        <f t="shared" si="3"/>
        <v>57681088</v>
      </c>
      <c r="Y26" s="51">
        <f t="shared" si="3"/>
        <v>-12842398</v>
      </c>
      <c r="Z26" s="52">
        <f>+IF(X26&lt;&gt;0,+(Y26/X26)*100,0)</f>
        <v>-22.264486411906795</v>
      </c>
      <c r="AA26" s="53">
        <f>SUM(AA21:AA25)</f>
        <v>57681088</v>
      </c>
    </row>
    <row r="27" spans="1:27" ht="13.5">
      <c r="A27" s="54" t="s">
        <v>38</v>
      </c>
      <c r="B27" s="64"/>
      <c r="C27" s="9">
        <v>7980</v>
      </c>
      <c r="D27" s="10"/>
      <c r="E27" s="11">
        <v>2393210</v>
      </c>
      <c r="F27" s="11">
        <v>4760910</v>
      </c>
      <c r="G27" s="11"/>
      <c r="H27" s="11"/>
      <c r="I27" s="11"/>
      <c r="J27" s="11"/>
      <c r="K27" s="11"/>
      <c r="L27" s="11">
        <v>4800</v>
      </c>
      <c r="M27" s="11">
        <v>54214</v>
      </c>
      <c r="N27" s="11">
        <v>59014</v>
      </c>
      <c r="O27" s="11"/>
      <c r="P27" s="11">
        <v>896</v>
      </c>
      <c r="Q27" s="11">
        <v>93016</v>
      </c>
      <c r="R27" s="11">
        <v>93912</v>
      </c>
      <c r="S27" s="11">
        <v>11732</v>
      </c>
      <c r="T27" s="11">
        <v>34209</v>
      </c>
      <c r="U27" s="11">
        <v>534215</v>
      </c>
      <c r="V27" s="11">
        <v>580156</v>
      </c>
      <c r="W27" s="11">
        <v>733082</v>
      </c>
      <c r="X27" s="11">
        <v>4760910</v>
      </c>
      <c r="Y27" s="11">
        <v>-4027828</v>
      </c>
      <c r="Z27" s="2">
        <v>-84.6</v>
      </c>
      <c r="AA27" s="15">
        <v>4760910</v>
      </c>
    </row>
    <row r="28" spans="1:27" ht="13.5">
      <c r="A28" s="54" t="s">
        <v>39</v>
      </c>
      <c r="B28" s="64"/>
      <c r="C28" s="12"/>
      <c r="D28" s="13"/>
      <c r="E28" s="14">
        <v>2800000</v>
      </c>
      <c r="F28" s="14">
        <v>3124000</v>
      </c>
      <c r="G28" s="14"/>
      <c r="H28" s="14"/>
      <c r="I28" s="14">
        <v>7613</v>
      </c>
      <c r="J28" s="14">
        <v>7613</v>
      </c>
      <c r="K28" s="14"/>
      <c r="L28" s="14"/>
      <c r="M28" s="14"/>
      <c r="N28" s="14"/>
      <c r="O28" s="14"/>
      <c r="P28" s="14"/>
      <c r="Q28" s="14">
        <v>39200</v>
      </c>
      <c r="R28" s="14">
        <v>39200</v>
      </c>
      <c r="S28" s="14">
        <v>294250</v>
      </c>
      <c r="T28" s="14">
        <v>107601</v>
      </c>
      <c r="U28" s="14">
        <v>66340</v>
      </c>
      <c r="V28" s="14">
        <v>468191</v>
      </c>
      <c r="W28" s="14">
        <v>515004</v>
      </c>
      <c r="X28" s="14">
        <v>3124000</v>
      </c>
      <c r="Y28" s="14">
        <v>-2608996</v>
      </c>
      <c r="Z28" s="2">
        <v>-83.51</v>
      </c>
      <c r="AA28" s="22">
        <v>3124000</v>
      </c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34122130</v>
      </c>
      <c r="F30" s="11">
        <v>4330000</v>
      </c>
      <c r="G30" s="11"/>
      <c r="H30" s="11"/>
      <c r="I30" s="11"/>
      <c r="J30" s="11"/>
      <c r="K30" s="11">
        <v>92093</v>
      </c>
      <c r="L30" s="11">
        <v>99142</v>
      </c>
      <c r="M30" s="11">
        <v>217010</v>
      </c>
      <c r="N30" s="11">
        <v>408245</v>
      </c>
      <c r="O30" s="11">
        <v>325967</v>
      </c>
      <c r="P30" s="11">
        <v>23768</v>
      </c>
      <c r="Q30" s="11">
        <v>-1152894</v>
      </c>
      <c r="R30" s="11">
        <v>-803159</v>
      </c>
      <c r="S30" s="11">
        <v>266618</v>
      </c>
      <c r="T30" s="11">
        <v>386288</v>
      </c>
      <c r="U30" s="11">
        <v>427803</v>
      </c>
      <c r="V30" s="11">
        <v>1080709</v>
      </c>
      <c r="W30" s="11">
        <v>685795</v>
      </c>
      <c r="X30" s="11">
        <v>4330000</v>
      </c>
      <c r="Y30" s="11">
        <v>-3644205</v>
      </c>
      <c r="Z30" s="2">
        <v>-84.16</v>
      </c>
      <c r="AA30" s="15">
        <v>4330000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400000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26230731</v>
      </c>
      <c r="D36" s="10">
        <f t="shared" si="4"/>
        <v>0</v>
      </c>
      <c r="E36" s="11">
        <f t="shared" si="4"/>
        <v>31816760</v>
      </c>
      <c r="F36" s="11">
        <f t="shared" si="4"/>
        <v>33532671</v>
      </c>
      <c r="G36" s="11">
        <f t="shared" si="4"/>
        <v>0</v>
      </c>
      <c r="H36" s="11">
        <f t="shared" si="4"/>
        <v>0</v>
      </c>
      <c r="I36" s="11">
        <f t="shared" si="4"/>
        <v>2179509</v>
      </c>
      <c r="J36" s="11">
        <f t="shared" si="4"/>
        <v>2179509</v>
      </c>
      <c r="K36" s="11">
        <f t="shared" si="4"/>
        <v>0</v>
      </c>
      <c r="L36" s="11">
        <f t="shared" si="4"/>
        <v>296181</v>
      </c>
      <c r="M36" s="11">
        <f t="shared" si="4"/>
        <v>219262</v>
      </c>
      <c r="N36" s="11">
        <f t="shared" si="4"/>
        <v>515443</v>
      </c>
      <c r="O36" s="11">
        <f t="shared" si="4"/>
        <v>60741</v>
      </c>
      <c r="P36" s="11">
        <f t="shared" si="4"/>
        <v>419887</v>
      </c>
      <c r="Q36" s="11">
        <f t="shared" si="4"/>
        <v>2399939</v>
      </c>
      <c r="R36" s="11">
        <f t="shared" si="4"/>
        <v>2880567</v>
      </c>
      <c r="S36" s="11">
        <f t="shared" si="4"/>
        <v>3736728</v>
      </c>
      <c r="T36" s="11">
        <f t="shared" si="4"/>
        <v>6614797</v>
      </c>
      <c r="U36" s="11">
        <f t="shared" si="4"/>
        <v>10895112</v>
      </c>
      <c r="V36" s="11">
        <f t="shared" si="4"/>
        <v>21246637</v>
      </c>
      <c r="W36" s="11">
        <f t="shared" si="4"/>
        <v>26822156</v>
      </c>
      <c r="X36" s="11">
        <f t="shared" si="4"/>
        <v>33532671</v>
      </c>
      <c r="Y36" s="11">
        <f t="shared" si="4"/>
        <v>-6710515</v>
      </c>
      <c r="Z36" s="2">
        <f aca="true" t="shared" si="5" ref="Z36:Z49">+IF(X36&lt;&gt;0,+(Y36/X36)*100,0)</f>
        <v>-20.011871407440225</v>
      </c>
      <c r="AA36" s="15">
        <f>AA6+AA21</f>
        <v>33532671</v>
      </c>
    </row>
    <row r="37" spans="1:27" ht="13.5">
      <c r="A37" s="46" t="s">
        <v>33</v>
      </c>
      <c r="B37" s="47"/>
      <c r="C37" s="9">
        <f t="shared" si="4"/>
        <v>30598499</v>
      </c>
      <c r="D37" s="10">
        <f t="shared" si="4"/>
        <v>0</v>
      </c>
      <c r="E37" s="11">
        <f t="shared" si="4"/>
        <v>30770000</v>
      </c>
      <c r="F37" s="11">
        <f t="shared" si="4"/>
        <v>33094662</v>
      </c>
      <c r="G37" s="11">
        <f t="shared" si="4"/>
        <v>0</v>
      </c>
      <c r="H37" s="11">
        <f t="shared" si="4"/>
        <v>2686</v>
      </c>
      <c r="I37" s="11">
        <f t="shared" si="4"/>
        <v>437185</v>
      </c>
      <c r="J37" s="11">
        <f t="shared" si="4"/>
        <v>439871</v>
      </c>
      <c r="K37" s="11">
        <f t="shared" si="4"/>
        <v>1244423</v>
      </c>
      <c r="L37" s="11">
        <f t="shared" si="4"/>
        <v>294528</v>
      </c>
      <c r="M37" s="11">
        <f t="shared" si="4"/>
        <v>4312665</v>
      </c>
      <c r="N37" s="11">
        <f t="shared" si="4"/>
        <v>5851616</v>
      </c>
      <c r="O37" s="11">
        <f t="shared" si="4"/>
        <v>362034</v>
      </c>
      <c r="P37" s="11">
        <f t="shared" si="4"/>
        <v>3173848</v>
      </c>
      <c r="Q37" s="11">
        <f t="shared" si="4"/>
        <v>4123733</v>
      </c>
      <c r="R37" s="11">
        <f t="shared" si="4"/>
        <v>7659615</v>
      </c>
      <c r="S37" s="11">
        <f t="shared" si="4"/>
        <v>836172</v>
      </c>
      <c r="T37" s="11">
        <f t="shared" si="4"/>
        <v>4148957</v>
      </c>
      <c r="U37" s="11">
        <f t="shared" si="4"/>
        <v>7264632</v>
      </c>
      <c r="V37" s="11">
        <f t="shared" si="4"/>
        <v>12249761</v>
      </c>
      <c r="W37" s="11">
        <f t="shared" si="4"/>
        <v>26200863</v>
      </c>
      <c r="X37" s="11">
        <f t="shared" si="4"/>
        <v>33094662</v>
      </c>
      <c r="Y37" s="11">
        <f t="shared" si="4"/>
        <v>-6893799</v>
      </c>
      <c r="Z37" s="2">
        <f t="shared" si="5"/>
        <v>-20.83054663014839</v>
      </c>
      <c r="AA37" s="15">
        <f>AA7+AA22</f>
        <v>33094662</v>
      </c>
    </row>
    <row r="38" spans="1:27" ht="13.5">
      <c r="A38" s="46" t="s">
        <v>34</v>
      </c>
      <c r="B38" s="47"/>
      <c r="C38" s="9">
        <f t="shared" si="4"/>
        <v>53056290</v>
      </c>
      <c r="D38" s="10">
        <f t="shared" si="4"/>
        <v>0</v>
      </c>
      <c r="E38" s="11">
        <f t="shared" si="4"/>
        <v>44655417</v>
      </c>
      <c r="F38" s="11">
        <f t="shared" si="4"/>
        <v>59169317</v>
      </c>
      <c r="G38" s="11">
        <f t="shared" si="4"/>
        <v>0</v>
      </c>
      <c r="H38" s="11">
        <f t="shared" si="4"/>
        <v>2069111</v>
      </c>
      <c r="I38" s="11">
        <f t="shared" si="4"/>
        <v>3370525</v>
      </c>
      <c r="J38" s="11">
        <f t="shared" si="4"/>
        <v>5439636</v>
      </c>
      <c r="K38" s="11">
        <f t="shared" si="4"/>
        <v>1420953</v>
      </c>
      <c r="L38" s="11">
        <f t="shared" si="4"/>
        <v>4169886</v>
      </c>
      <c r="M38" s="11">
        <f t="shared" si="4"/>
        <v>8386099</v>
      </c>
      <c r="N38" s="11">
        <f t="shared" si="4"/>
        <v>13976938</v>
      </c>
      <c r="O38" s="11">
        <f t="shared" si="4"/>
        <v>1447427</v>
      </c>
      <c r="P38" s="11">
        <f t="shared" si="4"/>
        <v>2419245</v>
      </c>
      <c r="Q38" s="11">
        <f t="shared" si="4"/>
        <v>6104370</v>
      </c>
      <c r="R38" s="11">
        <f t="shared" si="4"/>
        <v>9971042</v>
      </c>
      <c r="S38" s="11">
        <f t="shared" si="4"/>
        <v>2426564</v>
      </c>
      <c r="T38" s="11">
        <f t="shared" si="4"/>
        <v>4233184</v>
      </c>
      <c r="U38" s="11">
        <f t="shared" si="4"/>
        <v>8424279</v>
      </c>
      <c r="V38" s="11">
        <f t="shared" si="4"/>
        <v>15084027</v>
      </c>
      <c r="W38" s="11">
        <f t="shared" si="4"/>
        <v>44471643</v>
      </c>
      <c r="X38" s="11">
        <f t="shared" si="4"/>
        <v>59169317</v>
      </c>
      <c r="Y38" s="11">
        <f t="shared" si="4"/>
        <v>-14697674</v>
      </c>
      <c r="Z38" s="2">
        <f t="shared" si="5"/>
        <v>-24.840026461687906</v>
      </c>
      <c r="AA38" s="15">
        <f>AA8+AA23</f>
        <v>59169317</v>
      </c>
    </row>
    <row r="39" spans="1:27" ht="13.5">
      <c r="A39" s="46" t="s">
        <v>35</v>
      </c>
      <c r="B39" s="47"/>
      <c r="C39" s="9">
        <f t="shared" si="4"/>
        <v>32867572</v>
      </c>
      <c r="D39" s="10">
        <f t="shared" si="4"/>
        <v>0</v>
      </c>
      <c r="E39" s="11">
        <f t="shared" si="4"/>
        <v>72669987</v>
      </c>
      <c r="F39" s="11">
        <f t="shared" si="4"/>
        <v>34669987</v>
      </c>
      <c r="G39" s="11">
        <f t="shared" si="4"/>
        <v>0</v>
      </c>
      <c r="H39" s="11">
        <f t="shared" si="4"/>
        <v>0</v>
      </c>
      <c r="I39" s="11">
        <f t="shared" si="4"/>
        <v>176588</v>
      </c>
      <c r="J39" s="11">
        <f t="shared" si="4"/>
        <v>176588</v>
      </c>
      <c r="K39" s="11">
        <f t="shared" si="4"/>
        <v>297164</v>
      </c>
      <c r="L39" s="11">
        <f t="shared" si="4"/>
        <v>583529</v>
      </c>
      <c r="M39" s="11">
        <f t="shared" si="4"/>
        <v>458387</v>
      </c>
      <c r="N39" s="11">
        <f t="shared" si="4"/>
        <v>1339080</v>
      </c>
      <c r="O39" s="11">
        <f t="shared" si="4"/>
        <v>502229</v>
      </c>
      <c r="P39" s="11">
        <f t="shared" si="4"/>
        <v>329228</v>
      </c>
      <c r="Q39" s="11">
        <f t="shared" si="4"/>
        <v>5137536</v>
      </c>
      <c r="R39" s="11">
        <f t="shared" si="4"/>
        <v>5968993</v>
      </c>
      <c r="S39" s="11">
        <f t="shared" si="4"/>
        <v>2871349</v>
      </c>
      <c r="T39" s="11">
        <f t="shared" si="4"/>
        <v>5594328</v>
      </c>
      <c r="U39" s="11">
        <f t="shared" si="4"/>
        <v>6598515</v>
      </c>
      <c r="V39" s="11">
        <f t="shared" si="4"/>
        <v>15064192</v>
      </c>
      <c r="W39" s="11">
        <f t="shared" si="4"/>
        <v>22548853</v>
      </c>
      <c r="X39" s="11">
        <f t="shared" si="4"/>
        <v>34669987</v>
      </c>
      <c r="Y39" s="11">
        <f t="shared" si="4"/>
        <v>-12121134</v>
      </c>
      <c r="Z39" s="2">
        <f t="shared" si="5"/>
        <v>-34.96146104698568</v>
      </c>
      <c r="AA39" s="15">
        <f>AA9+AA24</f>
        <v>34669987</v>
      </c>
    </row>
    <row r="40" spans="1:27" ht="13.5">
      <c r="A40" s="46" t="s">
        <v>36</v>
      </c>
      <c r="B40" s="47"/>
      <c r="C40" s="9">
        <f t="shared" si="4"/>
        <v>5573850</v>
      </c>
      <c r="D40" s="10">
        <f t="shared" si="4"/>
        <v>0</v>
      </c>
      <c r="E40" s="11">
        <f t="shared" si="4"/>
        <v>4610000</v>
      </c>
      <c r="F40" s="11">
        <f t="shared" si="4"/>
        <v>17886702</v>
      </c>
      <c r="G40" s="11">
        <f t="shared" si="4"/>
        <v>0</v>
      </c>
      <c r="H40" s="11">
        <f t="shared" si="4"/>
        <v>1877868</v>
      </c>
      <c r="I40" s="11">
        <f t="shared" si="4"/>
        <v>503769</v>
      </c>
      <c r="J40" s="11">
        <f t="shared" si="4"/>
        <v>2381637</v>
      </c>
      <c r="K40" s="11">
        <f t="shared" si="4"/>
        <v>535326</v>
      </c>
      <c r="L40" s="11">
        <f t="shared" si="4"/>
        <v>561487</v>
      </c>
      <c r="M40" s="11">
        <f t="shared" si="4"/>
        <v>1536848</v>
      </c>
      <c r="N40" s="11">
        <f t="shared" si="4"/>
        <v>2633661</v>
      </c>
      <c r="O40" s="11">
        <f t="shared" si="4"/>
        <v>543167</v>
      </c>
      <c r="P40" s="11">
        <f t="shared" si="4"/>
        <v>290339</v>
      </c>
      <c r="Q40" s="11">
        <f t="shared" si="4"/>
        <v>491496</v>
      </c>
      <c r="R40" s="11">
        <f t="shared" si="4"/>
        <v>1325002</v>
      </c>
      <c r="S40" s="11">
        <f t="shared" si="4"/>
        <v>391470</v>
      </c>
      <c r="T40" s="11">
        <f t="shared" si="4"/>
        <v>2426321</v>
      </c>
      <c r="U40" s="11">
        <f t="shared" si="4"/>
        <v>2797715</v>
      </c>
      <c r="V40" s="11">
        <f t="shared" si="4"/>
        <v>5615506</v>
      </c>
      <c r="W40" s="11">
        <f t="shared" si="4"/>
        <v>11955806</v>
      </c>
      <c r="X40" s="11">
        <f t="shared" si="4"/>
        <v>17886702</v>
      </c>
      <c r="Y40" s="11">
        <f t="shared" si="4"/>
        <v>-5930896</v>
      </c>
      <c r="Z40" s="2">
        <f t="shared" si="5"/>
        <v>-33.15813054860533</v>
      </c>
      <c r="AA40" s="15">
        <f>AA10+AA25</f>
        <v>17886702</v>
      </c>
    </row>
    <row r="41" spans="1:27" ht="13.5">
      <c r="A41" s="48" t="s">
        <v>37</v>
      </c>
      <c r="B41" s="47"/>
      <c r="C41" s="49">
        <f aca="true" t="shared" si="6" ref="C41:Y41">SUM(C36:C40)</f>
        <v>148326942</v>
      </c>
      <c r="D41" s="50">
        <f t="shared" si="6"/>
        <v>0</v>
      </c>
      <c r="E41" s="51">
        <f t="shared" si="6"/>
        <v>184522164</v>
      </c>
      <c r="F41" s="51">
        <f t="shared" si="6"/>
        <v>178353339</v>
      </c>
      <c r="G41" s="51">
        <f t="shared" si="6"/>
        <v>0</v>
      </c>
      <c r="H41" s="51">
        <f t="shared" si="6"/>
        <v>3949665</v>
      </c>
      <c r="I41" s="51">
        <f t="shared" si="6"/>
        <v>6667576</v>
      </c>
      <c r="J41" s="51">
        <f t="shared" si="6"/>
        <v>10617241</v>
      </c>
      <c r="K41" s="51">
        <f t="shared" si="6"/>
        <v>3497866</v>
      </c>
      <c r="L41" s="51">
        <f t="shared" si="6"/>
        <v>5905611</v>
      </c>
      <c r="M41" s="51">
        <f t="shared" si="6"/>
        <v>14913261</v>
      </c>
      <c r="N41" s="51">
        <f t="shared" si="6"/>
        <v>24316738</v>
      </c>
      <c r="O41" s="51">
        <f t="shared" si="6"/>
        <v>2915598</v>
      </c>
      <c r="P41" s="51">
        <f t="shared" si="6"/>
        <v>6632547</v>
      </c>
      <c r="Q41" s="51">
        <f t="shared" si="6"/>
        <v>18257074</v>
      </c>
      <c r="R41" s="51">
        <f t="shared" si="6"/>
        <v>27805219</v>
      </c>
      <c r="S41" s="51">
        <f t="shared" si="6"/>
        <v>10262283</v>
      </c>
      <c r="T41" s="51">
        <f t="shared" si="6"/>
        <v>23017587</v>
      </c>
      <c r="U41" s="51">
        <f t="shared" si="6"/>
        <v>35980253</v>
      </c>
      <c r="V41" s="51">
        <f t="shared" si="6"/>
        <v>69260123</v>
      </c>
      <c r="W41" s="51">
        <f t="shared" si="6"/>
        <v>131999321</v>
      </c>
      <c r="X41" s="51">
        <f t="shared" si="6"/>
        <v>178353339</v>
      </c>
      <c r="Y41" s="51">
        <f t="shared" si="6"/>
        <v>-46354018</v>
      </c>
      <c r="Z41" s="52">
        <f t="shared" si="5"/>
        <v>-25.989991698445298</v>
      </c>
      <c r="AA41" s="53">
        <f>SUM(AA36:AA40)</f>
        <v>178353339</v>
      </c>
    </row>
    <row r="42" spans="1:27" ht="13.5">
      <c r="A42" s="54" t="s">
        <v>38</v>
      </c>
      <c r="B42" s="35"/>
      <c r="C42" s="65">
        <f aca="true" t="shared" si="7" ref="C42:Y48">C12+C27</f>
        <v>4952133</v>
      </c>
      <c r="D42" s="66">
        <f t="shared" si="7"/>
        <v>0</v>
      </c>
      <c r="E42" s="67">
        <f t="shared" si="7"/>
        <v>14965160</v>
      </c>
      <c r="F42" s="67">
        <f t="shared" si="7"/>
        <v>13878680</v>
      </c>
      <c r="G42" s="67">
        <f t="shared" si="7"/>
        <v>0</v>
      </c>
      <c r="H42" s="67">
        <f t="shared" si="7"/>
        <v>31700</v>
      </c>
      <c r="I42" s="67">
        <f t="shared" si="7"/>
        <v>146846</v>
      </c>
      <c r="J42" s="67">
        <f t="shared" si="7"/>
        <v>178546</v>
      </c>
      <c r="K42" s="67">
        <f t="shared" si="7"/>
        <v>121137</v>
      </c>
      <c r="L42" s="67">
        <f t="shared" si="7"/>
        <v>207224</v>
      </c>
      <c r="M42" s="67">
        <f t="shared" si="7"/>
        <v>196006</v>
      </c>
      <c r="N42" s="67">
        <f t="shared" si="7"/>
        <v>524367</v>
      </c>
      <c r="O42" s="67">
        <f t="shared" si="7"/>
        <v>1257758</v>
      </c>
      <c r="P42" s="67">
        <f t="shared" si="7"/>
        <v>162532</v>
      </c>
      <c r="Q42" s="67">
        <f t="shared" si="7"/>
        <v>1046019</v>
      </c>
      <c r="R42" s="67">
        <f t="shared" si="7"/>
        <v>2466309</v>
      </c>
      <c r="S42" s="67">
        <f t="shared" si="7"/>
        <v>1058864</v>
      </c>
      <c r="T42" s="67">
        <f t="shared" si="7"/>
        <v>1614750</v>
      </c>
      <c r="U42" s="67">
        <f t="shared" si="7"/>
        <v>1404322</v>
      </c>
      <c r="V42" s="67">
        <f t="shared" si="7"/>
        <v>4077936</v>
      </c>
      <c r="W42" s="67">
        <f t="shared" si="7"/>
        <v>7247158</v>
      </c>
      <c r="X42" s="67">
        <f t="shared" si="7"/>
        <v>13878680</v>
      </c>
      <c r="Y42" s="67">
        <f t="shared" si="7"/>
        <v>-6631522</v>
      </c>
      <c r="Z42" s="69">
        <f t="shared" si="5"/>
        <v>-47.782080140186245</v>
      </c>
      <c r="AA42" s="68">
        <f aca="true" t="shared" si="8" ref="AA42:AA48">AA12+AA27</f>
        <v>13878680</v>
      </c>
    </row>
    <row r="43" spans="1:27" ht="13.5">
      <c r="A43" s="54" t="s">
        <v>39</v>
      </c>
      <c r="B43" s="35"/>
      <c r="C43" s="70">
        <f t="shared" si="7"/>
        <v>219172</v>
      </c>
      <c r="D43" s="71">
        <f t="shared" si="7"/>
        <v>0</v>
      </c>
      <c r="E43" s="72">
        <f t="shared" si="7"/>
        <v>2800000</v>
      </c>
      <c r="F43" s="72">
        <f t="shared" si="7"/>
        <v>3124000</v>
      </c>
      <c r="G43" s="72">
        <f t="shared" si="7"/>
        <v>0</v>
      </c>
      <c r="H43" s="72">
        <f t="shared" si="7"/>
        <v>0</v>
      </c>
      <c r="I43" s="72">
        <f t="shared" si="7"/>
        <v>7613</v>
      </c>
      <c r="J43" s="72">
        <f t="shared" si="7"/>
        <v>7613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39200</v>
      </c>
      <c r="R43" s="72">
        <f t="shared" si="7"/>
        <v>39200</v>
      </c>
      <c r="S43" s="72">
        <f t="shared" si="7"/>
        <v>294250</v>
      </c>
      <c r="T43" s="72">
        <f t="shared" si="7"/>
        <v>107601</v>
      </c>
      <c r="U43" s="72">
        <f t="shared" si="7"/>
        <v>66340</v>
      </c>
      <c r="V43" s="72">
        <f t="shared" si="7"/>
        <v>468191</v>
      </c>
      <c r="W43" s="72">
        <f t="shared" si="7"/>
        <v>515004</v>
      </c>
      <c r="X43" s="72">
        <f t="shared" si="7"/>
        <v>3124000</v>
      </c>
      <c r="Y43" s="72">
        <f t="shared" si="7"/>
        <v>-2608996</v>
      </c>
      <c r="Z43" s="73">
        <f t="shared" si="5"/>
        <v>-83.51459667093471</v>
      </c>
      <c r="AA43" s="74">
        <f t="shared" si="8"/>
        <v>3124000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19562346</v>
      </c>
      <c r="D45" s="66">
        <f t="shared" si="7"/>
        <v>0</v>
      </c>
      <c r="E45" s="67">
        <f t="shared" si="7"/>
        <v>89151160</v>
      </c>
      <c r="F45" s="67">
        <f t="shared" si="7"/>
        <v>55574759</v>
      </c>
      <c r="G45" s="67">
        <f t="shared" si="7"/>
        <v>79340</v>
      </c>
      <c r="H45" s="67">
        <f t="shared" si="7"/>
        <v>36597</v>
      </c>
      <c r="I45" s="67">
        <f t="shared" si="7"/>
        <v>271092</v>
      </c>
      <c r="J45" s="67">
        <f t="shared" si="7"/>
        <v>387029</v>
      </c>
      <c r="K45" s="67">
        <f t="shared" si="7"/>
        <v>1906725</v>
      </c>
      <c r="L45" s="67">
        <f t="shared" si="7"/>
        <v>2708423</v>
      </c>
      <c r="M45" s="67">
        <f t="shared" si="7"/>
        <v>2915451</v>
      </c>
      <c r="N45" s="67">
        <f t="shared" si="7"/>
        <v>7530599</v>
      </c>
      <c r="O45" s="67">
        <f t="shared" si="7"/>
        <v>1584618</v>
      </c>
      <c r="P45" s="67">
        <f t="shared" si="7"/>
        <v>2552739</v>
      </c>
      <c r="Q45" s="67">
        <f t="shared" si="7"/>
        <v>2753083</v>
      </c>
      <c r="R45" s="67">
        <f t="shared" si="7"/>
        <v>6890440</v>
      </c>
      <c r="S45" s="67">
        <f t="shared" si="7"/>
        <v>2190082</v>
      </c>
      <c r="T45" s="67">
        <f t="shared" si="7"/>
        <v>4881505</v>
      </c>
      <c r="U45" s="67">
        <f t="shared" si="7"/>
        <v>9788658</v>
      </c>
      <c r="V45" s="67">
        <f t="shared" si="7"/>
        <v>16860245</v>
      </c>
      <c r="W45" s="67">
        <f t="shared" si="7"/>
        <v>31668313</v>
      </c>
      <c r="X45" s="67">
        <f t="shared" si="7"/>
        <v>55574759</v>
      </c>
      <c r="Y45" s="67">
        <f t="shared" si="7"/>
        <v>-23906446</v>
      </c>
      <c r="Z45" s="69">
        <f t="shared" si="5"/>
        <v>-43.01673354984769</v>
      </c>
      <c r="AA45" s="68">
        <f t="shared" si="8"/>
        <v>55574759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100000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688</v>
      </c>
      <c r="R46" s="67">
        <f t="shared" si="7"/>
        <v>688</v>
      </c>
      <c r="S46" s="67">
        <f t="shared" si="7"/>
        <v>0</v>
      </c>
      <c r="T46" s="67">
        <f t="shared" si="7"/>
        <v>84621</v>
      </c>
      <c r="U46" s="67">
        <f t="shared" si="7"/>
        <v>12638</v>
      </c>
      <c r="V46" s="67">
        <f t="shared" si="7"/>
        <v>97259</v>
      </c>
      <c r="W46" s="67">
        <f t="shared" si="7"/>
        <v>97947</v>
      </c>
      <c r="X46" s="67">
        <f t="shared" si="7"/>
        <v>100000</v>
      </c>
      <c r="Y46" s="67">
        <f t="shared" si="7"/>
        <v>-2053</v>
      </c>
      <c r="Z46" s="69">
        <f t="shared" si="5"/>
        <v>-2.053</v>
      </c>
      <c r="AA46" s="68">
        <f t="shared" si="8"/>
        <v>100000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1258140</v>
      </c>
      <c r="D48" s="66">
        <f t="shared" si="7"/>
        <v>0</v>
      </c>
      <c r="E48" s="67">
        <f t="shared" si="7"/>
        <v>2750000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174318733</v>
      </c>
      <c r="D49" s="78">
        <f t="shared" si="9"/>
        <v>0</v>
      </c>
      <c r="E49" s="79">
        <f t="shared" si="9"/>
        <v>294188484</v>
      </c>
      <c r="F49" s="79">
        <f t="shared" si="9"/>
        <v>251030778</v>
      </c>
      <c r="G49" s="79">
        <f t="shared" si="9"/>
        <v>79340</v>
      </c>
      <c r="H49" s="79">
        <f t="shared" si="9"/>
        <v>4017962</v>
      </c>
      <c r="I49" s="79">
        <f t="shared" si="9"/>
        <v>7093127</v>
      </c>
      <c r="J49" s="79">
        <f t="shared" si="9"/>
        <v>11190429</v>
      </c>
      <c r="K49" s="79">
        <f t="shared" si="9"/>
        <v>5525728</v>
      </c>
      <c r="L49" s="79">
        <f t="shared" si="9"/>
        <v>8821258</v>
      </c>
      <c r="M49" s="79">
        <f t="shared" si="9"/>
        <v>18024718</v>
      </c>
      <c r="N49" s="79">
        <f t="shared" si="9"/>
        <v>32371704</v>
      </c>
      <c r="O49" s="79">
        <f t="shared" si="9"/>
        <v>5757974</v>
      </c>
      <c r="P49" s="79">
        <f t="shared" si="9"/>
        <v>9347818</v>
      </c>
      <c r="Q49" s="79">
        <f t="shared" si="9"/>
        <v>22096064</v>
      </c>
      <c r="R49" s="79">
        <f t="shared" si="9"/>
        <v>37201856</v>
      </c>
      <c r="S49" s="79">
        <f t="shared" si="9"/>
        <v>13805479</v>
      </c>
      <c r="T49" s="79">
        <f t="shared" si="9"/>
        <v>29706064</v>
      </c>
      <c r="U49" s="79">
        <f t="shared" si="9"/>
        <v>47252211</v>
      </c>
      <c r="V49" s="79">
        <f t="shared" si="9"/>
        <v>90763754</v>
      </c>
      <c r="W49" s="79">
        <f t="shared" si="9"/>
        <v>171527743</v>
      </c>
      <c r="X49" s="79">
        <f t="shared" si="9"/>
        <v>251030778</v>
      </c>
      <c r="Y49" s="79">
        <f t="shared" si="9"/>
        <v>-79503035</v>
      </c>
      <c r="Z49" s="80">
        <f t="shared" si="5"/>
        <v>-31.670632435358186</v>
      </c>
      <c r="AA49" s="81">
        <f>SUM(AA41:AA48)</f>
        <v>251030778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73490758</v>
      </c>
      <c r="F51" s="67">
        <f t="shared" si="10"/>
        <v>73490758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73490758</v>
      </c>
      <c r="Y51" s="67">
        <f t="shared" si="10"/>
        <v>-73490758</v>
      </c>
      <c r="Z51" s="69">
        <f>+IF(X51&lt;&gt;0,+(Y51/X51)*100,0)</f>
        <v>-100</v>
      </c>
      <c r="AA51" s="68">
        <f>SUM(AA57:AA61)</f>
        <v>73490758</v>
      </c>
    </row>
    <row r="52" spans="1:27" ht="13.5">
      <c r="A52" s="84" t="s">
        <v>32</v>
      </c>
      <c r="B52" s="47"/>
      <c r="C52" s="9"/>
      <c r="D52" s="10"/>
      <c r="E52" s="11">
        <v>7332760</v>
      </c>
      <c r="F52" s="11">
        <v>7332760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7332760</v>
      </c>
      <c r="Y52" s="11">
        <v>-7332760</v>
      </c>
      <c r="Z52" s="2">
        <v>-100</v>
      </c>
      <c r="AA52" s="15">
        <v>7332760</v>
      </c>
    </row>
    <row r="53" spans="1:27" ht="13.5">
      <c r="A53" s="84" t="s">
        <v>33</v>
      </c>
      <c r="B53" s="47"/>
      <c r="C53" s="9"/>
      <c r="D53" s="10"/>
      <c r="E53" s="11">
        <v>12166800</v>
      </c>
      <c r="F53" s="11">
        <v>12166800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12166800</v>
      </c>
      <c r="Y53" s="11">
        <v>-12166800</v>
      </c>
      <c r="Z53" s="2">
        <v>-100</v>
      </c>
      <c r="AA53" s="15">
        <v>12166800</v>
      </c>
    </row>
    <row r="54" spans="1:27" ht="13.5">
      <c r="A54" s="84" t="s">
        <v>34</v>
      </c>
      <c r="B54" s="47"/>
      <c r="C54" s="9"/>
      <c r="D54" s="10"/>
      <c r="E54" s="11">
        <v>10114745</v>
      </c>
      <c r="F54" s="11">
        <v>10114745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10114745</v>
      </c>
      <c r="Y54" s="11">
        <v>-10114745</v>
      </c>
      <c r="Z54" s="2">
        <v>-100</v>
      </c>
      <c r="AA54" s="15">
        <v>10114745</v>
      </c>
    </row>
    <row r="55" spans="1:27" ht="13.5">
      <c r="A55" s="84" t="s">
        <v>35</v>
      </c>
      <c r="B55" s="47"/>
      <c r="C55" s="9"/>
      <c r="D55" s="10"/>
      <c r="E55" s="11">
        <v>14678095</v>
      </c>
      <c r="F55" s="11">
        <v>14678095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14678095</v>
      </c>
      <c r="Y55" s="11">
        <v>-14678095</v>
      </c>
      <c r="Z55" s="2">
        <v>-100</v>
      </c>
      <c r="AA55" s="15">
        <v>14678095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44292400</v>
      </c>
      <c r="F57" s="51">
        <f t="shared" si="11"/>
        <v>44292400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44292400</v>
      </c>
      <c r="Y57" s="51">
        <f t="shared" si="11"/>
        <v>-44292400</v>
      </c>
      <c r="Z57" s="52">
        <f>+IF(X57&lt;&gt;0,+(Y57/X57)*100,0)</f>
        <v>-100</v>
      </c>
      <c r="AA57" s="53">
        <f>SUM(AA52:AA56)</f>
        <v>44292400</v>
      </c>
    </row>
    <row r="58" spans="1:27" ht="13.5">
      <c r="A58" s="86" t="s">
        <v>38</v>
      </c>
      <c r="B58" s="35"/>
      <c r="C58" s="9"/>
      <c r="D58" s="10"/>
      <c r="E58" s="11">
        <v>1296259</v>
      </c>
      <c r="F58" s="11">
        <v>1296259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1296259</v>
      </c>
      <c r="Y58" s="11">
        <v>-1296259</v>
      </c>
      <c r="Z58" s="2">
        <v>-100</v>
      </c>
      <c r="AA58" s="15">
        <v>1296259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27902099</v>
      </c>
      <c r="F61" s="11">
        <v>27902099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27902099</v>
      </c>
      <c r="Y61" s="11">
        <v>-27902099</v>
      </c>
      <c r="Z61" s="2">
        <v>-100</v>
      </c>
      <c r="AA61" s="15">
        <v>27902099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541293</v>
      </c>
      <c r="H65" s="11">
        <v>705905</v>
      </c>
      <c r="I65" s="11">
        <v>888630</v>
      </c>
      <c r="J65" s="11">
        <v>2135828</v>
      </c>
      <c r="K65" s="11">
        <v>919871</v>
      </c>
      <c r="L65" s="11">
        <v>924089</v>
      </c>
      <c r="M65" s="11">
        <v>954885</v>
      </c>
      <c r="N65" s="11">
        <v>2798845</v>
      </c>
      <c r="O65" s="11">
        <v>769580</v>
      </c>
      <c r="P65" s="11">
        <v>922210</v>
      </c>
      <c r="Q65" s="11"/>
      <c r="R65" s="11">
        <v>1691790</v>
      </c>
      <c r="S65" s="11">
        <v>989674</v>
      </c>
      <c r="T65" s="11">
        <v>944583</v>
      </c>
      <c r="U65" s="11">
        <v>831331</v>
      </c>
      <c r="V65" s="11">
        <v>2765588</v>
      </c>
      <c r="W65" s="11">
        <v>9392051</v>
      </c>
      <c r="X65" s="11"/>
      <c r="Y65" s="11">
        <v>9392051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858178</v>
      </c>
      <c r="H66" s="14">
        <v>350006</v>
      </c>
      <c r="I66" s="14">
        <v>941754</v>
      </c>
      <c r="J66" s="14">
        <v>2149938</v>
      </c>
      <c r="K66" s="14">
        <v>296383</v>
      </c>
      <c r="L66" s="14">
        <v>348137</v>
      </c>
      <c r="M66" s="14">
        <v>752644</v>
      </c>
      <c r="N66" s="14">
        <v>1397164</v>
      </c>
      <c r="O66" s="14">
        <v>955187</v>
      </c>
      <c r="P66" s="14">
        <v>664581</v>
      </c>
      <c r="Q66" s="14"/>
      <c r="R66" s="14">
        <v>1619768</v>
      </c>
      <c r="S66" s="14">
        <v>650754</v>
      </c>
      <c r="T66" s="14">
        <v>652923</v>
      </c>
      <c r="U66" s="14">
        <v>782399</v>
      </c>
      <c r="V66" s="14">
        <v>2086076</v>
      </c>
      <c r="W66" s="14">
        <v>7252946</v>
      </c>
      <c r="X66" s="14"/>
      <c r="Y66" s="14">
        <v>7252946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66238303</v>
      </c>
      <c r="D68" s="10">
        <v>76844048</v>
      </c>
      <c r="E68" s="11">
        <v>73490758</v>
      </c>
      <c r="F68" s="11">
        <v>76845668</v>
      </c>
      <c r="G68" s="11">
        <v>410113</v>
      </c>
      <c r="H68" s="11">
        <v>1089233</v>
      </c>
      <c r="I68" s="11">
        <v>2842754</v>
      </c>
      <c r="J68" s="11">
        <v>4342100</v>
      </c>
      <c r="K68" s="11">
        <v>3721262</v>
      </c>
      <c r="L68" s="11">
        <v>3411610</v>
      </c>
      <c r="M68" s="11">
        <v>4028878</v>
      </c>
      <c r="N68" s="11">
        <v>11161750</v>
      </c>
      <c r="O68" s="11">
        <v>3114038</v>
      </c>
      <c r="P68" s="11">
        <v>2896878</v>
      </c>
      <c r="Q68" s="11"/>
      <c r="R68" s="11">
        <v>6010916</v>
      </c>
      <c r="S68" s="11">
        <v>4064867</v>
      </c>
      <c r="T68" s="11">
        <v>6582813</v>
      </c>
      <c r="U68" s="11">
        <v>7702913</v>
      </c>
      <c r="V68" s="11">
        <v>18350593</v>
      </c>
      <c r="W68" s="11">
        <v>39865359</v>
      </c>
      <c r="X68" s="11">
        <v>76845668</v>
      </c>
      <c r="Y68" s="11">
        <v>-36980309</v>
      </c>
      <c r="Z68" s="2">
        <v>-48.12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66238303</v>
      </c>
      <c r="D69" s="78">
        <f t="shared" si="12"/>
        <v>76844048</v>
      </c>
      <c r="E69" s="79">
        <f t="shared" si="12"/>
        <v>73490758</v>
      </c>
      <c r="F69" s="79">
        <f t="shared" si="12"/>
        <v>76845668</v>
      </c>
      <c r="G69" s="79">
        <f t="shared" si="12"/>
        <v>1809584</v>
      </c>
      <c r="H69" s="79">
        <f t="shared" si="12"/>
        <v>2145144</v>
      </c>
      <c r="I69" s="79">
        <f t="shared" si="12"/>
        <v>4673138</v>
      </c>
      <c r="J69" s="79">
        <f t="shared" si="12"/>
        <v>8627866</v>
      </c>
      <c r="K69" s="79">
        <f t="shared" si="12"/>
        <v>4937516</v>
      </c>
      <c r="L69" s="79">
        <f t="shared" si="12"/>
        <v>4683836</v>
      </c>
      <c r="M69" s="79">
        <f t="shared" si="12"/>
        <v>5736407</v>
      </c>
      <c r="N69" s="79">
        <f t="shared" si="12"/>
        <v>15357759</v>
      </c>
      <c r="O69" s="79">
        <f t="shared" si="12"/>
        <v>4838805</v>
      </c>
      <c r="P69" s="79">
        <f t="shared" si="12"/>
        <v>4483669</v>
      </c>
      <c r="Q69" s="79">
        <f t="shared" si="12"/>
        <v>0</v>
      </c>
      <c r="R69" s="79">
        <f t="shared" si="12"/>
        <v>9322474</v>
      </c>
      <c r="S69" s="79">
        <f t="shared" si="12"/>
        <v>5705295</v>
      </c>
      <c r="T69" s="79">
        <f t="shared" si="12"/>
        <v>8180319</v>
      </c>
      <c r="U69" s="79">
        <f t="shared" si="12"/>
        <v>9316643</v>
      </c>
      <c r="V69" s="79">
        <f t="shared" si="12"/>
        <v>23202257</v>
      </c>
      <c r="W69" s="79">
        <f t="shared" si="12"/>
        <v>56510356</v>
      </c>
      <c r="X69" s="79">
        <f t="shared" si="12"/>
        <v>76845668</v>
      </c>
      <c r="Y69" s="79">
        <f t="shared" si="12"/>
        <v>-20335312</v>
      </c>
      <c r="Z69" s="80">
        <f>+IF(X69&lt;&gt;0,+(Y69/X69)*100,0)</f>
        <v>-26.462535272645425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189129629</v>
      </c>
      <c r="D5" s="42">
        <f t="shared" si="0"/>
        <v>0</v>
      </c>
      <c r="E5" s="43">
        <f t="shared" si="0"/>
        <v>156246000</v>
      </c>
      <c r="F5" s="43">
        <f t="shared" si="0"/>
        <v>188244803</v>
      </c>
      <c r="G5" s="43">
        <f t="shared" si="0"/>
        <v>13357052</v>
      </c>
      <c r="H5" s="43">
        <f t="shared" si="0"/>
        <v>18761151</v>
      </c>
      <c r="I5" s="43">
        <f t="shared" si="0"/>
        <v>10877543</v>
      </c>
      <c r="J5" s="43">
        <f t="shared" si="0"/>
        <v>42995746</v>
      </c>
      <c r="K5" s="43">
        <f t="shared" si="0"/>
        <v>6058121</v>
      </c>
      <c r="L5" s="43">
        <f t="shared" si="0"/>
        <v>18034195</v>
      </c>
      <c r="M5" s="43">
        <f t="shared" si="0"/>
        <v>17714976</v>
      </c>
      <c r="N5" s="43">
        <f t="shared" si="0"/>
        <v>41807292</v>
      </c>
      <c r="O5" s="43">
        <f t="shared" si="0"/>
        <v>9967453</v>
      </c>
      <c r="P5" s="43">
        <f t="shared" si="0"/>
        <v>13314636</v>
      </c>
      <c r="Q5" s="43">
        <f t="shared" si="0"/>
        <v>11231906</v>
      </c>
      <c r="R5" s="43">
        <f t="shared" si="0"/>
        <v>34513995</v>
      </c>
      <c r="S5" s="43">
        <f t="shared" si="0"/>
        <v>24515450</v>
      </c>
      <c r="T5" s="43">
        <f t="shared" si="0"/>
        <v>12535971</v>
      </c>
      <c r="U5" s="43">
        <f t="shared" si="0"/>
        <v>15480642</v>
      </c>
      <c r="V5" s="43">
        <f t="shared" si="0"/>
        <v>52532063</v>
      </c>
      <c r="W5" s="43">
        <f t="shared" si="0"/>
        <v>171849096</v>
      </c>
      <c r="X5" s="43">
        <f t="shared" si="0"/>
        <v>188244803</v>
      </c>
      <c r="Y5" s="43">
        <f t="shared" si="0"/>
        <v>-16395707</v>
      </c>
      <c r="Z5" s="44">
        <f>+IF(X5&lt;&gt;0,+(Y5/X5)*100,0)</f>
        <v>-8.709779361080157</v>
      </c>
      <c r="AA5" s="45">
        <f>SUM(AA11:AA18)</f>
        <v>188244803</v>
      </c>
    </row>
    <row r="6" spans="1:27" ht="13.5">
      <c r="A6" s="46" t="s">
        <v>32</v>
      </c>
      <c r="B6" s="47"/>
      <c r="C6" s="9"/>
      <c r="D6" s="10"/>
      <c r="E6" s="11">
        <v>23835332</v>
      </c>
      <c r="F6" s="11">
        <v>24403000</v>
      </c>
      <c r="G6" s="11">
        <v>8889692</v>
      </c>
      <c r="H6" s="11">
        <v>2752226</v>
      </c>
      <c r="I6" s="11">
        <v>3312951</v>
      </c>
      <c r="J6" s="11">
        <v>14954869</v>
      </c>
      <c r="K6" s="11">
        <v>668351</v>
      </c>
      <c r="L6" s="11">
        <v>2719781</v>
      </c>
      <c r="M6" s="11">
        <v>889091</v>
      </c>
      <c r="N6" s="11">
        <v>4277223</v>
      </c>
      <c r="O6" s="11">
        <v>1888877</v>
      </c>
      <c r="P6" s="11">
        <v>2061156</v>
      </c>
      <c r="Q6" s="11">
        <v>2400923</v>
      </c>
      <c r="R6" s="11">
        <v>6350956</v>
      </c>
      <c r="S6" s="11">
        <v>1212360</v>
      </c>
      <c r="T6" s="11">
        <v>3579905</v>
      </c>
      <c r="U6" s="11">
        <v>3423416</v>
      </c>
      <c r="V6" s="11">
        <v>8215681</v>
      </c>
      <c r="W6" s="11">
        <v>33798729</v>
      </c>
      <c r="X6" s="11">
        <v>24403000</v>
      </c>
      <c r="Y6" s="11">
        <v>9395729</v>
      </c>
      <c r="Z6" s="2">
        <v>38.5</v>
      </c>
      <c r="AA6" s="15">
        <v>24403000</v>
      </c>
    </row>
    <row r="7" spans="1:27" ht="13.5">
      <c r="A7" s="46" t="s">
        <v>33</v>
      </c>
      <c r="B7" s="47"/>
      <c r="C7" s="9">
        <v>3220629</v>
      </c>
      <c r="D7" s="10"/>
      <c r="E7" s="11">
        <v>7114518</v>
      </c>
      <c r="F7" s="11">
        <v>7114518</v>
      </c>
      <c r="G7" s="11"/>
      <c r="H7" s="11"/>
      <c r="I7" s="11">
        <v>3877375</v>
      </c>
      <c r="J7" s="11">
        <v>3877375</v>
      </c>
      <c r="K7" s="11"/>
      <c r="L7" s="11"/>
      <c r="M7" s="11">
        <v>3872824</v>
      </c>
      <c r="N7" s="11">
        <v>3872824</v>
      </c>
      <c r="O7" s="11"/>
      <c r="P7" s="11"/>
      <c r="Q7" s="11"/>
      <c r="R7" s="11"/>
      <c r="S7" s="11">
        <v>738951</v>
      </c>
      <c r="T7" s="11">
        <v>388279</v>
      </c>
      <c r="U7" s="11">
        <v>904162</v>
      </c>
      <c r="V7" s="11">
        <v>2031392</v>
      </c>
      <c r="W7" s="11">
        <v>9781591</v>
      </c>
      <c r="X7" s="11">
        <v>7114518</v>
      </c>
      <c r="Y7" s="11">
        <v>2667073</v>
      </c>
      <c r="Z7" s="2">
        <v>37.49</v>
      </c>
      <c r="AA7" s="15">
        <v>7114518</v>
      </c>
    </row>
    <row r="8" spans="1:27" ht="13.5">
      <c r="A8" s="46" t="s">
        <v>34</v>
      </c>
      <c r="B8" s="47"/>
      <c r="C8" s="9"/>
      <c r="D8" s="10"/>
      <c r="E8" s="11">
        <v>1268691</v>
      </c>
      <c r="F8" s="11">
        <v>565000</v>
      </c>
      <c r="G8" s="11"/>
      <c r="H8" s="11"/>
      <c r="I8" s="11"/>
      <c r="J8" s="11"/>
      <c r="K8" s="11"/>
      <c r="L8" s="11">
        <v>4130955</v>
      </c>
      <c r="M8" s="11">
        <v>5376019</v>
      </c>
      <c r="N8" s="11">
        <v>9506974</v>
      </c>
      <c r="O8" s="11">
        <v>1876350</v>
      </c>
      <c r="P8" s="11">
        <v>4927334</v>
      </c>
      <c r="Q8" s="11">
        <v>7891828</v>
      </c>
      <c r="R8" s="11">
        <v>14695512</v>
      </c>
      <c r="S8" s="11">
        <v>5067698</v>
      </c>
      <c r="T8" s="11">
        <v>4973211</v>
      </c>
      <c r="U8" s="11">
        <v>3960226</v>
      </c>
      <c r="V8" s="11">
        <v>14001135</v>
      </c>
      <c r="W8" s="11">
        <v>38203621</v>
      </c>
      <c r="X8" s="11">
        <v>565000</v>
      </c>
      <c r="Y8" s="11">
        <v>37638621</v>
      </c>
      <c r="Z8" s="2">
        <v>6661.7</v>
      </c>
      <c r="AA8" s="15">
        <v>565000</v>
      </c>
    </row>
    <row r="9" spans="1:27" ht="13.5">
      <c r="A9" s="46" t="s">
        <v>35</v>
      </c>
      <c r="B9" s="47"/>
      <c r="C9" s="9">
        <v>38565000</v>
      </c>
      <c r="D9" s="10"/>
      <c r="E9" s="11">
        <v>44154486</v>
      </c>
      <c r="F9" s="11">
        <v>44290000</v>
      </c>
      <c r="G9" s="11"/>
      <c r="H9" s="11">
        <v>136513</v>
      </c>
      <c r="I9" s="11">
        <v>574417</v>
      </c>
      <c r="J9" s="11">
        <v>710930</v>
      </c>
      <c r="K9" s="11">
        <v>48050</v>
      </c>
      <c r="L9" s="11">
        <v>3373438</v>
      </c>
      <c r="M9" s="11">
        <v>964198</v>
      </c>
      <c r="N9" s="11">
        <v>4385686</v>
      </c>
      <c r="O9" s="11">
        <v>285310</v>
      </c>
      <c r="P9" s="11">
        <v>888258</v>
      </c>
      <c r="Q9" s="11">
        <v>842586</v>
      </c>
      <c r="R9" s="11">
        <v>2016154</v>
      </c>
      <c r="S9" s="11">
        <v>721741</v>
      </c>
      <c r="T9" s="11">
        <v>1174125</v>
      </c>
      <c r="U9" s="11">
        <v>383554</v>
      </c>
      <c r="V9" s="11">
        <v>2279420</v>
      </c>
      <c r="W9" s="11">
        <v>9392190</v>
      </c>
      <c r="X9" s="11">
        <v>44290000</v>
      </c>
      <c r="Y9" s="11">
        <v>-34897810</v>
      </c>
      <c r="Z9" s="2">
        <v>-78.79</v>
      </c>
      <c r="AA9" s="15">
        <v>44290000</v>
      </c>
    </row>
    <row r="10" spans="1:27" ht="13.5">
      <c r="A10" s="46" t="s">
        <v>36</v>
      </c>
      <c r="B10" s="47"/>
      <c r="C10" s="9">
        <v>83577000</v>
      </c>
      <c r="D10" s="10"/>
      <c r="E10" s="11">
        <v>20265351</v>
      </c>
      <c r="F10" s="11">
        <v>24234000</v>
      </c>
      <c r="G10" s="11">
        <v>1743042</v>
      </c>
      <c r="H10" s="11">
        <v>6928462</v>
      </c>
      <c r="I10" s="11">
        <v>1560538</v>
      </c>
      <c r="J10" s="11">
        <v>10232042</v>
      </c>
      <c r="K10" s="11">
        <v>2615453</v>
      </c>
      <c r="L10" s="11">
        <v>5847431</v>
      </c>
      <c r="M10" s="11">
        <v>5455215</v>
      </c>
      <c r="N10" s="11">
        <v>13918099</v>
      </c>
      <c r="O10" s="11">
        <v>2642761</v>
      </c>
      <c r="P10" s="11">
        <v>1849094</v>
      </c>
      <c r="Q10" s="11"/>
      <c r="R10" s="11">
        <v>4491855</v>
      </c>
      <c r="S10" s="11">
        <v>3004867</v>
      </c>
      <c r="T10" s="11">
        <v>9000</v>
      </c>
      <c r="U10" s="11">
        <v>1854223</v>
      </c>
      <c r="V10" s="11">
        <v>4868090</v>
      </c>
      <c r="W10" s="11">
        <v>33510086</v>
      </c>
      <c r="X10" s="11">
        <v>24234000</v>
      </c>
      <c r="Y10" s="11">
        <v>9276086</v>
      </c>
      <c r="Z10" s="2">
        <v>38.28</v>
      </c>
      <c r="AA10" s="15">
        <v>24234000</v>
      </c>
    </row>
    <row r="11" spans="1:27" ht="13.5">
      <c r="A11" s="48" t="s">
        <v>37</v>
      </c>
      <c r="B11" s="47"/>
      <c r="C11" s="49">
        <f aca="true" t="shared" si="1" ref="C11:Y11">SUM(C6:C10)</f>
        <v>125362629</v>
      </c>
      <c r="D11" s="50">
        <f t="shared" si="1"/>
        <v>0</v>
      </c>
      <c r="E11" s="51">
        <f t="shared" si="1"/>
        <v>96638378</v>
      </c>
      <c r="F11" s="51">
        <f t="shared" si="1"/>
        <v>100606518</v>
      </c>
      <c r="G11" s="51">
        <f t="shared" si="1"/>
        <v>10632734</v>
      </c>
      <c r="H11" s="51">
        <f t="shared" si="1"/>
        <v>9817201</v>
      </c>
      <c r="I11" s="51">
        <f t="shared" si="1"/>
        <v>9325281</v>
      </c>
      <c r="J11" s="51">
        <f t="shared" si="1"/>
        <v>29775216</v>
      </c>
      <c r="K11" s="51">
        <f t="shared" si="1"/>
        <v>3331854</v>
      </c>
      <c r="L11" s="51">
        <f t="shared" si="1"/>
        <v>16071605</v>
      </c>
      <c r="M11" s="51">
        <f t="shared" si="1"/>
        <v>16557347</v>
      </c>
      <c r="N11" s="51">
        <f t="shared" si="1"/>
        <v>35960806</v>
      </c>
      <c r="O11" s="51">
        <f t="shared" si="1"/>
        <v>6693298</v>
      </c>
      <c r="P11" s="51">
        <f t="shared" si="1"/>
        <v>9725842</v>
      </c>
      <c r="Q11" s="51">
        <f t="shared" si="1"/>
        <v>11135337</v>
      </c>
      <c r="R11" s="51">
        <f t="shared" si="1"/>
        <v>27554477</v>
      </c>
      <c r="S11" s="51">
        <f t="shared" si="1"/>
        <v>10745617</v>
      </c>
      <c r="T11" s="51">
        <f t="shared" si="1"/>
        <v>10124520</v>
      </c>
      <c r="U11" s="51">
        <f t="shared" si="1"/>
        <v>10525581</v>
      </c>
      <c r="V11" s="51">
        <f t="shared" si="1"/>
        <v>31395718</v>
      </c>
      <c r="W11" s="51">
        <f t="shared" si="1"/>
        <v>124686217</v>
      </c>
      <c r="X11" s="51">
        <f t="shared" si="1"/>
        <v>100606518</v>
      </c>
      <c r="Y11" s="51">
        <f t="shared" si="1"/>
        <v>24079699</v>
      </c>
      <c r="Z11" s="52">
        <f>+IF(X11&lt;&gt;0,+(Y11/X11)*100,0)</f>
        <v>23.93453175668002</v>
      </c>
      <c r="AA11" s="53">
        <f>SUM(AA6:AA10)</f>
        <v>100606518</v>
      </c>
    </row>
    <row r="12" spans="1:27" ht="13.5">
      <c r="A12" s="54" t="s">
        <v>38</v>
      </c>
      <c r="B12" s="35"/>
      <c r="C12" s="9">
        <v>42767000</v>
      </c>
      <c r="D12" s="10"/>
      <c r="E12" s="11">
        <v>59607622</v>
      </c>
      <c r="F12" s="11">
        <v>47826285</v>
      </c>
      <c r="G12" s="11">
        <v>2641962</v>
      </c>
      <c r="H12" s="11">
        <v>8586551</v>
      </c>
      <c r="I12" s="11">
        <v>1446979</v>
      </c>
      <c r="J12" s="11">
        <v>12675492</v>
      </c>
      <c r="K12" s="11">
        <v>2602683</v>
      </c>
      <c r="L12" s="11">
        <v>1710316</v>
      </c>
      <c r="M12" s="11">
        <v>1141829</v>
      </c>
      <c r="N12" s="11">
        <v>5454828</v>
      </c>
      <c r="O12" s="11">
        <v>2935289</v>
      </c>
      <c r="P12" s="11">
        <v>3566033</v>
      </c>
      <c r="Q12" s="11"/>
      <c r="R12" s="11">
        <v>6501322</v>
      </c>
      <c r="S12" s="11">
        <v>13547861</v>
      </c>
      <c r="T12" s="11">
        <v>2302761</v>
      </c>
      <c r="U12" s="11">
        <v>4783985</v>
      </c>
      <c r="V12" s="11">
        <v>20634607</v>
      </c>
      <c r="W12" s="11">
        <v>45266249</v>
      </c>
      <c r="X12" s="11">
        <v>47826285</v>
      </c>
      <c r="Y12" s="11">
        <v>-2560036</v>
      </c>
      <c r="Z12" s="2">
        <v>-5.35</v>
      </c>
      <c r="AA12" s="15">
        <v>47826285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21000000</v>
      </c>
      <c r="D15" s="10"/>
      <c r="E15" s="11"/>
      <c r="F15" s="11">
        <v>39812000</v>
      </c>
      <c r="G15" s="11">
        <v>82356</v>
      </c>
      <c r="H15" s="11">
        <v>357399</v>
      </c>
      <c r="I15" s="11">
        <v>105283</v>
      </c>
      <c r="J15" s="11">
        <v>545038</v>
      </c>
      <c r="K15" s="11">
        <v>123584</v>
      </c>
      <c r="L15" s="11">
        <v>252274</v>
      </c>
      <c r="M15" s="11">
        <v>15800</v>
      </c>
      <c r="N15" s="11">
        <v>391658</v>
      </c>
      <c r="O15" s="11">
        <v>338866</v>
      </c>
      <c r="P15" s="11">
        <v>22761</v>
      </c>
      <c r="Q15" s="11">
        <v>96569</v>
      </c>
      <c r="R15" s="11">
        <v>458196</v>
      </c>
      <c r="S15" s="11">
        <v>221972</v>
      </c>
      <c r="T15" s="11">
        <v>108690</v>
      </c>
      <c r="U15" s="11">
        <v>171076</v>
      </c>
      <c r="V15" s="11">
        <v>501738</v>
      </c>
      <c r="W15" s="11">
        <v>1896630</v>
      </c>
      <c r="X15" s="11">
        <v>39812000</v>
      </c>
      <c r="Y15" s="11">
        <v>-37915370</v>
      </c>
      <c r="Z15" s="2">
        <v>-95.24</v>
      </c>
      <c r="AA15" s="15">
        <v>39812000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23835332</v>
      </c>
      <c r="F36" s="11">
        <f t="shared" si="4"/>
        <v>24403000</v>
      </c>
      <c r="G36" s="11">
        <f t="shared" si="4"/>
        <v>8889692</v>
      </c>
      <c r="H36" s="11">
        <f t="shared" si="4"/>
        <v>2752226</v>
      </c>
      <c r="I36" s="11">
        <f t="shared" si="4"/>
        <v>3312951</v>
      </c>
      <c r="J36" s="11">
        <f t="shared" si="4"/>
        <v>14954869</v>
      </c>
      <c r="K36" s="11">
        <f t="shared" si="4"/>
        <v>668351</v>
      </c>
      <c r="L36" s="11">
        <f t="shared" si="4"/>
        <v>2719781</v>
      </c>
      <c r="M36" s="11">
        <f t="shared" si="4"/>
        <v>889091</v>
      </c>
      <c r="N36" s="11">
        <f t="shared" si="4"/>
        <v>4277223</v>
      </c>
      <c r="O36" s="11">
        <f t="shared" si="4"/>
        <v>1888877</v>
      </c>
      <c r="P36" s="11">
        <f t="shared" si="4"/>
        <v>2061156</v>
      </c>
      <c r="Q36" s="11">
        <f t="shared" si="4"/>
        <v>2400923</v>
      </c>
      <c r="R36" s="11">
        <f t="shared" si="4"/>
        <v>6350956</v>
      </c>
      <c r="S36" s="11">
        <f t="shared" si="4"/>
        <v>1212360</v>
      </c>
      <c r="T36" s="11">
        <f t="shared" si="4"/>
        <v>3579905</v>
      </c>
      <c r="U36" s="11">
        <f t="shared" si="4"/>
        <v>3423416</v>
      </c>
      <c r="V36" s="11">
        <f t="shared" si="4"/>
        <v>8215681</v>
      </c>
      <c r="W36" s="11">
        <f t="shared" si="4"/>
        <v>33798729</v>
      </c>
      <c r="X36" s="11">
        <f t="shared" si="4"/>
        <v>24403000</v>
      </c>
      <c r="Y36" s="11">
        <f t="shared" si="4"/>
        <v>9395729</v>
      </c>
      <c r="Z36" s="2">
        <f aca="true" t="shared" si="5" ref="Z36:Z49">+IF(X36&lt;&gt;0,+(Y36/X36)*100,0)</f>
        <v>38.50235216981518</v>
      </c>
      <c r="AA36" s="15">
        <f>AA6+AA21</f>
        <v>24403000</v>
      </c>
    </row>
    <row r="37" spans="1:27" ht="13.5">
      <c r="A37" s="46" t="s">
        <v>33</v>
      </c>
      <c r="B37" s="47"/>
      <c r="C37" s="9">
        <f t="shared" si="4"/>
        <v>3220629</v>
      </c>
      <c r="D37" s="10">
        <f t="shared" si="4"/>
        <v>0</v>
      </c>
      <c r="E37" s="11">
        <f t="shared" si="4"/>
        <v>7114518</v>
      </c>
      <c r="F37" s="11">
        <f t="shared" si="4"/>
        <v>7114518</v>
      </c>
      <c r="G37" s="11">
        <f t="shared" si="4"/>
        <v>0</v>
      </c>
      <c r="H37" s="11">
        <f t="shared" si="4"/>
        <v>0</v>
      </c>
      <c r="I37" s="11">
        <f t="shared" si="4"/>
        <v>3877375</v>
      </c>
      <c r="J37" s="11">
        <f t="shared" si="4"/>
        <v>3877375</v>
      </c>
      <c r="K37" s="11">
        <f t="shared" si="4"/>
        <v>0</v>
      </c>
      <c r="L37" s="11">
        <f t="shared" si="4"/>
        <v>0</v>
      </c>
      <c r="M37" s="11">
        <f t="shared" si="4"/>
        <v>3872824</v>
      </c>
      <c r="N37" s="11">
        <f t="shared" si="4"/>
        <v>3872824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738951</v>
      </c>
      <c r="T37" s="11">
        <f t="shared" si="4"/>
        <v>388279</v>
      </c>
      <c r="U37" s="11">
        <f t="shared" si="4"/>
        <v>904162</v>
      </c>
      <c r="V37" s="11">
        <f t="shared" si="4"/>
        <v>2031392</v>
      </c>
      <c r="W37" s="11">
        <f t="shared" si="4"/>
        <v>9781591</v>
      </c>
      <c r="X37" s="11">
        <f t="shared" si="4"/>
        <v>7114518</v>
      </c>
      <c r="Y37" s="11">
        <f t="shared" si="4"/>
        <v>2667073</v>
      </c>
      <c r="Z37" s="2">
        <f t="shared" si="5"/>
        <v>37.48775391389832</v>
      </c>
      <c r="AA37" s="15">
        <f>AA7+AA22</f>
        <v>7114518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1268691</v>
      </c>
      <c r="F38" s="11">
        <f t="shared" si="4"/>
        <v>565000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4130955</v>
      </c>
      <c r="M38" s="11">
        <f t="shared" si="4"/>
        <v>5376019</v>
      </c>
      <c r="N38" s="11">
        <f t="shared" si="4"/>
        <v>9506974</v>
      </c>
      <c r="O38" s="11">
        <f t="shared" si="4"/>
        <v>1876350</v>
      </c>
      <c r="P38" s="11">
        <f t="shared" si="4"/>
        <v>4927334</v>
      </c>
      <c r="Q38" s="11">
        <f t="shared" si="4"/>
        <v>7891828</v>
      </c>
      <c r="R38" s="11">
        <f t="shared" si="4"/>
        <v>14695512</v>
      </c>
      <c r="S38" s="11">
        <f t="shared" si="4"/>
        <v>5067698</v>
      </c>
      <c r="T38" s="11">
        <f t="shared" si="4"/>
        <v>4973211</v>
      </c>
      <c r="U38" s="11">
        <f t="shared" si="4"/>
        <v>3960226</v>
      </c>
      <c r="V38" s="11">
        <f t="shared" si="4"/>
        <v>14001135</v>
      </c>
      <c r="W38" s="11">
        <f t="shared" si="4"/>
        <v>38203621</v>
      </c>
      <c r="X38" s="11">
        <f t="shared" si="4"/>
        <v>565000</v>
      </c>
      <c r="Y38" s="11">
        <f t="shared" si="4"/>
        <v>37638621</v>
      </c>
      <c r="Z38" s="2">
        <f t="shared" si="5"/>
        <v>6661.702831858408</v>
      </c>
      <c r="AA38" s="15">
        <f>AA8+AA23</f>
        <v>565000</v>
      </c>
    </row>
    <row r="39" spans="1:27" ht="13.5">
      <c r="A39" s="46" t="s">
        <v>35</v>
      </c>
      <c r="B39" s="47"/>
      <c r="C39" s="9">
        <f t="shared" si="4"/>
        <v>38565000</v>
      </c>
      <c r="D39" s="10">
        <f t="shared" si="4"/>
        <v>0</v>
      </c>
      <c r="E39" s="11">
        <f t="shared" si="4"/>
        <v>44154486</v>
      </c>
      <c r="F39" s="11">
        <f t="shared" si="4"/>
        <v>44290000</v>
      </c>
      <c r="G39" s="11">
        <f t="shared" si="4"/>
        <v>0</v>
      </c>
      <c r="H39" s="11">
        <f t="shared" si="4"/>
        <v>136513</v>
      </c>
      <c r="I39" s="11">
        <f t="shared" si="4"/>
        <v>574417</v>
      </c>
      <c r="J39" s="11">
        <f t="shared" si="4"/>
        <v>710930</v>
      </c>
      <c r="K39" s="11">
        <f t="shared" si="4"/>
        <v>48050</v>
      </c>
      <c r="L39" s="11">
        <f t="shared" si="4"/>
        <v>3373438</v>
      </c>
      <c r="M39" s="11">
        <f t="shared" si="4"/>
        <v>964198</v>
      </c>
      <c r="N39" s="11">
        <f t="shared" si="4"/>
        <v>4385686</v>
      </c>
      <c r="O39" s="11">
        <f t="shared" si="4"/>
        <v>285310</v>
      </c>
      <c r="P39" s="11">
        <f t="shared" si="4"/>
        <v>888258</v>
      </c>
      <c r="Q39" s="11">
        <f t="shared" si="4"/>
        <v>842586</v>
      </c>
      <c r="R39" s="11">
        <f t="shared" si="4"/>
        <v>2016154</v>
      </c>
      <c r="S39" s="11">
        <f t="shared" si="4"/>
        <v>721741</v>
      </c>
      <c r="T39" s="11">
        <f t="shared" si="4"/>
        <v>1174125</v>
      </c>
      <c r="U39" s="11">
        <f t="shared" si="4"/>
        <v>383554</v>
      </c>
      <c r="V39" s="11">
        <f t="shared" si="4"/>
        <v>2279420</v>
      </c>
      <c r="W39" s="11">
        <f t="shared" si="4"/>
        <v>9392190</v>
      </c>
      <c r="X39" s="11">
        <f t="shared" si="4"/>
        <v>44290000</v>
      </c>
      <c r="Y39" s="11">
        <f t="shared" si="4"/>
        <v>-34897810</v>
      </c>
      <c r="Z39" s="2">
        <f t="shared" si="5"/>
        <v>-78.79388123729962</v>
      </c>
      <c r="AA39" s="15">
        <f>AA9+AA24</f>
        <v>44290000</v>
      </c>
    </row>
    <row r="40" spans="1:27" ht="13.5">
      <c r="A40" s="46" t="s">
        <v>36</v>
      </c>
      <c r="B40" s="47"/>
      <c r="C40" s="9">
        <f t="shared" si="4"/>
        <v>83577000</v>
      </c>
      <c r="D40" s="10">
        <f t="shared" si="4"/>
        <v>0</v>
      </c>
      <c r="E40" s="11">
        <f t="shared" si="4"/>
        <v>20265351</v>
      </c>
      <c r="F40" s="11">
        <f t="shared" si="4"/>
        <v>24234000</v>
      </c>
      <c r="G40" s="11">
        <f t="shared" si="4"/>
        <v>1743042</v>
      </c>
      <c r="H40" s="11">
        <f t="shared" si="4"/>
        <v>6928462</v>
      </c>
      <c r="I40" s="11">
        <f t="shared" si="4"/>
        <v>1560538</v>
      </c>
      <c r="J40" s="11">
        <f t="shared" si="4"/>
        <v>10232042</v>
      </c>
      <c r="K40" s="11">
        <f t="shared" si="4"/>
        <v>2615453</v>
      </c>
      <c r="L40" s="11">
        <f t="shared" si="4"/>
        <v>5847431</v>
      </c>
      <c r="M40" s="11">
        <f t="shared" si="4"/>
        <v>5455215</v>
      </c>
      <c r="N40" s="11">
        <f t="shared" si="4"/>
        <v>13918099</v>
      </c>
      <c r="O40" s="11">
        <f t="shared" si="4"/>
        <v>2642761</v>
      </c>
      <c r="P40" s="11">
        <f t="shared" si="4"/>
        <v>1849094</v>
      </c>
      <c r="Q40" s="11">
        <f t="shared" si="4"/>
        <v>0</v>
      </c>
      <c r="R40" s="11">
        <f t="shared" si="4"/>
        <v>4491855</v>
      </c>
      <c r="S40" s="11">
        <f t="shared" si="4"/>
        <v>3004867</v>
      </c>
      <c r="T40" s="11">
        <f t="shared" si="4"/>
        <v>9000</v>
      </c>
      <c r="U40" s="11">
        <f t="shared" si="4"/>
        <v>1854223</v>
      </c>
      <c r="V40" s="11">
        <f t="shared" si="4"/>
        <v>4868090</v>
      </c>
      <c r="W40" s="11">
        <f t="shared" si="4"/>
        <v>33510086</v>
      </c>
      <c r="X40" s="11">
        <f t="shared" si="4"/>
        <v>24234000</v>
      </c>
      <c r="Y40" s="11">
        <f t="shared" si="4"/>
        <v>9276086</v>
      </c>
      <c r="Z40" s="2">
        <f t="shared" si="5"/>
        <v>38.27715606173145</v>
      </c>
      <c r="AA40" s="15">
        <f>AA10+AA25</f>
        <v>24234000</v>
      </c>
    </row>
    <row r="41" spans="1:27" ht="13.5">
      <c r="A41" s="48" t="s">
        <v>37</v>
      </c>
      <c r="B41" s="47"/>
      <c r="C41" s="49">
        <f aca="true" t="shared" si="6" ref="C41:Y41">SUM(C36:C40)</f>
        <v>125362629</v>
      </c>
      <c r="D41" s="50">
        <f t="shared" si="6"/>
        <v>0</v>
      </c>
      <c r="E41" s="51">
        <f t="shared" si="6"/>
        <v>96638378</v>
      </c>
      <c r="F41" s="51">
        <f t="shared" si="6"/>
        <v>100606518</v>
      </c>
      <c r="G41" s="51">
        <f t="shared" si="6"/>
        <v>10632734</v>
      </c>
      <c r="H41" s="51">
        <f t="shared" si="6"/>
        <v>9817201</v>
      </c>
      <c r="I41" s="51">
        <f t="shared" si="6"/>
        <v>9325281</v>
      </c>
      <c r="J41" s="51">
        <f t="shared" si="6"/>
        <v>29775216</v>
      </c>
      <c r="K41" s="51">
        <f t="shared" si="6"/>
        <v>3331854</v>
      </c>
      <c r="L41" s="51">
        <f t="shared" si="6"/>
        <v>16071605</v>
      </c>
      <c r="M41" s="51">
        <f t="shared" si="6"/>
        <v>16557347</v>
      </c>
      <c r="N41" s="51">
        <f t="shared" si="6"/>
        <v>35960806</v>
      </c>
      <c r="O41" s="51">
        <f t="shared" si="6"/>
        <v>6693298</v>
      </c>
      <c r="P41" s="51">
        <f t="shared" si="6"/>
        <v>9725842</v>
      </c>
      <c r="Q41" s="51">
        <f t="shared" si="6"/>
        <v>11135337</v>
      </c>
      <c r="R41" s="51">
        <f t="shared" si="6"/>
        <v>27554477</v>
      </c>
      <c r="S41" s="51">
        <f t="shared" si="6"/>
        <v>10745617</v>
      </c>
      <c r="T41" s="51">
        <f t="shared" si="6"/>
        <v>10124520</v>
      </c>
      <c r="U41" s="51">
        <f t="shared" si="6"/>
        <v>10525581</v>
      </c>
      <c r="V41" s="51">
        <f t="shared" si="6"/>
        <v>31395718</v>
      </c>
      <c r="W41" s="51">
        <f t="shared" si="6"/>
        <v>124686217</v>
      </c>
      <c r="X41" s="51">
        <f t="shared" si="6"/>
        <v>100606518</v>
      </c>
      <c r="Y41" s="51">
        <f t="shared" si="6"/>
        <v>24079699</v>
      </c>
      <c r="Z41" s="52">
        <f t="shared" si="5"/>
        <v>23.93453175668002</v>
      </c>
      <c r="AA41" s="53">
        <f>SUM(AA36:AA40)</f>
        <v>100606518</v>
      </c>
    </row>
    <row r="42" spans="1:27" ht="13.5">
      <c r="A42" s="54" t="s">
        <v>38</v>
      </c>
      <c r="B42" s="35"/>
      <c r="C42" s="65">
        <f aca="true" t="shared" si="7" ref="C42:Y48">C12+C27</f>
        <v>42767000</v>
      </c>
      <c r="D42" s="66">
        <f t="shared" si="7"/>
        <v>0</v>
      </c>
      <c r="E42" s="67">
        <f t="shared" si="7"/>
        <v>59607622</v>
      </c>
      <c r="F42" s="67">
        <f t="shared" si="7"/>
        <v>47826285</v>
      </c>
      <c r="G42" s="67">
        <f t="shared" si="7"/>
        <v>2641962</v>
      </c>
      <c r="H42" s="67">
        <f t="shared" si="7"/>
        <v>8586551</v>
      </c>
      <c r="I42" s="67">
        <f t="shared" si="7"/>
        <v>1446979</v>
      </c>
      <c r="J42" s="67">
        <f t="shared" si="7"/>
        <v>12675492</v>
      </c>
      <c r="K42" s="67">
        <f t="shared" si="7"/>
        <v>2602683</v>
      </c>
      <c r="L42" s="67">
        <f t="shared" si="7"/>
        <v>1710316</v>
      </c>
      <c r="M42" s="67">
        <f t="shared" si="7"/>
        <v>1141829</v>
      </c>
      <c r="N42" s="67">
        <f t="shared" si="7"/>
        <v>5454828</v>
      </c>
      <c r="O42" s="67">
        <f t="shared" si="7"/>
        <v>2935289</v>
      </c>
      <c r="P42" s="67">
        <f t="shared" si="7"/>
        <v>3566033</v>
      </c>
      <c r="Q42" s="67">
        <f t="shared" si="7"/>
        <v>0</v>
      </c>
      <c r="R42" s="67">
        <f t="shared" si="7"/>
        <v>6501322</v>
      </c>
      <c r="S42" s="67">
        <f t="shared" si="7"/>
        <v>13547861</v>
      </c>
      <c r="T42" s="67">
        <f t="shared" si="7"/>
        <v>2302761</v>
      </c>
      <c r="U42" s="67">
        <f t="shared" si="7"/>
        <v>4783985</v>
      </c>
      <c r="V42" s="67">
        <f t="shared" si="7"/>
        <v>20634607</v>
      </c>
      <c r="W42" s="67">
        <f t="shared" si="7"/>
        <v>45266249</v>
      </c>
      <c r="X42" s="67">
        <f t="shared" si="7"/>
        <v>47826285</v>
      </c>
      <c r="Y42" s="67">
        <f t="shared" si="7"/>
        <v>-2560036</v>
      </c>
      <c r="Z42" s="69">
        <f t="shared" si="5"/>
        <v>-5.352780380077608</v>
      </c>
      <c r="AA42" s="68">
        <f aca="true" t="shared" si="8" ref="AA42:AA48">AA12+AA27</f>
        <v>47826285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21000000</v>
      </c>
      <c r="D45" s="66">
        <f t="shared" si="7"/>
        <v>0</v>
      </c>
      <c r="E45" s="67">
        <f t="shared" si="7"/>
        <v>0</v>
      </c>
      <c r="F45" s="67">
        <f t="shared" si="7"/>
        <v>39812000</v>
      </c>
      <c r="G45" s="67">
        <f t="shared" si="7"/>
        <v>82356</v>
      </c>
      <c r="H45" s="67">
        <f t="shared" si="7"/>
        <v>357399</v>
      </c>
      <c r="I45" s="67">
        <f t="shared" si="7"/>
        <v>105283</v>
      </c>
      <c r="J45" s="67">
        <f t="shared" si="7"/>
        <v>545038</v>
      </c>
      <c r="K45" s="67">
        <f t="shared" si="7"/>
        <v>123584</v>
      </c>
      <c r="L45" s="67">
        <f t="shared" si="7"/>
        <v>252274</v>
      </c>
      <c r="M45" s="67">
        <f t="shared" si="7"/>
        <v>15800</v>
      </c>
      <c r="N45" s="67">
        <f t="shared" si="7"/>
        <v>391658</v>
      </c>
      <c r="O45" s="67">
        <f t="shared" si="7"/>
        <v>338866</v>
      </c>
      <c r="P45" s="67">
        <f t="shared" si="7"/>
        <v>22761</v>
      </c>
      <c r="Q45" s="67">
        <f t="shared" si="7"/>
        <v>96569</v>
      </c>
      <c r="R45" s="67">
        <f t="shared" si="7"/>
        <v>458196</v>
      </c>
      <c r="S45" s="67">
        <f t="shared" si="7"/>
        <v>221972</v>
      </c>
      <c r="T45" s="67">
        <f t="shared" si="7"/>
        <v>108690</v>
      </c>
      <c r="U45" s="67">
        <f t="shared" si="7"/>
        <v>171076</v>
      </c>
      <c r="V45" s="67">
        <f t="shared" si="7"/>
        <v>501738</v>
      </c>
      <c r="W45" s="67">
        <f t="shared" si="7"/>
        <v>1896630</v>
      </c>
      <c r="X45" s="67">
        <f t="shared" si="7"/>
        <v>39812000</v>
      </c>
      <c r="Y45" s="67">
        <f t="shared" si="7"/>
        <v>-37915370</v>
      </c>
      <c r="Z45" s="69">
        <f t="shared" si="5"/>
        <v>-95.23603436149905</v>
      </c>
      <c r="AA45" s="68">
        <f t="shared" si="8"/>
        <v>39812000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189129629</v>
      </c>
      <c r="D49" s="78">
        <f t="shared" si="9"/>
        <v>0</v>
      </c>
      <c r="E49" s="79">
        <f t="shared" si="9"/>
        <v>156246000</v>
      </c>
      <c r="F49" s="79">
        <f t="shared" si="9"/>
        <v>188244803</v>
      </c>
      <c r="G49" s="79">
        <f t="shared" si="9"/>
        <v>13357052</v>
      </c>
      <c r="H49" s="79">
        <f t="shared" si="9"/>
        <v>18761151</v>
      </c>
      <c r="I49" s="79">
        <f t="shared" si="9"/>
        <v>10877543</v>
      </c>
      <c r="J49" s="79">
        <f t="shared" si="9"/>
        <v>42995746</v>
      </c>
      <c r="K49" s="79">
        <f t="shared" si="9"/>
        <v>6058121</v>
      </c>
      <c r="L49" s="79">
        <f t="shared" si="9"/>
        <v>18034195</v>
      </c>
      <c r="M49" s="79">
        <f t="shared" si="9"/>
        <v>17714976</v>
      </c>
      <c r="N49" s="79">
        <f t="shared" si="9"/>
        <v>41807292</v>
      </c>
      <c r="O49" s="79">
        <f t="shared" si="9"/>
        <v>9967453</v>
      </c>
      <c r="P49" s="79">
        <f t="shared" si="9"/>
        <v>13314636</v>
      </c>
      <c r="Q49" s="79">
        <f t="shared" si="9"/>
        <v>11231906</v>
      </c>
      <c r="R49" s="79">
        <f t="shared" si="9"/>
        <v>34513995</v>
      </c>
      <c r="S49" s="79">
        <f t="shared" si="9"/>
        <v>24515450</v>
      </c>
      <c r="T49" s="79">
        <f t="shared" si="9"/>
        <v>12535971</v>
      </c>
      <c r="U49" s="79">
        <f t="shared" si="9"/>
        <v>15480642</v>
      </c>
      <c r="V49" s="79">
        <f t="shared" si="9"/>
        <v>52532063</v>
      </c>
      <c r="W49" s="79">
        <f t="shared" si="9"/>
        <v>171849096</v>
      </c>
      <c r="X49" s="79">
        <f t="shared" si="9"/>
        <v>188244803</v>
      </c>
      <c r="Y49" s="79">
        <f t="shared" si="9"/>
        <v>-16395707</v>
      </c>
      <c r="Z49" s="80">
        <f t="shared" si="5"/>
        <v>-8.709779361080157</v>
      </c>
      <c r="AA49" s="81">
        <f>SUM(AA41:AA48)</f>
        <v>188244803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45059087</v>
      </c>
      <c r="H65" s="11">
        <v>44668554</v>
      </c>
      <c r="I65" s="11">
        <v>48147130</v>
      </c>
      <c r="J65" s="11">
        <v>137874771</v>
      </c>
      <c r="K65" s="11">
        <v>47419652</v>
      </c>
      <c r="L65" s="11">
        <v>46619407</v>
      </c>
      <c r="M65" s="11">
        <v>2916356</v>
      </c>
      <c r="N65" s="11">
        <v>96955415</v>
      </c>
      <c r="O65" s="11">
        <v>1007168</v>
      </c>
      <c r="P65" s="11">
        <v>343809</v>
      </c>
      <c r="Q65" s="11">
        <v>2674520</v>
      </c>
      <c r="R65" s="11">
        <v>4025497</v>
      </c>
      <c r="S65" s="11">
        <v>1832330</v>
      </c>
      <c r="T65" s="11">
        <v>1797358</v>
      </c>
      <c r="U65" s="11">
        <v>1916683</v>
      </c>
      <c r="V65" s="11">
        <v>5546371</v>
      </c>
      <c r="W65" s="11">
        <v>244402054</v>
      </c>
      <c r="X65" s="11"/>
      <c r="Y65" s="11">
        <v>244402054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1079853</v>
      </c>
      <c r="H66" s="14">
        <v>1404613</v>
      </c>
      <c r="I66" s="14">
        <v>1683845</v>
      </c>
      <c r="J66" s="14">
        <v>4168311</v>
      </c>
      <c r="K66" s="14">
        <v>1206056</v>
      </c>
      <c r="L66" s="14">
        <v>1514851</v>
      </c>
      <c r="M66" s="14">
        <v>2125961</v>
      </c>
      <c r="N66" s="14">
        <v>4846868</v>
      </c>
      <c r="O66" s="14">
        <v>293639</v>
      </c>
      <c r="P66" s="14">
        <v>508813</v>
      </c>
      <c r="Q66" s="14">
        <v>1936034</v>
      </c>
      <c r="R66" s="14">
        <v>2738486</v>
      </c>
      <c r="S66" s="14">
        <v>212060</v>
      </c>
      <c r="T66" s="14">
        <v>646370</v>
      </c>
      <c r="U66" s="14">
        <v>1991468</v>
      </c>
      <c r="V66" s="14">
        <v>2849898</v>
      </c>
      <c r="W66" s="14">
        <v>14603563</v>
      </c>
      <c r="X66" s="14"/>
      <c r="Y66" s="14">
        <v>14603563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25331</v>
      </c>
      <c r="H67" s="11"/>
      <c r="I67" s="11"/>
      <c r="J67" s="11">
        <v>25331</v>
      </c>
      <c r="K67" s="11">
        <v>765061</v>
      </c>
      <c r="L67" s="11">
        <v>2181640</v>
      </c>
      <c r="M67" s="11">
        <v>3837733</v>
      </c>
      <c r="N67" s="11">
        <v>6784434</v>
      </c>
      <c r="O67" s="11"/>
      <c r="P67" s="11"/>
      <c r="Q67" s="11"/>
      <c r="R67" s="11"/>
      <c r="S67" s="11"/>
      <c r="T67" s="11">
        <v>531657</v>
      </c>
      <c r="U67" s="11">
        <v>606472</v>
      </c>
      <c r="V67" s="11">
        <v>1138129</v>
      </c>
      <c r="W67" s="11">
        <v>7947894</v>
      </c>
      <c r="X67" s="11"/>
      <c r="Y67" s="11">
        <v>7947894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159910521</v>
      </c>
      <c r="F68" s="11"/>
      <c r="G68" s="11">
        <v>10895568</v>
      </c>
      <c r="H68" s="11">
        <v>20948973</v>
      </c>
      <c r="I68" s="11">
        <v>13298242</v>
      </c>
      <c r="J68" s="11">
        <v>45142783</v>
      </c>
      <c r="K68" s="11">
        <v>14488456</v>
      </c>
      <c r="L68" s="11">
        <v>14391352</v>
      </c>
      <c r="M68" s="11">
        <v>576957</v>
      </c>
      <c r="N68" s="11">
        <v>29456765</v>
      </c>
      <c r="O68" s="11">
        <v>353816</v>
      </c>
      <c r="P68" s="11">
        <v>175258</v>
      </c>
      <c r="Q68" s="11">
        <v>3762439</v>
      </c>
      <c r="R68" s="11">
        <v>4291513</v>
      </c>
      <c r="S68" s="11">
        <v>496364</v>
      </c>
      <c r="T68" s="11">
        <v>109004</v>
      </c>
      <c r="U68" s="11">
        <v>944111</v>
      </c>
      <c r="V68" s="11">
        <v>1549479</v>
      </c>
      <c r="W68" s="11">
        <v>80440540</v>
      </c>
      <c r="X68" s="11"/>
      <c r="Y68" s="11">
        <v>80440540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159910521</v>
      </c>
      <c r="F69" s="79">
        <f t="shared" si="12"/>
        <v>0</v>
      </c>
      <c r="G69" s="79">
        <f t="shared" si="12"/>
        <v>57059839</v>
      </c>
      <c r="H69" s="79">
        <f t="shared" si="12"/>
        <v>67022140</v>
      </c>
      <c r="I69" s="79">
        <f t="shared" si="12"/>
        <v>63129217</v>
      </c>
      <c r="J69" s="79">
        <f t="shared" si="12"/>
        <v>187211196</v>
      </c>
      <c r="K69" s="79">
        <f t="shared" si="12"/>
        <v>63879225</v>
      </c>
      <c r="L69" s="79">
        <f t="shared" si="12"/>
        <v>64707250</v>
      </c>
      <c r="M69" s="79">
        <f t="shared" si="12"/>
        <v>9457007</v>
      </c>
      <c r="N69" s="79">
        <f t="shared" si="12"/>
        <v>138043482</v>
      </c>
      <c r="O69" s="79">
        <f t="shared" si="12"/>
        <v>1654623</v>
      </c>
      <c r="P69" s="79">
        <f t="shared" si="12"/>
        <v>1027880</v>
      </c>
      <c r="Q69" s="79">
        <f t="shared" si="12"/>
        <v>8372993</v>
      </c>
      <c r="R69" s="79">
        <f t="shared" si="12"/>
        <v>11055496</v>
      </c>
      <c r="S69" s="79">
        <f t="shared" si="12"/>
        <v>2540754</v>
      </c>
      <c r="T69" s="79">
        <f t="shared" si="12"/>
        <v>3084389</v>
      </c>
      <c r="U69" s="79">
        <f t="shared" si="12"/>
        <v>5458734</v>
      </c>
      <c r="V69" s="79">
        <f t="shared" si="12"/>
        <v>11083877</v>
      </c>
      <c r="W69" s="79">
        <f t="shared" si="12"/>
        <v>347394051</v>
      </c>
      <c r="X69" s="79">
        <f t="shared" si="12"/>
        <v>0</v>
      </c>
      <c r="Y69" s="79">
        <f t="shared" si="12"/>
        <v>347394051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323879378</v>
      </c>
      <c r="D5" s="42">
        <f t="shared" si="0"/>
        <v>0</v>
      </c>
      <c r="E5" s="43">
        <f t="shared" si="0"/>
        <v>211696554</v>
      </c>
      <c r="F5" s="43">
        <f t="shared" si="0"/>
        <v>212627144</v>
      </c>
      <c r="G5" s="43">
        <f t="shared" si="0"/>
        <v>1418135</v>
      </c>
      <c r="H5" s="43">
        <f t="shared" si="0"/>
        <v>10140095</v>
      </c>
      <c r="I5" s="43">
        <f t="shared" si="0"/>
        <v>14575486</v>
      </c>
      <c r="J5" s="43">
        <f t="shared" si="0"/>
        <v>26133716</v>
      </c>
      <c r="K5" s="43">
        <f t="shared" si="0"/>
        <v>13144856</v>
      </c>
      <c r="L5" s="43">
        <f t="shared" si="0"/>
        <v>5030649</v>
      </c>
      <c r="M5" s="43">
        <f t="shared" si="0"/>
        <v>13764467</v>
      </c>
      <c r="N5" s="43">
        <f t="shared" si="0"/>
        <v>31939972</v>
      </c>
      <c r="O5" s="43">
        <f t="shared" si="0"/>
        <v>7011525</v>
      </c>
      <c r="P5" s="43">
        <f t="shared" si="0"/>
        <v>9753859</v>
      </c>
      <c r="Q5" s="43">
        <f t="shared" si="0"/>
        <v>14609649</v>
      </c>
      <c r="R5" s="43">
        <f t="shared" si="0"/>
        <v>31375033</v>
      </c>
      <c r="S5" s="43">
        <f t="shared" si="0"/>
        <v>9589510</v>
      </c>
      <c r="T5" s="43">
        <f t="shared" si="0"/>
        <v>10214871</v>
      </c>
      <c r="U5" s="43">
        <f t="shared" si="0"/>
        <v>70370867</v>
      </c>
      <c r="V5" s="43">
        <f t="shared" si="0"/>
        <v>90175248</v>
      </c>
      <c r="W5" s="43">
        <f t="shared" si="0"/>
        <v>179623969</v>
      </c>
      <c r="X5" s="43">
        <f t="shared" si="0"/>
        <v>212627144</v>
      </c>
      <c r="Y5" s="43">
        <f t="shared" si="0"/>
        <v>-33003175</v>
      </c>
      <c r="Z5" s="44">
        <f>+IF(X5&lt;&gt;0,+(Y5/X5)*100,0)</f>
        <v>-15.521618914281236</v>
      </c>
      <c r="AA5" s="45">
        <f>SUM(AA11:AA18)</f>
        <v>212627144</v>
      </c>
    </row>
    <row r="6" spans="1:27" ht="13.5">
      <c r="A6" s="46" t="s">
        <v>32</v>
      </c>
      <c r="B6" s="47"/>
      <c r="C6" s="9">
        <v>78925226</v>
      </c>
      <c r="D6" s="10"/>
      <c r="E6" s="11">
        <v>87295450</v>
      </c>
      <c r="F6" s="11">
        <v>84865891</v>
      </c>
      <c r="G6" s="11">
        <v>1347400</v>
      </c>
      <c r="H6" s="11">
        <v>5432265</v>
      </c>
      <c r="I6" s="11">
        <v>6590329</v>
      </c>
      <c r="J6" s="11">
        <v>13369994</v>
      </c>
      <c r="K6" s="11">
        <v>4899675</v>
      </c>
      <c r="L6" s="11">
        <v>1935020</v>
      </c>
      <c r="M6" s="11">
        <v>3103119</v>
      </c>
      <c r="N6" s="11">
        <v>9937814</v>
      </c>
      <c r="O6" s="11">
        <v>1561719</v>
      </c>
      <c r="P6" s="11">
        <v>1345910</v>
      </c>
      <c r="Q6" s="11">
        <v>3086253</v>
      </c>
      <c r="R6" s="11">
        <v>5993882</v>
      </c>
      <c r="S6" s="11">
        <v>2488516</v>
      </c>
      <c r="T6" s="11">
        <v>6728678</v>
      </c>
      <c r="U6" s="11">
        <v>47038555</v>
      </c>
      <c r="V6" s="11">
        <v>56255749</v>
      </c>
      <c r="W6" s="11">
        <v>85557439</v>
      </c>
      <c r="X6" s="11">
        <v>84865891</v>
      </c>
      <c r="Y6" s="11">
        <v>691548</v>
      </c>
      <c r="Z6" s="2">
        <v>0.81</v>
      </c>
      <c r="AA6" s="15">
        <v>84865891</v>
      </c>
    </row>
    <row r="7" spans="1:27" ht="13.5">
      <c r="A7" s="46" t="s">
        <v>33</v>
      </c>
      <c r="B7" s="47"/>
      <c r="C7" s="9">
        <v>19699920</v>
      </c>
      <c r="D7" s="10"/>
      <c r="E7" s="11">
        <v>45180000</v>
      </c>
      <c r="F7" s="11">
        <v>36469570</v>
      </c>
      <c r="G7" s="11"/>
      <c r="H7" s="11">
        <v>681086</v>
      </c>
      <c r="I7" s="11">
        <v>1347733</v>
      </c>
      <c r="J7" s="11">
        <v>2028819</v>
      </c>
      <c r="K7" s="11">
        <v>624671</v>
      </c>
      <c r="L7" s="11">
        <v>501267</v>
      </c>
      <c r="M7" s="11">
        <v>1101583</v>
      </c>
      <c r="N7" s="11">
        <v>2227521</v>
      </c>
      <c r="O7" s="11">
        <v>2171757</v>
      </c>
      <c r="P7" s="11">
        <v>6507319</v>
      </c>
      <c r="Q7" s="11">
        <v>3453389</v>
      </c>
      <c r="R7" s="11">
        <v>12132465</v>
      </c>
      <c r="S7" s="11">
        <v>2749489</v>
      </c>
      <c r="T7" s="11">
        <v>238439</v>
      </c>
      <c r="U7" s="11">
        <v>6420021</v>
      </c>
      <c r="V7" s="11">
        <v>9407949</v>
      </c>
      <c r="W7" s="11">
        <v>25796754</v>
      </c>
      <c r="X7" s="11">
        <v>36469570</v>
      </c>
      <c r="Y7" s="11">
        <v>-10672816</v>
      </c>
      <c r="Z7" s="2">
        <v>-29.26</v>
      </c>
      <c r="AA7" s="15">
        <v>36469570</v>
      </c>
    </row>
    <row r="8" spans="1:27" ht="13.5">
      <c r="A8" s="46" t="s">
        <v>34</v>
      </c>
      <c r="B8" s="47"/>
      <c r="C8" s="9">
        <v>8528600</v>
      </c>
      <c r="D8" s="10"/>
      <c r="E8" s="11">
        <v>17640011</v>
      </c>
      <c r="F8" s="11">
        <v>4315211</v>
      </c>
      <c r="G8" s="11"/>
      <c r="H8" s="11">
        <v>331866</v>
      </c>
      <c r="I8" s="11">
        <v>163465</v>
      </c>
      <c r="J8" s="11">
        <v>495331</v>
      </c>
      <c r="K8" s="11">
        <v>89984</v>
      </c>
      <c r="L8" s="11">
        <v>60439</v>
      </c>
      <c r="M8" s="11">
        <v>179546</v>
      </c>
      <c r="N8" s="11">
        <v>329969</v>
      </c>
      <c r="O8" s="11">
        <v>74440</v>
      </c>
      <c r="P8" s="11"/>
      <c r="Q8" s="11">
        <v>253153</v>
      </c>
      <c r="R8" s="11">
        <v>327593</v>
      </c>
      <c r="S8" s="11">
        <v>523344</v>
      </c>
      <c r="T8" s="11">
        <v>1279806</v>
      </c>
      <c r="U8" s="11">
        <v>953053</v>
      </c>
      <c r="V8" s="11">
        <v>2756203</v>
      </c>
      <c r="W8" s="11">
        <v>3909096</v>
      </c>
      <c r="X8" s="11">
        <v>4315211</v>
      </c>
      <c r="Y8" s="11">
        <v>-406115</v>
      </c>
      <c r="Z8" s="2">
        <v>-9.41</v>
      </c>
      <c r="AA8" s="15">
        <v>4315211</v>
      </c>
    </row>
    <row r="9" spans="1:27" ht="13.5">
      <c r="A9" s="46" t="s">
        <v>35</v>
      </c>
      <c r="B9" s="47"/>
      <c r="C9" s="9">
        <v>41000116</v>
      </c>
      <c r="D9" s="10"/>
      <c r="E9" s="11">
        <v>23840972</v>
      </c>
      <c r="F9" s="11">
        <v>44805243</v>
      </c>
      <c r="G9" s="11">
        <v>53185</v>
      </c>
      <c r="H9" s="11">
        <v>3613157</v>
      </c>
      <c r="I9" s="11">
        <v>6208815</v>
      </c>
      <c r="J9" s="11">
        <v>9875157</v>
      </c>
      <c r="K9" s="11">
        <v>7033642</v>
      </c>
      <c r="L9" s="11">
        <v>2002586</v>
      </c>
      <c r="M9" s="11">
        <v>6727098</v>
      </c>
      <c r="N9" s="11">
        <v>15763326</v>
      </c>
      <c r="O9" s="11">
        <v>2572201</v>
      </c>
      <c r="P9" s="11">
        <v>1235303</v>
      </c>
      <c r="Q9" s="11">
        <v>6508127</v>
      </c>
      <c r="R9" s="11">
        <v>10315631</v>
      </c>
      <c r="S9" s="11">
        <v>3532359</v>
      </c>
      <c r="T9" s="11">
        <v>445360</v>
      </c>
      <c r="U9" s="11">
        <v>3134483</v>
      </c>
      <c r="V9" s="11">
        <v>7112202</v>
      </c>
      <c r="W9" s="11">
        <v>43066316</v>
      </c>
      <c r="X9" s="11">
        <v>44805243</v>
      </c>
      <c r="Y9" s="11">
        <v>-1738927</v>
      </c>
      <c r="Z9" s="2">
        <v>-3.88</v>
      </c>
      <c r="AA9" s="15">
        <v>44805243</v>
      </c>
    </row>
    <row r="10" spans="1:27" ht="13.5">
      <c r="A10" s="46" t="s">
        <v>36</v>
      </c>
      <c r="B10" s="47"/>
      <c r="C10" s="9"/>
      <c r="D10" s="10"/>
      <c r="E10" s="11">
        <v>7250000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148153862</v>
      </c>
      <c r="D11" s="50">
        <f t="shared" si="1"/>
        <v>0</v>
      </c>
      <c r="E11" s="51">
        <f t="shared" si="1"/>
        <v>181206433</v>
      </c>
      <c r="F11" s="51">
        <f t="shared" si="1"/>
        <v>170455915</v>
      </c>
      <c r="G11" s="51">
        <f t="shared" si="1"/>
        <v>1400585</v>
      </c>
      <c r="H11" s="51">
        <f t="shared" si="1"/>
        <v>10058374</v>
      </c>
      <c r="I11" s="51">
        <f t="shared" si="1"/>
        <v>14310342</v>
      </c>
      <c r="J11" s="51">
        <f t="shared" si="1"/>
        <v>25769301</v>
      </c>
      <c r="K11" s="51">
        <f t="shared" si="1"/>
        <v>12647972</v>
      </c>
      <c r="L11" s="51">
        <f t="shared" si="1"/>
        <v>4499312</v>
      </c>
      <c r="M11" s="51">
        <f t="shared" si="1"/>
        <v>11111346</v>
      </c>
      <c r="N11" s="51">
        <f t="shared" si="1"/>
        <v>28258630</v>
      </c>
      <c r="O11" s="51">
        <f t="shared" si="1"/>
        <v>6380117</v>
      </c>
      <c r="P11" s="51">
        <f t="shared" si="1"/>
        <v>9088532</v>
      </c>
      <c r="Q11" s="51">
        <f t="shared" si="1"/>
        <v>13300922</v>
      </c>
      <c r="R11" s="51">
        <f t="shared" si="1"/>
        <v>28769571</v>
      </c>
      <c r="S11" s="51">
        <f t="shared" si="1"/>
        <v>9293708</v>
      </c>
      <c r="T11" s="51">
        <f t="shared" si="1"/>
        <v>8692283</v>
      </c>
      <c r="U11" s="51">
        <f t="shared" si="1"/>
        <v>57546112</v>
      </c>
      <c r="V11" s="51">
        <f t="shared" si="1"/>
        <v>75532103</v>
      </c>
      <c r="W11" s="51">
        <f t="shared" si="1"/>
        <v>158329605</v>
      </c>
      <c r="X11" s="51">
        <f t="shared" si="1"/>
        <v>170455915</v>
      </c>
      <c r="Y11" s="51">
        <f t="shared" si="1"/>
        <v>-12126310</v>
      </c>
      <c r="Z11" s="52">
        <f>+IF(X11&lt;&gt;0,+(Y11/X11)*100,0)</f>
        <v>-7.114044707688788</v>
      </c>
      <c r="AA11" s="53">
        <f>SUM(AA6:AA10)</f>
        <v>170455915</v>
      </c>
    </row>
    <row r="12" spans="1:27" ht="13.5">
      <c r="A12" s="54" t="s">
        <v>38</v>
      </c>
      <c r="B12" s="35"/>
      <c r="C12" s="9">
        <v>158905099</v>
      </c>
      <c r="D12" s="10"/>
      <c r="E12" s="11">
        <v>7203921</v>
      </c>
      <c r="F12" s="11">
        <v>13605479</v>
      </c>
      <c r="G12" s="11"/>
      <c r="H12" s="11"/>
      <c r="I12" s="11"/>
      <c r="J12" s="11"/>
      <c r="K12" s="11">
        <v>363918</v>
      </c>
      <c r="L12" s="11">
        <v>359182</v>
      </c>
      <c r="M12" s="11">
        <v>1430878</v>
      </c>
      <c r="N12" s="11">
        <v>2153978</v>
      </c>
      <c r="O12" s="11">
        <v>411410</v>
      </c>
      <c r="P12" s="11">
        <v>372724</v>
      </c>
      <c r="Q12" s="11">
        <v>797612</v>
      </c>
      <c r="R12" s="11">
        <v>1581746</v>
      </c>
      <c r="S12" s="11">
        <v>149268</v>
      </c>
      <c r="T12" s="11">
        <v>848296</v>
      </c>
      <c r="U12" s="11">
        <v>3509337</v>
      </c>
      <c r="V12" s="11">
        <v>4506901</v>
      </c>
      <c r="W12" s="11">
        <v>8242625</v>
      </c>
      <c r="X12" s="11">
        <v>13605479</v>
      </c>
      <c r="Y12" s="11">
        <v>-5362854</v>
      </c>
      <c r="Z12" s="2">
        <v>-39.42</v>
      </c>
      <c r="AA12" s="15">
        <v>13605479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16820417</v>
      </c>
      <c r="D15" s="10"/>
      <c r="E15" s="11">
        <v>23286200</v>
      </c>
      <c r="F15" s="11">
        <v>28565750</v>
      </c>
      <c r="G15" s="11">
        <v>17550</v>
      </c>
      <c r="H15" s="11">
        <v>81721</v>
      </c>
      <c r="I15" s="11">
        <v>265144</v>
      </c>
      <c r="J15" s="11">
        <v>364415</v>
      </c>
      <c r="K15" s="11">
        <v>132966</v>
      </c>
      <c r="L15" s="11">
        <v>172155</v>
      </c>
      <c r="M15" s="11">
        <v>1222243</v>
      </c>
      <c r="N15" s="11">
        <v>1527364</v>
      </c>
      <c r="O15" s="11">
        <v>219998</v>
      </c>
      <c r="P15" s="11">
        <v>292603</v>
      </c>
      <c r="Q15" s="11">
        <v>511115</v>
      </c>
      <c r="R15" s="11">
        <v>1023716</v>
      </c>
      <c r="S15" s="11">
        <v>146534</v>
      </c>
      <c r="T15" s="11">
        <v>674292</v>
      </c>
      <c r="U15" s="11">
        <v>9315418</v>
      </c>
      <c r="V15" s="11">
        <v>10136244</v>
      </c>
      <c r="W15" s="11">
        <v>13051739</v>
      </c>
      <c r="X15" s="11">
        <v>28565750</v>
      </c>
      <c r="Y15" s="11">
        <v>-15514011</v>
      </c>
      <c r="Z15" s="2">
        <v>-54.31</v>
      </c>
      <c r="AA15" s="15">
        <v>28565750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22317363</v>
      </c>
      <c r="D20" s="59">
        <f t="shared" si="2"/>
        <v>0</v>
      </c>
      <c r="E20" s="60">
        <f t="shared" si="2"/>
        <v>40546482</v>
      </c>
      <c r="F20" s="60">
        <f t="shared" si="2"/>
        <v>22539682</v>
      </c>
      <c r="G20" s="60">
        <f t="shared" si="2"/>
        <v>8727</v>
      </c>
      <c r="H20" s="60">
        <f t="shared" si="2"/>
        <v>-3327</v>
      </c>
      <c r="I20" s="60">
        <f t="shared" si="2"/>
        <v>1108428</v>
      </c>
      <c r="J20" s="60">
        <f t="shared" si="2"/>
        <v>1113828</v>
      </c>
      <c r="K20" s="60">
        <f t="shared" si="2"/>
        <v>979364</v>
      </c>
      <c r="L20" s="60">
        <f t="shared" si="2"/>
        <v>1357217</v>
      </c>
      <c r="M20" s="60">
        <f t="shared" si="2"/>
        <v>1903728</v>
      </c>
      <c r="N20" s="60">
        <f t="shared" si="2"/>
        <v>4240309</v>
      </c>
      <c r="O20" s="60">
        <f t="shared" si="2"/>
        <v>423839</v>
      </c>
      <c r="P20" s="60">
        <f t="shared" si="2"/>
        <v>2357206</v>
      </c>
      <c r="Q20" s="60">
        <f t="shared" si="2"/>
        <v>4059158</v>
      </c>
      <c r="R20" s="60">
        <f t="shared" si="2"/>
        <v>6840203</v>
      </c>
      <c r="S20" s="60">
        <f t="shared" si="2"/>
        <v>1735344</v>
      </c>
      <c r="T20" s="60">
        <f t="shared" si="2"/>
        <v>2657975</v>
      </c>
      <c r="U20" s="60">
        <f t="shared" si="2"/>
        <v>4134559</v>
      </c>
      <c r="V20" s="60">
        <f t="shared" si="2"/>
        <v>8527878</v>
      </c>
      <c r="W20" s="60">
        <f t="shared" si="2"/>
        <v>20722218</v>
      </c>
      <c r="X20" s="60">
        <f t="shared" si="2"/>
        <v>22539682</v>
      </c>
      <c r="Y20" s="60">
        <f t="shared" si="2"/>
        <v>-1817464</v>
      </c>
      <c r="Z20" s="61">
        <f>+IF(X20&lt;&gt;0,+(Y20/X20)*100,0)</f>
        <v>-8.063396812785557</v>
      </c>
      <c r="AA20" s="62">
        <f>SUM(AA26:AA33)</f>
        <v>22539682</v>
      </c>
    </row>
    <row r="21" spans="1:27" ht="13.5">
      <c r="A21" s="46" t="s">
        <v>32</v>
      </c>
      <c r="B21" s="47"/>
      <c r="C21" s="9">
        <v>10939500</v>
      </c>
      <c r="D21" s="10"/>
      <c r="E21" s="11">
        <v>12610000</v>
      </c>
      <c r="F21" s="11">
        <v>10500000</v>
      </c>
      <c r="G21" s="11"/>
      <c r="H21" s="11"/>
      <c r="I21" s="11">
        <v>101686</v>
      </c>
      <c r="J21" s="11">
        <v>101686</v>
      </c>
      <c r="K21" s="11">
        <v>478465</v>
      </c>
      <c r="L21" s="11">
        <v>369241</v>
      </c>
      <c r="M21" s="11">
        <v>466173</v>
      </c>
      <c r="N21" s="11">
        <v>1313879</v>
      </c>
      <c r="O21" s="11">
        <v>2807</v>
      </c>
      <c r="P21" s="11">
        <v>2356313</v>
      </c>
      <c r="Q21" s="11">
        <v>3233431</v>
      </c>
      <c r="R21" s="11">
        <v>5592551</v>
      </c>
      <c r="S21" s="11">
        <v>845686</v>
      </c>
      <c r="T21" s="11">
        <v>1378998</v>
      </c>
      <c r="U21" s="11">
        <v>1027763</v>
      </c>
      <c r="V21" s="11">
        <v>3252447</v>
      </c>
      <c r="W21" s="11">
        <v>10260563</v>
      </c>
      <c r="X21" s="11">
        <v>10500000</v>
      </c>
      <c r="Y21" s="11">
        <v>-239437</v>
      </c>
      <c r="Z21" s="2">
        <v>-2.28</v>
      </c>
      <c r="AA21" s="15">
        <v>10500000</v>
      </c>
    </row>
    <row r="22" spans="1:27" ht="13.5">
      <c r="A22" s="46" t="s">
        <v>33</v>
      </c>
      <c r="B22" s="47"/>
      <c r="C22" s="9">
        <v>1363047</v>
      </c>
      <c r="D22" s="10"/>
      <c r="E22" s="11">
        <v>3100000</v>
      </c>
      <c r="F22" s="11">
        <v>300000</v>
      </c>
      <c r="G22" s="11">
        <v>8727</v>
      </c>
      <c r="H22" s="11">
        <v>-8727</v>
      </c>
      <c r="I22" s="11"/>
      <c r="J22" s="11"/>
      <c r="K22" s="11">
        <v>120803</v>
      </c>
      <c r="L22" s="11">
        <v>1104</v>
      </c>
      <c r="M22" s="11"/>
      <c r="N22" s="11">
        <v>121907</v>
      </c>
      <c r="O22" s="11"/>
      <c r="P22" s="11"/>
      <c r="Q22" s="11"/>
      <c r="R22" s="11"/>
      <c r="S22" s="11"/>
      <c r="T22" s="11">
        <v>1207193</v>
      </c>
      <c r="U22" s="11">
        <v>84877</v>
      </c>
      <c r="V22" s="11">
        <v>1292070</v>
      </c>
      <c r="W22" s="11">
        <v>1413977</v>
      </c>
      <c r="X22" s="11">
        <v>300000</v>
      </c>
      <c r="Y22" s="11">
        <v>1113977</v>
      </c>
      <c r="Z22" s="2">
        <v>371.33</v>
      </c>
      <c r="AA22" s="15">
        <v>300000</v>
      </c>
    </row>
    <row r="23" spans="1:27" ht="13.5">
      <c r="A23" s="46" t="s">
        <v>34</v>
      </c>
      <c r="B23" s="47"/>
      <c r="C23" s="9"/>
      <c r="D23" s="10"/>
      <c r="E23" s="11">
        <v>3425000</v>
      </c>
      <c r="F23" s="11">
        <v>2450000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v>449244</v>
      </c>
      <c r="V23" s="11">
        <v>449244</v>
      </c>
      <c r="W23" s="11">
        <v>449244</v>
      </c>
      <c r="X23" s="11">
        <v>2450000</v>
      </c>
      <c r="Y23" s="11">
        <v>-2000756</v>
      </c>
      <c r="Z23" s="2">
        <v>-81.66</v>
      </c>
      <c r="AA23" s="15">
        <v>2450000</v>
      </c>
    </row>
    <row r="24" spans="1:27" ht="13.5">
      <c r="A24" s="46" t="s">
        <v>35</v>
      </c>
      <c r="B24" s="47"/>
      <c r="C24" s="9">
        <v>3420808</v>
      </c>
      <c r="D24" s="10"/>
      <c r="E24" s="11">
        <v>13071482</v>
      </c>
      <c r="F24" s="11">
        <v>7792132</v>
      </c>
      <c r="G24" s="11"/>
      <c r="H24" s="11"/>
      <c r="I24" s="11">
        <v>1006742</v>
      </c>
      <c r="J24" s="11">
        <v>1006742</v>
      </c>
      <c r="K24" s="11">
        <v>375449</v>
      </c>
      <c r="L24" s="11">
        <v>986053</v>
      </c>
      <c r="M24" s="11">
        <v>1430705</v>
      </c>
      <c r="N24" s="11">
        <v>2792207</v>
      </c>
      <c r="O24" s="11">
        <v>375663</v>
      </c>
      <c r="P24" s="11"/>
      <c r="Q24" s="11">
        <v>802727</v>
      </c>
      <c r="R24" s="11">
        <v>1178390</v>
      </c>
      <c r="S24" s="11">
        <v>840309</v>
      </c>
      <c r="T24" s="11"/>
      <c r="U24" s="11">
        <v>1973857</v>
      </c>
      <c r="V24" s="11">
        <v>2814166</v>
      </c>
      <c r="W24" s="11">
        <v>7791505</v>
      </c>
      <c r="X24" s="11">
        <v>7792132</v>
      </c>
      <c r="Y24" s="11">
        <v>-627</v>
      </c>
      <c r="Z24" s="2">
        <v>-0.01</v>
      </c>
      <c r="AA24" s="15">
        <v>7792132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15723355</v>
      </c>
      <c r="D26" s="50">
        <f t="shared" si="3"/>
        <v>0</v>
      </c>
      <c r="E26" s="51">
        <f t="shared" si="3"/>
        <v>32206482</v>
      </c>
      <c r="F26" s="51">
        <f t="shared" si="3"/>
        <v>21042132</v>
      </c>
      <c r="G26" s="51">
        <f t="shared" si="3"/>
        <v>8727</v>
      </c>
      <c r="H26" s="51">
        <f t="shared" si="3"/>
        <v>-8727</v>
      </c>
      <c r="I26" s="51">
        <f t="shared" si="3"/>
        <v>1108428</v>
      </c>
      <c r="J26" s="51">
        <f t="shared" si="3"/>
        <v>1108428</v>
      </c>
      <c r="K26" s="51">
        <f t="shared" si="3"/>
        <v>974717</v>
      </c>
      <c r="L26" s="51">
        <f t="shared" si="3"/>
        <v>1356398</v>
      </c>
      <c r="M26" s="51">
        <f t="shared" si="3"/>
        <v>1896878</v>
      </c>
      <c r="N26" s="51">
        <f t="shared" si="3"/>
        <v>4227993</v>
      </c>
      <c r="O26" s="51">
        <f t="shared" si="3"/>
        <v>378470</v>
      </c>
      <c r="P26" s="51">
        <f t="shared" si="3"/>
        <v>2356313</v>
      </c>
      <c r="Q26" s="51">
        <f t="shared" si="3"/>
        <v>4036158</v>
      </c>
      <c r="R26" s="51">
        <f t="shared" si="3"/>
        <v>6770941</v>
      </c>
      <c r="S26" s="51">
        <f t="shared" si="3"/>
        <v>1685995</v>
      </c>
      <c r="T26" s="51">
        <f t="shared" si="3"/>
        <v>2586191</v>
      </c>
      <c r="U26" s="51">
        <f t="shared" si="3"/>
        <v>3535741</v>
      </c>
      <c r="V26" s="51">
        <f t="shared" si="3"/>
        <v>7807927</v>
      </c>
      <c r="W26" s="51">
        <f t="shared" si="3"/>
        <v>19915289</v>
      </c>
      <c r="X26" s="51">
        <f t="shared" si="3"/>
        <v>21042132</v>
      </c>
      <c r="Y26" s="51">
        <f t="shared" si="3"/>
        <v>-1126843</v>
      </c>
      <c r="Z26" s="52">
        <f>+IF(X26&lt;&gt;0,+(Y26/X26)*100,0)</f>
        <v>-5.355175036445926</v>
      </c>
      <c r="AA26" s="53">
        <f>SUM(AA21:AA25)</f>
        <v>21042132</v>
      </c>
    </row>
    <row r="27" spans="1:27" ht="13.5">
      <c r="A27" s="54" t="s">
        <v>38</v>
      </c>
      <c r="B27" s="64"/>
      <c r="C27" s="9">
        <v>1116502</v>
      </c>
      <c r="D27" s="10"/>
      <c r="E27" s="11">
        <v>3820000</v>
      </c>
      <c r="F27" s="11">
        <v>154650</v>
      </c>
      <c r="G27" s="11"/>
      <c r="H27" s="11"/>
      <c r="I27" s="11"/>
      <c r="J27" s="11"/>
      <c r="K27" s="11">
        <v>4647</v>
      </c>
      <c r="L27" s="11">
        <v>819</v>
      </c>
      <c r="M27" s="11"/>
      <c r="N27" s="11">
        <v>5466</v>
      </c>
      <c r="O27" s="11"/>
      <c r="P27" s="11">
        <v>893</v>
      </c>
      <c r="Q27" s="11">
        <v>23000</v>
      </c>
      <c r="R27" s="11">
        <v>23893</v>
      </c>
      <c r="S27" s="11">
        <v>54749</v>
      </c>
      <c r="T27" s="11"/>
      <c r="U27" s="11">
        <v>9647</v>
      </c>
      <c r="V27" s="11">
        <v>64396</v>
      </c>
      <c r="W27" s="11">
        <v>93755</v>
      </c>
      <c r="X27" s="11">
        <v>154650</v>
      </c>
      <c r="Y27" s="11">
        <v>-60895</v>
      </c>
      <c r="Z27" s="2">
        <v>-39.38</v>
      </c>
      <c r="AA27" s="15">
        <v>154650</v>
      </c>
    </row>
    <row r="28" spans="1:27" ht="13.5">
      <c r="A28" s="54" t="s">
        <v>39</v>
      </c>
      <c r="B28" s="64"/>
      <c r="C28" s="12">
        <v>29070</v>
      </c>
      <c r="D28" s="13"/>
      <c r="E28" s="14">
        <v>380000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>
        <v>-5400</v>
      </c>
      <c r="T28" s="14"/>
      <c r="U28" s="14"/>
      <c r="V28" s="14">
        <v>-5400</v>
      </c>
      <c r="W28" s="14">
        <v>-5400</v>
      </c>
      <c r="X28" s="14"/>
      <c r="Y28" s="14">
        <v>-5400</v>
      </c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5448436</v>
      </c>
      <c r="D30" s="10"/>
      <c r="E30" s="11">
        <v>4140000</v>
      </c>
      <c r="F30" s="11">
        <v>1342900</v>
      </c>
      <c r="G30" s="11"/>
      <c r="H30" s="11">
        <v>5400</v>
      </c>
      <c r="I30" s="11"/>
      <c r="J30" s="11">
        <v>5400</v>
      </c>
      <c r="K30" s="11"/>
      <c r="L30" s="11"/>
      <c r="M30" s="11">
        <v>6850</v>
      </c>
      <c r="N30" s="11">
        <v>6850</v>
      </c>
      <c r="O30" s="11">
        <v>45369</v>
      </c>
      <c r="P30" s="11"/>
      <c r="Q30" s="11"/>
      <c r="R30" s="11">
        <v>45369</v>
      </c>
      <c r="S30" s="11"/>
      <c r="T30" s="11">
        <v>71784</v>
      </c>
      <c r="U30" s="11">
        <v>589171</v>
      </c>
      <c r="V30" s="11">
        <v>660955</v>
      </c>
      <c r="W30" s="11">
        <v>718574</v>
      </c>
      <c r="X30" s="11">
        <v>1342900</v>
      </c>
      <c r="Y30" s="11">
        <v>-624326</v>
      </c>
      <c r="Z30" s="2">
        <v>-46.49</v>
      </c>
      <c r="AA30" s="15">
        <v>1342900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89864726</v>
      </c>
      <c r="D36" s="10">
        <f t="shared" si="4"/>
        <v>0</v>
      </c>
      <c r="E36" s="11">
        <f t="shared" si="4"/>
        <v>99905450</v>
      </c>
      <c r="F36" s="11">
        <f t="shared" si="4"/>
        <v>95365891</v>
      </c>
      <c r="G36" s="11">
        <f t="shared" si="4"/>
        <v>1347400</v>
      </c>
      <c r="H36" s="11">
        <f t="shared" si="4"/>
        <v>5432265</v>
      </c>
      <c r="I36" s="11">
        <f t="shared" si="4"/>
        <v>6692015</v>
      </c>
      <c r="J36" s="11">
        <f t="shared" si="4"/>
        <v>13471680</v>
      </c>
      <c r="K36" s="11">
        <f t="shared" si="4"/>
        <v>5378140</v>
      </c>
      <c r="L36" s="11">
        <f t="shared" si="4"/>
        <v>2304261</v>
      </c>
      <c r="M36" s="11">
        <f t="shared" si="4"/>
        <v>3569292</v>
      </c>
      <c r="N36" s="11">
        <f t="shared" si="4"/>
        <v>11251693</v>
      </c>
      <c r="O36" s="11">
        <f t="shared" si="4"/>
        <v>1564526</v>
      </c>
      <c r="P36" s="11">
        <f t="shared" si="4"/>
        <v>3702223</v>
      </c>
      <c r="Q36" s="11">
        <f t="shared" si="4"/>
        <v>6319684</v>
      </c>
      <c r="R36" s="11">
        <f t="shared" si="4"/>
        <v>11586433</v>
      </c>
      <c r="S36" s="11">
        <f t="shared" si="4"/>
        <v>3334202</v>
      </c>
      <c r="T36" s="11">
        <f t="shared" si="4"/>
        <v>8107676</v>
      </c>
      <c r="U36" s="11">
        <f t="shared" si="4"/>
        <v>48066318</v>
      </c>
      <c r="V36" s="11">
        <f t="shared" si="4"/>
        <v>59508196</v>
      </c>
      <c r="W36" s="11">
        <f t="shared" si="4"/>
        <v>95818002</v>
      </c>
      <c r="X36" s="11">
        <f t="shared" si="4"/>
        <v>95365891</v>
      </c>
      <c r="Y36" s="11">
        <f t="shared" si="4"/>
        <v>452111</v>
      </c>
      <c r="Z36" s="2">
        <f aca="true" t="shared" si="5" ref="Z36:Z49">+IF(X36&lt;&gt;0,+(Y36/X36)*100,0)</f>
        <v>0.4740804026043232</v>
      </c>
      <c r="AA36" s="15">
        <f>AA6+AA21</f>
        <v>95365891</v>
      </c>
    </row>
    <row r="37" spans="1:27" ht="13.5">
      <c r="A37" s="46" t="s">
        <v>33</v>
      </c>
      <c r="B37" s="47"/>
      <c r="C37" s="9">
        <f t="shared" si="4"/>
        <v>21062967</v>
      </c>
      <c r="D37" s="10">
        <f t="shared" si="4"/>
        <v>0</v>
      </c>
      <c r="E37" s="11">
        <f t="shared" si="4"/>
        <v>48280000</v>
      </c>
      <c r="F37" s="11">
        <f t="shared" si="4"/>
        <v>36769570</v>
      </c>
      <c r="G37" s="11">
        <f t="shared" si="4"/>
        <v>8727</v>
      </c>
      <c r="H37" s="11">
        <f t="shared" si="4"/>
        <v>672359</v>
      </c>
      <c r="I37" s="11">
        <f t="shared" si="4"/>
        <v>1347733</v>
      </c>
      <c r="J37" s="11">
        <f t="shared" si="4"/>
        <v>2028819</v>
      </c>
      <c r="K37" s="11">
        <f t="shared" si="4"/>
        <v>745474</v>
      </c>
      <c r="L37" s="11">
        <f t="shared" si="4"/>
        <v>502371</v>
      </c>
      <c r="M37" s="11">
        <f t="shared" si="4"/>
        <v>1101583</v>
      </c>
      <c r="N37" s="11">
        <f t="shared" si="4"/>
        <v>2349428</v>
      </c>
      <c r="O37" s="11">
        <f t="shared" si="4"/>
        <v>2171757</v>
      </c>
      <c r="P37" s="11">
        <f t="shared" si="4"/>
        <v>6507319</v>
      </c>
      <c r="Q37" s="11">
        <f t="shared" si="4"/>
        <v>3453389</v>
      </c>
      <c r="R37" s="11">
        <f t="shared" si="4"/>
        <v>12132465</v>
      </c>
      <c r="S37" s="11">
        <f t="shared" si="4"/>
        <v>2749489</v>
      </c>
      <c r="T37" s="11">
        <f t="shared" si="4"/>
        <v>1445632</v>
      </c>
      <c r="U37" s="11">
        <f t="shared" si="4"/>
        <v>6504898</v>
      </c>
      <c r="V37" s="11">
        <f t="shared" si="4"/>
        <v>10700019</v>
      </c>
      <c r="W37" s="11">
        <f t="shared" si="4"/>
        <v>27210731</v>
      </c>
      <c r="X37" s="11">
        <f t="shared" si="4"/>
        <v>36769570</v>
      </c>
      <c r="Y37" s="11">
        <f t="shared" si="4"/>
        <v>-9558839</v>
      </c>
      <c r="Z37" s="2">
        <f t="shared" si="5"/>
        <v>-25.996602625486236</v>
      </c>
      <c r="AA37" s="15">
        <f>AA7+AA22</f>
        <v>36769570</v>
      </c>
    </row>
    <row r="38" spans="1:27" ht="13.5">
      <c r="A38" s="46" t="s">
        <v>34</v>
      </c>
      <c r="B38" s="47"/>
      <c r="C38" s="9">
        <f t="shared" si="4"/>
        <v>8528600</v>
      </c>
      <c r="D38" s="10">
        <f t="shared" si="4"/>
        <v>0</v>
      </c>
      <c r="E38" s="11">
        <f t="shared" si="4"/>
        <v>21065011</v>
      </c>
      <c r="F38" s="11">
        <f t="shared" si="4"/>
        <v>6765211</v>
      </c>
      <c r="G38" s="11">
        <f t="shared" si="4"/>
        <v>0</v>
      </c>
      <c r="H38" s="11">
        <f t="shared" si="4"/>
        <v>331866</v>
      </c>
      <c r="I38" s="11">
        <f t="shared" si="4"/>
        <v>163465</v>
      </c>
      <c r="J38" s="11">
        <f t="shared" si="4"/>
        <v>495331</v>
      </c>
      <c r="K38" s="11">
        <f t="shared" si="4"/>
        <v>89984</v>
      </c>
      <c r="L38" s="11">
        <f t="shared" si="4"/>
        <v>60439</v>
      </c>
      <c r="M38" s="11">
        <f t="shared" si="4"/>
        <v>179546</v>
      </c>
      <c r="N38" s="11">
        <f t="shared" si="4"/>
        <v>329969</v>
      </c>
      <c r="O38" s="11">
        <f t="shared" si="4"/>
        <v>74440</v>
      </c>
      <c r="P38" s="11">
        <f t="shared" si="4"/>
        <v>0</v>
      </c>
      <c r="Q38" s="11">
        <f t="shared" si="4"/>
        <v>253153</v>
      </c>
      <c r="R38" s="11">
        <f t="shared" si="4"/>
        <v>327593</v>
      </c>
      <c r="S38" s="11">
        <f t="shared" si="4"/>
        <v>523344</v>
      </c>
      <c r="T38" s="11">
        <f t="shared" si="4"/>
        <v>1279806</v>
      </c>
      <c r="U38" s="11">
        <f t="shared" si="4"/>
        <v>1402297</v>
      </c>
      <c r="V38" s="11">
        <f t="shared" si="4"/>
        <v>3205447</v>
      </c>
      <c r="W38" s="11">
        <f t="shared" si="4"/>
        <v>4358340</v>
      </c>
      <c r="X38" s="11">
        <f t="shared" si="4"/>
        <v>6765211</v>
      </c>
      <c r="Y38" s="11">
        <f t="shared" si="4"/>
        <v>-2406871</v>
      </c>
      <c r="Z38" s="2">
        <f t="shared" si="5"/>
        <v>-35.57717564167622</v>
      </c>
      <c r="AA38" s="15">
        <f>AA8+AA23</f>
        <v>6765211</v>
      </c>
    </row>
    <row r="39" spans="1:27" ht="13.5">
      <c r="A39" s="46" t="s">
        <v>35</v>
      </c>
      <c r="B39" s="47"/>
      <c r="C39" s="9">
        <f t="shared" si="4"/>
        <v>44420924</v>
      </c>
      <c r="D39" s="10">
        <f t="shared" si="4"/>
        <v>0</v>
      </c>
      <c r="E39" s="11">
        <f t="shared" si="4"/>
        <v>36912454</v>
      </c>
      <c r="F39" s="11">
        <f t="shared" si="4"/>
        <v>52597375</v>
      </c>
      <c r="G39" s="11">
        <f t="shared" si="4"/>
        <v>53185</v>
      </c>
      <c r="H39" s="11">
        <f t="shared" si="4"/>
        <v>3613157</v>
      </c>
      <c r="I39" s="11">
        <f t="shared" si="4"/>
        <v>7215557</v>
      </c>
      <c r="J39" s="11">
        <f t="shared" si="4"/>
        <v>10881899</v>
      </c>
      <c r="K39" s="11">
        <f t="shared" si="4"/>
        <v>7409091</v>
      </c>
      <c r="L39" s="11">
        <f t="shared" si="4"/>
        <v>2988639</v>
      </c>
      <c r="M39" s="11">
        <f t="shared" si="4"/>
        <v>8157803</v>
      </c>
      <c r="N39" s="11">
        <f t="shared" si="4"/>
        <v>18555533</v>
      </c>
      <c r="O39" s="11">
        <f t="shared" si="4"/>
        <v>2947864</v>
      </c>
      <c r="P39" s="11">
        <f t="shared" si="4"/>
        <v>1235303</v>
      </c>
      <c r="Q39" s="11">
        <f t="shared" si="4"/>
        <v>7310854</v>
      </c>
      <c r="R39" s="11">
        <f t="shared" si="4"/>
        <v>11494021</v>
      </c>
      <c r="S39" s="11">
        <f t="shared" si="4"/>
        <v>4372668</v>
      </c>
      <c r="T39" s="11">
        <f t="shared" si="4"/>
        <v>445360</v>
      </c>
      <c r="U39" s="11">
        <f t="shared" si="4"/>
        <v>5108340</v>
      </c>
      <c r="V39" s="11">
        <f t="shared" si="4"/>
        <v>9926368</v>
      </c>
      <c r="W39" s="11">
        <f t="shared" si="4"/>
        <v>50857821</v>
      </c>
      <c r="X39" s="11">
        <f t="shared" si="4"/>
        <v>52597375</v>
      </c>
      <c r="Y39" s="11">
        <f t="shared" si="4"/>
        <v>-1739554</v>
      </c>
      <c r="Z39" s="2">
        <f t="shared" si="5"/>
        <v>-3.3073019328436066</v>
      </c>
      <c r="AA39" s="15">
        <f>AA9+AA24</f>
        <v>52597375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7250000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163877217</v>
      </c>
      <c r="D41" s="50">
        <f t="shared" si="6"/>
        <v>0</v>
      </c>
      <c r="E41" s="51">
        <f t="shared" si="6"/>
        <v>213412915</v>
      </c>
      <c r="F41" s="51">
        <f t="shared" si="6"/>
        <v>191498047</v>
      </c>
      <c r="G41" s="51">
        <f t="shared" si="6"/>
        <v>1409312</v>
      </c>
      <c r="H41" s="51">
        <f t="shared" si="6"/>
        <v>10049647</v>
      </c>
      <c r="I41" s="51">
        <f t="shared" si="6"/>
        <v>15418770</v>
      </c>
      <c r="J41" s="51">
        <f t="shared" si="6"/>
        <v>26877729</v>
      </c>
      <c r="K41" s="51">
        <f t="shared" si="6"/>
        <v>13622689</v>
      </c>
      <c r="L41" s="51">
        <f t="shared" si="6"/>
        <v>5855710</v>
      </c>
      <c r="M41" s="51">
        <f t="shared" si="6"/>
        <v>13008224</v>
      </c>
      <c r="N41" s="51">
        <f t="shared" si="6"/>
        <v>32486623</v>
      </c>
      <c r="O41" s="51">
        <f t="shared" si="6"/>
        <v>6758587</v>
      </c>
      <c r="P41" s="51">
        <f t="shared" si="6"/>
        <v>11444845</v>
      </c>
      <c r="Q41" s="51">
        <f t="shared" si="6"/>
        <v>17337080</v>
      </c>
      <c r="R41" s="51">
        <f t="shared" si="6"/>
        <v>35540512</v>
      </c>
      <c r="S41" s="51">
        <f t="shared" si="6"/>
        <v>10979703</v>
      </c>
      <c r="T41" s="51">
        <f t="shared" si="6"/>
        <v>11278474</v>
      </c>
      <c r="U41" s="51">
        <f t="shared" si="6"/>
        <v>61081853</v>
      </c>
      <c r="V41" s="51">
        <f t="shared" si="6"/>
        <v>83340030</v>
      </c>
      <c r="W41" s="51">
        <f t="shared" si="6"/>
        <v>178244894</v>
      </c>
      <c r="X41" s="51">
        <f t="shared" si="6"/>
        <v>191498047</v>
      </c>
      <c r="Y41" s="51">
        <f t="shared" si="6"/>
        <v>-13253153</v>
      </c>
      <c r="Z41" s="52">
        <f t="shared" si="5"/>
        <v>-6.920777108499703</v>
      </c>
      <c r="AA41" s="53">
        <f>SUM(AA36:AA40)</f>
        <v>191498047</v>
      </c>
    </row>
    <row r="42" spans="1:27" ht="13.5">
      <c r="A42" s="54" t="s">
        <v>38</v>
      </c>
      <c r="B42" s="35"/>
      <c r="C42" s="65">
        <f aca="true" t="shared" si="7" ref="C42:Y48">C12+C27</f>
        <v>160021601</v>
      </c>
      <c r="D42" s="66">
        <f t="shared" si="7"/>
        <v>0</v>
      </c>
      <c r="E42" s="67">
        <f t="shared" si="7"/>
        <v>11023921</v>
      </c>
      <c r="F42" s="67">
        <f t="shared" si="7"/>
        <v>13760129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368565</v>
      </c>
      <c r="L42" s="67">
        <f t="shared" si="7"/>
        <v>360001</v>
      </c>
      <c r="M42" s="67">
        <f t="shared" si="7"/>
        <v>1430878</v>
      </c>
      <c r="N42" s="67">
        <f t="shared" si="7"/>
        <v>2159444</v>
      </c>
      <c r="O42" s="67">
        <f t="shared" si="7"/>
        <v>411410</v>
      </c>
      <c r="P42" s="67">
        <f t="shared" si="7"/>
        <v>373617</v>
      </c>
      <c r="Q42" s="67">
        <f t="shared" si="7"/>
        <v>820612</v>
      </c>
      <c r="R42" s="67">
        <f t="shared" si="7"/>
        <v>1605639</v>
      </c>
      <c r="S42" s="67">
        <f t="shared" si="7"/>
        <v>204017</v>
      </c>
      <c r="T42" s="67">
        <f t="shared" si="7"/>
        <v>848296</v>
      </c>
      <c r="U42" s="67">
        <f t="shared" si="7"/>
        <v>3518984</v>
      </c>
      <c r="V42" s="67">
        <f t="shared" si="7"/>
        <v>4571297</v>
      </c>
      <c r="W42" s="67">
        <f t="shared" si="7"/>
        <v>8336380</v>
      </c>
      <c r="X42" s="67">
        <f t="shared" si="7"/>
        <v>13760129</v>
      </c>
      <c r="Y42" s="67">
        <f t="shared" si="7"/>
        <v>-5423749</v>
      </c>
      <c r="Z42" s="69">
        <f t="shared" si="5"/>
        <v>-39.41641099440274</v>
      </c>
      <c r="AA42" s="68">
        <f aca="true" t="shared" si="8" ref="AA42:AA48">AA12+AA27</f>
        <v>13760129</v>
      </c>
    </row>
    <row r="43" spans="1:27" ht="13.5">
      <c r="A43" s="54" t="s">
        <v>39</v>
      </c>
      <c r="B43" s="35"/>
      <c r="C43" s="70">
        <f t="shared" si="7"/>
        <v>29070</v>
      </c>
      <c r="D43" s="71">
        <f t="shared" si="7"/>
        <v>0</v>
      </c>
      <c r="E43" s="72">
        <f t="shared" si="7"/>
        <v>380000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-5400</v>
      </c>
      <c r="T43" s="72">
        <f t="shared" si="7"/>
        <v>0</v>
      </c>
      <c r="U43" s="72">
        <f t="shared" si="7"/>
        <v>0</v>
      </c>
      <c r="V43" s="72">
        <f t="shared" si="7"/>
        <v>-5400</v>
      </c>
      <c r="W43" s="72">
        <f t="shared" si="7"/>
        <v>-5400</v>
      </c>
      <c r="X43" s="72">
        <f t="shared" si="7"/>
        <v>0</v>
      </c>
      <c r="Y43" s="72">
        <f t="shared" si="7"/>
        <v>-5400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22268853</v>
      </c>
      <c r="D45" s="66">
        <f t="shared" si="7"/>
        <v>0</v>
      </c>
      <c r="E45" s="67">
        <f t="shared" si="7"/>
        <v>27426200</v>
      </c>
      <c r="F45" s="67">
        <f t="shared" si="7"/>
        <v>29908650</v>
      </c>
      <c r="G45" s="67">
        <f t="shared" si="7"/>
        <v>17550</v>
      </c>
      <c r="H45" s="67">
        <f t="shared" si="7"/>
        <v>87121</v>
      </c>
      <c r="I45" s="67">
        <f t="shared" si="7"/>
        <v>265144</v>
      </c>
      <c r="J45" s="67">
        <f t="shared" si="7"/>
        <v>369815</v>
      </c>
      <c r="K45" s="67">
        <f t="shared" si="7"/>
        <v>132966</v>
      </c>
      <c r="L45" s="67">
        <f t="shared" si="7"/>
        <v>172155</v>
      </c>
      <c r="M45" s="67">
        <f t="shared" si="7"/>
        <v>1229093</v>
      </c>
      <c r="N45" s="67">
        <f t="shared" si="7"/>
        <v>1534214</v>
      </c>
      <c r="O45" s="67">
        <f t="shared" si="7"/>
        <v>265367</v>
      </c>
      <c r="P45" s="67">
        <f t="shared" si="7"/>
        <v>292603</v>
      </c>
      <c r="Q45" s="67">
        <f t="shared" si="7"/>
        <v>511115</v>
      </c>
      <c r="R45" s="67">
        <f t="shared" si="7"/>
        <v>1069085</v>
      </c>
      <c r="S45" s="67">
        <f t="shared" si="7"/>
        <v>146534</v>
      </c>
      <c r="T45" s="67">
        <f t="shared" si="7"/>
        <v>746076</v>
      </c>
      <c r="U45" s="67">
        <f t="shared" si="7"/>
        <v>9904589</v>
      </c>
      <c r="V45" s="67">
        <f t="shared" si="7"/>
        <v>10797199</v>
      </c>
      <c r="W45" s="67">
        <f t="shared" si="7"/>
        <v>13770313</v>
      </c>
      <c r="X45" s="67">
        <f t="shared" si="7"/>
        <v>29908650</v>
      </c>
      <c r="Y45" s="67">
        <f t="shared" si="7"/>
        <v>-16138337</v>
      </c>
      <c r="Z45" s="69">
        <f t="shared" si="5"/>
        <v>-53.95876109419851</v>
      </c>
      <c r="AA45" s="68">
        <f t="shared" si="8"/>
        <v>29908650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346196741</v>
      </c>
      <c r="D49" s="78">
        <f t="shared" si="9"/>
        <v>0</v>
      </c>
      <c r="E49" s="79">
        <f t="shared" si="9"/>
        <v>252243036</v>
      </c>
      <c r="F49" s="79">
        <f t="shared" si="9"/>
        <v>235166826</v>
      </c>
      <c r="G49" s="79">
        <f t="shared" si="9"/>
        <v>1426862</v>
      </c>
      <c r="H49" s="79">
        <f t="shared" si="9"/>
        <v>10136768</v>
      </c>
      <c r="I49" s="79">
        <f t="shared" si="9"/>
        <v>15683914</v>
      </c>
      <c r="J49" s="79">
        <f t="shared" si="9"/>
        <v>27247544</v>
      </c>
      <c r="K49" s="79">
        <f t="shared" si="9"/>
        <v>14124220</v>
      </c>
      <c r="L49" s="79">
        <f t="shared" si="9"/>
        <v>6387866</v>
      </c>
      <c r="M49" s="79">
        <f t="shared" si="9"/>
        <v>15668195</v>
      </c>
      <c r="N49" s="79">
        <f t="shared" si="9"/>
        <v>36180281</v>
      </c>
      <c r="O49" s="79">
        <f t="shared" si="9"/>
        <v>7435364</v>
      </c>
      <c r="P49" s="79">
        <f t="shared" si="9"/>
        <v>12111065</v>
      </c>
      <c r="Q49" s="79">
        <f t="shared" si="9"/>
        <v>18668807</v>
      </c>
      <c r="R49" s="79">
        <f t="shared" si="9"/>
        <v>38215236</v>
      </c>
      <c r="S49" s="79">
        <f t="shared" si="9"/>
        <v>11324854</v>
      </c>
      <c r="T49" s="79">
        <f t="shared" si="9"/>
        <v>12872846</v>
      </c>
      <c r="U49" s="79">
        <f t="shared" si="9"/>
        <v>74505426</v>
      </c>
      <c r="V49" s="79">
        <f t="shared" si="9"/>
        <v>98703126</v>
      </c>
      <c r="W49" s="79">
        <f t="shared" si="9"/>
        <v>200346187</v>
      </c>
      <c r="X49" s="79">
        <f t="shared" si="9"/>
        <v>235166826</v>
      </c>
      <c r="Y49" s="79">
        <f t="shared" si="9"/>
        <v>-34820639</v>
      </c>
      <c r="Z49" s="80">
        <f t="shared" si="5"/>
        <v>-14.806781888530484</v>
      </c>
      <c r="AA49" s="81">
        <f>SUM(AA41:AA48)</f>
        <v>235166826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65059135</v>
      </c>
      <c r="D51" s="66">
        <f t="shared" si="10"/>
        <v>0</v>
      </c>
      <c r="E51" s="67">
        <f t="shared" si="10"/>
        <v>80730250</v>
      </c>
      <c r="F51" s="67">
        <f t="shared" si="10"/>
        <v>81851440</v>
      </c>
      <c r="G51" s="67">
        <f t="shared" si="10"/>
        <v>5119835</v>
      </c>
      <c r="H51" s="67">
        <f t="shared" si="10"/>
        <v>6001940</v>
      </c>
      <c r="I51" s="67">
        <f t="shared" si="10"/>
        <v>8088439</v>
      </c>
      <c r="J51" s="67">
        <f t="shared" si="10"/>
        <v>19210214</v>
      </c>
      <c r="K51" s="67">
        <f t="shared" si="10"/>
        <v>5950781</v>
      </c>
      <c r="L51" s="67">
        <f t="shared" si="10"/>
        <v>5105461</v>
      </c>
      <c r="M51" s="67">
        <f t="shared" si="10"/>
        <v>5389091</v>
      </c>
      <c r="N51" s="67">
        <f t="shared" si="10"/>
        <v>16445333</v>
      </c>
      <c r="O51" s="67">
        <f t="shared" si="10"/>
        <v>5852529</v>
      </c>
      <c r="P51" s="67">
        <f t="shared" si="10"/>
        <v>5192875</v>
      </c>
      <c r="Q51" s="67">
        <f t="shared" si="10"/>
        <v>0</v>
      </c>
      <c r="R51" s="67">
        <f t="shared" si="10"/>
        <v>11045404</v>
      </c>
      <c r="S51" s="67">
        <f t="shared" si="10"/>
        <v>0</v>
      </c>
      <c r="T51" s="67">
        <f t="shared" si="10"/>
        <v>8425856</v>
      </c>
      <c r="U51" s="67">
        <f t="shared" si="10"/>
        <v>8761972</v>
      </c>
      <c r="V51" s="67">
        <f t="shared" si="10"/>
        <v>17187828</v>
      </c>
      <c r="W51" s="67">
        <f t="shared" si="10"/>
        <v>63888779</v>
      </c>
      <c r="X51" s="67">
        <f t="shared" si="10"/>
        <v>81851440</v>
      </c>
      <c r="Y51" s="67">
        <f t="shared" si="10"/>
        <v>-17962661</v>
      </c>
      <c r="Z51" s="69">
        <f>+IF(X51&lt;&gt;0,+(Y51/X51)*100,0)</f>
        <v>-21.945442865757766</v>
      </c>
      <c r="AA51" s="68">
        <f>SUM(AA57:AA61)</f>
        <v>81851440</v>
      </c>
    </row>
    <row r="52" spans="1:27" ht="13.5">
      <c r="A52" s="84" t="s">
        <v>32</v>
      </c>
      <c r="B52" s="47"/>
      <c r="C52" s="9">
        <v>18899409</v>
      </c>
      <c r="D52" s="10"/>
      <c r="E52" s="11">
        <v>21014370</v>
      </c>
      <c r="F52" s="11">
        <v>19124370</v>
      </c>
      <c r="G52" s="11">
        <v>1471127</v>
      </c>
      <c r="H52" s="11">
        <v>1290593</v>
      </c>
      <c r="I52" s="11">
        <v>1187270</v>
      </c>
      <c r="J52" s="11">
        <v>3948990</v>
      </c>
      <c r="K52" s="11">
        <v>1723809</v>
      </c>
      <c r="L52" s="11">
        <v>1307368</v>
      </c>
      <c r="M52" s="11">
        <v>1062084</v>
      </c>
      <c r="N52" s="11">
        <v>4093261</v>
      </c>
      <c r="O52" s="11">
        <v>1521828</v>
      </c>
      <c r="P52" s="11">
        <v>1213998</v>
      </c>
      <c r="Q52" s="11"/>
      <c r="R52" s="11">
        <v>2735826</v>
      </c>
      <c r="S52" s="11"/>
      <c r="T52" s="11">
        <v>2482551</v>
      </c>
      <c r="U52" s="11">
        <v>1629577</v>
      </c>
      <c r="V52" s="11">
        <v>4112128</v>
      </c>
      <c r="W52" s="11">
        <v>14890205</v>
      </c>
      <c r="X52" s="11">
        <v>19124370</v>
      </c>
      <c r="Y52" s="11">
        <v>-4234165</v>
      </c>
      <c r="Z52" s="2">
        <v>-22.14</v>
      </c>
      <c r="AA52" s="15">
        <v>19124370</v>
      </c>
    </row>
    <row r="53" spans="1:27" ht="13.5">
      <c r="A53" s="84" t="s">
        <v>33</v>
      </c>
      <c r="B53" s="47"/>
      <c r="C53" s="9">
        <v>5819305</v>
      </c>
      <c r="D53" s="10"/>
      <c r="E53" s="11">
        <v>8918040</v>
      </c>
      <c r="F53" s="11">
        <v>7878070</v>
      </c>
      <c r="G53" s="11">
        <v>272364</v>
      </c>
      <c r="H53" s="11">
        <v>326203</v>
      </c>
      <c r="I53" s="11">
        <v>752266</v>
      </c>
      <c r="J53" s="11">
        <v>1350833</v>
      </c>
      <c r="K53" s="11">
        <v>450128</v>
      </c>
      <c r="L53" s="11">
        <v>289111</v>
      </c>
      <c r="M53" s="11">
        <v>401030</v>
      </c>
      <c r="N53" s="11">
        <v>1140269</v>
      </c>
      <c r="O53" s="11">
        <v>480301</v>
      </c>
      <c r="P53" s="11">
        <v>40057</v>
      </c>
      <c r="Q53" s="11"/>
      <c r="R53" s="11">
        <v>520358</v>
      </c>
      <c r="S53" s="11"/>
      <c r="T53" s="11">
        <v>1283954</v>
      </c>
      <c r="U53" s="11">
        <v>1420602</v>
      </c>
      <c r="V53" s="11">
        <v>2704556</v>
      </c>
      <c r="W53" s="11">
        <v>5716016</v>
      </c>
      <c r="X53" s="11">
        <v>7878070</v>
      </c>
      <c r="Y53" s="11">
        <v>-2162054</v>
      </c>
      <c r="Z53" s="2">
        <v>-27.44</v>
      </c>
      <c r="AA53" s="15">
        <v>7878070</v>
      </c>
    </row>
    <row r="54" spans="1:27" ht="13.5">
      <c r="A54" s="84" t="s">
        <v>34</v>
      </c>
      <c r="B54" s="47"/>
      <c r="C54" s="9">
        <v>5910164</v>
      </c>
      <c r="D54" s="10"/>
      <c r="E54" s="11">
        <v>6920000</v>
      </c>
      <c r="F54" s="11">
        <v>6807000</v>
      </c>
      <c r="G54" s="11">
        <v>957734</v>
      </c>
      <c r="H54" s="11">
        <v>372189</v>
      </c>
      <c r="I54" s="11">
        <v>306316</v>
      </c>
      <c r="J54" s="11">
        <v>1636239</v>
      </c>
      <c r="K54" s="11">
        <v>324587</v>
      </c>
      <c r="L54" s="11">
        <v>339286</v>
      </c>
      <c r="M54" s="11">
        <v>690726</v>
      </c>
      <c r="N54" s="11">
        <v>1354599</v>
      </c>
      <c r="O54" s="11">
        <v>449128</v>
      </c>
      <c r="P54" s="11">
        <v>908023</v>
      </c>
      <c r="Q54" s="11"/>
      <c r="R54" s="11">
        <v>1357151</v>
      </c>
      <c r="S54" s="11"/>
      <c r="T54" s="11">
        <v>454015</v>
      </c>
      <c r="U54" s="11">
        <v>329510</v>
      </c>
      <c r="V54" s="11">
        <v>783525</v>
      </c>
      <c r="W54" s="11">
        <v>5131514</v>
      </c>
      <c r="X54" s="11">
        <v>6807000</v>
      </c>
      <c r="Y54" s="11">
        <v>-1675486</v>
      </c>
      <c r="Z54" s="2">
        <v>-24.61</v>
      </c>
      <c r="AA54" s="15">
        <v>6807000</v>
      </c>
    </row>
    <row r="55" spans="1:27" ht="13.5">
      <c r="A55" s="84" t="s">
        <v>35</v>
      </c>
      <c r="B55" s="47"/>
      <c r="C55" s="9">
        <v>16217889</v>
      </c>
      <c r="D55" s="10"/>
      <c r="E55" s="11">
        <v>17771500</v>
      </c>
      <c r="F55" s="11">
        <v>19151500</v>
      </c>
      <c r="G55" s="11">
        <v>1893688</v>
      </c>
      <c r="H55" s="11">
        <v>2378675</v>
      </c>
      <c r="I55" s="11">
        <v>2581667</v>
      </c>
      <c r="J55" s="11">
        <v>6854030</v>
      </c>
      <c r="K55" s="11">
        <v>1700434</v>
      </c>
      <c r="L55" s="11">
        <v>1292669</v>
      </c>
      <c r="M55" s="11">
        <v>1293778</v>
      </c>
      <c r="N55" s="11">
        <v>4286881</v>
      </c>
      <c r="O55" s="11">
        <v>1437677</v>
      </c>
      <c r="P55" s="11">
        <v>1280480</v>
      </c>
      <c r="Q55" s="11"/>
      <c r="R55" s="11">
        <v>2718157</v>
      </c>
      <c r="S55" s="11"/>
      <c r="T55" s="11">
        <v>1420828</v>
      </c>
      <c r="U55" s="11">
        <v>409956</v>
      </c>
      <c r="V55" s="11">
        <v>1830784</v>
      </c>
      <c r="W55" s="11">
        <v>15689852</v>
      </c>
      <c r="X55" s="11">
        <v>19151500</v>
      </c>
      <c r="Y55" s="11">
        <v>-3461648</v>
      </c>
      <c r="Z55" s="2">
        <v>-18.08</v>
      </c>
      <c r="AA55" s="15">
        <v>19151500</v>
      </c>
    </row>
    <row r="56" spans="1:27" ht="13.5">
      <c r="A56" s="84" t="s">
        <v>36</v>
      </c>
      <c r="B56" s="47"/>
      <c r="C56" s="9">
        <v>79714</v>
      </c>
      <c r="D56" s="10"/>
      <c r="E56" s="11">
        <v>210000</v>
      </c>
      <c r="F56" s="11">
        <v>210000</v>
      </c>
      <c r="G56" s="11">
        <v>39549</v>
      </c>
      <c r="H56" s="11">
        <v>1547</v>
      </c>
      <c r="I56" s="11">
        <v>16713</v>
      </c>
      <c r="J56" s="11">
        <v>57809</v>
      </c>
      <c r="K56" s="11">
        <v>16507</v>
      </c>
      <c r="L56" s="11">
        <v>24467</v>
      </c>
      <c r="M56" s="11">
        <v>8895</v>
      </c>
      <c r="N56" s="11">
        <v>49869</v>
      </c>
      <c r="O56" s="11">
        <v>13419</v>
      </c>
      <c r="P56" s="11">
        <v>9548</v>
      </c>
      <c r="Q56" s="11"/>
      <c r="R56" s="11">
        <v>22967</v>
      </c>
      <c r="S56" s="11"/>
      <c r="T56" s="11">
        <v>16217</v>
      </c>
      <c r="U56" s="11">
        <v>109434</v>
      </c>
      <c r="V56" s="11">
        <v>125651</v>
      </c>
      <c r="W56" s="11">
        <v>256296</v>
      </c>
      <c r="X56" s="11">
        <v>210000</v>
      </c>
      <c r="Y56" s="11">
        <v>46296</v>
      </c>
      <c r="Z56" s="2">
        <v>22.05</v>
      </c>
      <c r="AA56" s="15">
        <v>210000</v>
      </c>
    </row>
    <row r="57" spans="1:27" ht="13.5">
      <c r="A57" s="85" t="s">
        <v>37</v>
      </c>
      <c r="B57" s="47"/>
      <c r="C57" s="49">
        <f aca="true" t="shared" si="11" ref="C57:Y57">SUM(C52:C56)</f>
        <v>46926481</v>
      </c>
      <c r="D57" s="50">
        <f t="shared" si="11"/>
        <v>0</v>
      </c>
      <c r="E57" s="51">
        <f t="shared" si="11"/>
        <v>54833910</v>
      </c>
      <c r="F57" s="51">
        <f t="shared" si="11"/>
        <v>53170940</v>
      </c>
      <c r="G57" s="51">
        <f t="shared" si="11"/>
        <v>4634462</v>
      </c>
      <c r="H57" s="51">
        <f t="shared" si="11"/>
        <v>4369207</v>
      </c>
      <c r="I57" s="51">
        <f t="shared" si="11"/>
        <v>4844232</v>
      </c>
      <c r="J57" s="51">
        <f t="shared" si="11"/>
        <v>13847901</v>
      </c>
      <c r="K57" s="51">
        <f t="shared" si="11"/>
        <v>4215465</v>
      </c>
      <c r="L57" s="51">
        <f t="shared" si="11"/>
        <v>3252901</v>
      </c>
      <c r="M57" s="51">
        <f t="shared" si="11"/>
        <v>3456513</v>
      </c>
      <c r="N57" s="51">
        <f t="shared" si="11"/>
        <v>10924879</v>
      </c>
      <c r="O57" s="51">
        <f t="shared" si="11"/>
        <v>3902353</v>
      </c>
      <c r="P57" s="51">
        <f t="shared" si="11"/>
        <v>3452106</v>
      </c>
      <c r="Q57" s="51">
        <f t="shared" si="11"/>
        <v>0</v>
      </c>
      <c r="R57" s="51">
        <f t="shared" si="11"/>
        <v>7354459</v>
      </c>
      <c r="S57" s="51">
        <f t="shared" si="11"/>
        <v>0</v>
      </c>
      <c r="T57" s="51">
        <f t="shared" si="11"/>
        <v>5657565</v>
      </c>
      <c r="U57" s="51">
        <f t="shared" si="11"/>
        <v>3899079</v>
      </c>
      <c r="V57" s="51">
        <f t="shared" si="11"/>
        <v>9556644</v>
      </c>
      <c r="W57" s="51">
        <f t="shared" si="11"/>
        <v>41683883</v>
      </c>
      <c r="X57" s="51">
        <f t="shared" si="11"/>
        <v>53170940</v>
      </c>
      <c r="Y57" s="51">
        <f t="shared" si="11"/>
        <v>-11487057</v>
      </c>
      <c r="Z57" s="52">
        <f>+IF(X57&lt;&gt;0,+(Y57/X57)*100,0)</f>
        <v>-21.604013395286977</v>
      </c>
      <c r="AA57" s="53">
        <f>SUM(AA52:AA56)</f>
        <v>53170940</v>
      </c>
    </row>
    <row r="58" spans="1:27" ht="13.5">
      <c r="A58" s="86" t="s">
        <v>38</v>
      </c>
      <c r="B58" s="35"/>
      <c r="C58" s="9">
        <v>3992945</v>
      </c>
      <c r="D58" s="10"/>
      <c r="E58" s="11">
        <v>8108250</v>
      </c>
      <c r="F58" s="11">
        <v>8247950</v>
      </c>
      <c r="G58" s="11">
        <v>27868</v>
      </c>
      <c r="H58" s="11">
        <v>629014</v>
      </c>
      <c r="I58" s="11">
        <v>367649</v>
      </c>
      <c r="J58" s="11">
        <v>1024531</v>
      </c>
      <c r="K58" s="11">
        <v>513550</v>
      </c>
      <c r="L58" s="11">
        <v>427750</v>
      </c>
      <c r="M58" s="11">
        <v>544166</v>
      </c>
      <c r="N58" s="11">
        <v>1485466</v>
      </c>
      <c r="O58" s="11">
        <v>522477</v>
      </c>
      <c r="P58" s="11">
        <v>405140</v>
      </c>
      <c r="Q58" s="11"/>
      <c r="R58" s="11">
        <v>927617</v>
      </c>
      <c r="S58" s="11"/>
      <c r="T58" s="11">
        <v>1545474</v>
      </c>
      <c r="U58" s="11">
        <v>1749908</v>
      </c>
      <c r="V58" s="11">
        <v>3295382</v>
      </c>
      <c r="W58" s="11">
        <v>6732996</v>
      </c>
      <c r="X58" s="11">
        <v>8247950</v>
      </c>
      <c r="Y58" s="11">
        <v>-1514954</v>
      </c>
      <c r="Z58" s="2">
        <v>-18.37</v>
      </c>
      <c r="AA58" s="15">
        <v>8247950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14139709</v>
      </c>
      <c r="D61" s="10"/>
      <c r="E61" s="11">
        <v>17788090</v>
      </c>
      <c r="F61" s="11">
        <v>20432550</v>
      </c>
      <c r="G61" s="11">
        <v>457505</v>
      </c>
      <c r="H61" s="11">
        <v>1003719</v>
      </c>
      <c r="I61" s="11">
        <v>2876558</v>
      </c>
      <c r="J61" s="11">
        <v>4337782</v>
      </c>
      <c r="K61" s="11">
        <v>1221766</v>
      </c>
      <c r="L61" s="11">
        <v>1424810</v>
      </c>
      <c r="M61" s="11">
        <v>1388412</v>
      </c>
      <c r="N61" s="11">
        <v>4034988</v>
      </c>
      <c r="O61" s="11">
        <v>1427699</v>
      </c>
      <c r="P61" s="11">
        <v>1335629</v>
      </c>
      <c r="Q61" s="11"/>
      <c r="R61" s="11">
        <v>2763328</v>
      </c>
      <c r="S61" s="11"/>
      <c r="T61" s="11">
        <v>1222817</v>
      </c>
      <c r="U61" s="11">
        <v>3112985</v>
      </c>
      <c r="V61" s="11">
        <v>4335802</v>
      </c>
      <c r="W61" s="11">
        <v>15471900</v>
      </c>
      <c r="X61" s="11">
        <v>20432550</v>
      </c>
      <c r="Y61" s="11">
        <v>-4960650</v>
      </c>
      <c r="Z61" s="2">
        <v>-24.28</v>
      </c>
      <c r="AA61" s="15">
        <v>20432550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>
        <v>6743304</v>
      </c>
      <c r="L65" s="11"/>
      <c r="M65" s="11">
        <v>2454899</v>
      </c>
      <c r="N65" s="11">
        <v>9198203</v>
      </c>
      <c r="O65" s="11">
        <v>1718250</v>
      </c>
      <c r="P65" s="11">
        <v>5333207</v>
      </c>
      <c r="Q65" s="11"/>
      <c r="R65" s="11">
        <v>7051457</v>
      </c>
      <c r="S65" s="11"/>
      <c r="T65" s="11">
        <v>6018906</v>
      </c>
      <c r="U65" s="11">
        <v>2826294</v>
      </c>
      <c r="V65" s="11">
        <v>8845200</v>
      </c>
      <c r="W65" s="11">
        <v>25094860</v>
      </c>
      <c r="X65" s="11"/>
      <c r="Y65" s="11">
        <v>25094860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2815909</v>
      </c>
      <c r="H66" s="14">
        <v>2100479</v>
      </c>
      <c r="I66" s="14">
        <v>2022109</v>
      </c>
      <c r="J66" s="14">
        <v>6938497</v>
      </c>
      <c r="K66" s="14">
        <v>2082773</v>
      </c>
      <c r="L66" s="14">
        <v>1786912</v>
      </c>
      <c r="M66" s="14">
        <v>19610233</v>
      </c>
      <c r="N66" s="14">
        <v>23479918</v>
      </c>
      <c r="O66" s="14">
        <v>19923600</v>
      </c>
      <c r="P66" s="14">
        <v>3894658</v>
      </c>
      <c r="Q66" s="14">
        <v>29472246</v>
      </c>
      <c r="R66" s="14">
        <v>53290504</v>
      </c>
      <c r="S66" s="14">
        <v>44372208</v>
      </c>
      <c r="T66" s="14">
        <v>6319391</v>
      </c>
      <c r="U66" s="14">
        <v>58269162</v>
      </c>
      <c r="V66" s="14">
        <v>108960761</v>
      </c>
      <c r="W66" s="14">
        <v>192669680</v>
      </c>
      <c r="X66" s="14"/>
      <c r="Y66" s="14">
        <v>192669680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2303925</v>
      </c>
      <c r="H67" s="11">
        <v>3900890</v>
      </c>
      <c r="I67" s="11">
        <v>6066328</v>
      </c>
      <c r="J67" s="11">
        <v>12271143</v>
      </c>
      <c r="K67" s="11">
        <v>3868007</v>
      </c>
      <c r="L67" s="11">
        <v>3318551</v>
      </c>
      <c r="M67" s="11">
        <v>16044736</v>
      </c>
      <c r="N67" s="11">
        <v>23231294</v>
      </c>
      <c r="O67" s="11">
        <v>21583900</v>
      </c>
      <c r="P67" s="11">
        <v>1298219</v>
      </c>
      <c r="Q67" s="11">
        <v>24113656</v>
      </c>
      <c r="R67" s="11">
        <v>46995775</v>
      </c>
      <c r="S67" s="11">
        <v>15590235</v>
      </c>
      <c r="T67" s="11">
        <v>2106464</v>
      </c>
      <c r="U67" s="11">
        <v>24972498</v>
      </c>
      <c r="V67" s="11">
        <v>42669197</v>
      </c>
      <c r="W67" s="11">
        <v>125167409</v>
      </c>
      <c r="X67" s="11"/>
      <c r="Y67" s="11">
        <v>125167409</v>
      </c>
      <c r="Z67" s="2"/>
      <c r="AA67" s="15"/>
    </row>
    <row r="68" spans="1:27" ht="13.5">
      <c r="A68" s="86" t="s">
        <v>56</v>
      </c>
      <c r="B68" s="93"/>
      <c r="C68" s="9">
        <v>65059136</v>
      </c>
      <c r="D68" s="10">
        <v>83222190</v>
      </c>
      <c r="E68" s="11">
        <v>80780250</v>
      </c>
      <c r="F68" s="11">
        <v>83222190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>
        <v>34584</v>
      </c>
      <c r="U68" s="11"/>
      <c r="V68" s="11">
        <v>34584</v>
      </c>
      <c r="W68" s="11">
        <v>34584</v>
      </c>
      <c r="X68" s="11">
        <v>83222190</v>
      </c>
      <c r="Y68" s="11">
        <v>-83187606</v>
      </c>
      <c r="Z68" s="2">
        <v>-99.96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65059136</v>
      </c>
      <c r="D69" s="78">
        <f t="shared" si="12"/>
        <v>83222190</v>
      </c>
      <c r="E69" s="79">
        <f t="shared" si="12"/>
        <v>80780250</v>
      </c>
      <c r="F69" s="79">
        <f t="shared" si="12"/>
        <v>83222190</v>
      </c>
      <c r="G69" s="79">
        <f t="shared" si="12"/>
        <v>5119834</v>
      </c>
      <c r="H69" s="79">
        <f t="shared" si="12"/>
        <v>6001369</v>
      </c>
      <c r="I69" s="79">
        <f t="shared" si="12"/>
        <v>8088437</v>
      </c>
      <c r="J69" s="79">
        <f t="shared" si="12"/>
        <v>19209640</v>
      </c>
      <c r="K69" s="79">
        <f t="shared" si="12"/>
        <v>12694084</v>
      </c>
      <c r="L69" s="79">
        <f t="shared" si="12"/>
        <v>5105463</v>
      </c>
      <c r="M69" s="79">
        <f t="shared" si="12"/>
        <v>38109868</v>
      </c>
      <c r="N69" s="79">
        <f t="shared" si="12"/>
        <v>55909415</v>
      </c>
      <c r="O69" s="79">
        <f t="shared" si="12"/>
        <v>43225750</v>
      </c>
      <c r="P69" s="79">
        <f t="shared" si="12"/>
        <v>10526084</v>
      </c>
      <c r="Q69" s="79">
        <f t="shared" si="12"/>
        <v>53585902</v>
      </c>
      <c r="R69" s="79">
        <f t="shared" si="12"/>
        <v>107337736</v>
      </c>
      <c r="S69" s="79">
        <f t="shared" si="12"/>
        <v>59962443</v>
      </c>
      <c r="T69" s="79">
        <f t="shared" si="12"/>
        <v>14479345</v>
      </c>
      <c r="U69" s="79">
        <f t="shared" si="12"/>
        <v>86067954</v>
      </c>
      <c r="V69" s="79">
        <f t="shared" si="12"/>
        <v>160509742</v>
      </c>
      <c r="W69" s="79">
        <f t="shared" si="12"/>
        <v>342966533</v>
      </c>
      <c r="X69" s="79">
        <f t="shared" si="12"/>
        <v>83222190</v>
      </c>
      <c r="Y69" s="79">
        <f t="shared" si="12"/>
        <v>259744343</v>
      </c>
      <c r="Z69" s="80">
        <f>+IF(X69&lt;&gt;0,+(Y69/X69)*100,0)</f>
        <v>312.1094782533361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226559136</v>
      </c>
      <c r="D5" s="42">
        <f t="shared" si="0"/>
        <v>0</v>
      </c>
      <c r="E5" s="43">
        <f t="shared" si="0"/>
        <v>283119738</v>
      </c>
      <c r="F5" s="43">
        <f t="shared" si="0"/>
        <v>409730803</v>
      </c>
      <c r="G5" s="43">
        <f t="shared" si="0"/>
        <v>119352</v>
      </c>
      <c r="H5" s="43">
        <f t="shared" si="0"/>
        <v>9070844</v>
      </c>
      <c r="I5" s="43">
        <f t="shared" si="0"/>
        <v>8184543</v>
      </c>
      <c r="J5" s="43">
        <f t="shared" si="0"/>
        <v>17374739</v>
      </c>
      <c r="K5" s="43">
        <f t="shared" si="0"/>
        <v>14791038</v>
      </c>
      <c r="L5" s="43">
        <f t="shared" si="0"/>
        <v>18410208</v>
      </c>
      <c r="M5" s="43">
        <f t="shared" si="0"/>
        <v>25530413</v>
      </c>
      <c r="N5" s="43">
        <f t="shared" si="0"/>
        <v>58731659</v>
      </c>
      <c r="O5" s="43">
        <f t="shared" si="0"/>
        <v>772896</v>
      </c>
      <c r="P5" s="43">
        <f t="shared" si="0"/>
        <v>20156298</v>
      </c>
      <c r="Q5" s="43">
        <f t="shared" si="0"/>
        <v>4976527</v>
      </c>
      <c r="R5" s="43">
        <f t="shared" si="0"/>
        <v>25905721</v>
      </c>
      <c r="S5" s="43">
        <f t="shared" si="0"/>
        <v>8466863</v>
      </c>
      <c r="T5" s="43">
        <f t="shared" si="0"/>
        <v>4871624</v>
      </c>
      <c r="U5" s="43">
        <f t="shared" si="0"/>
        <v>13316979</v>
      </c>
      <c r="V5" s="43">
        <f t="shared" si="0"/>
        <v>26655466</v>
      </c>
      <c r="W5" s="43">
        <f t="shared" si="0"/>
        <v>128667585</v>
      </c>
      <c r="X5" s="43">
        <f t="shared" si="0"/>
        <v>409730803</v>
      </c>
      <c r="Y5" s="43">
        <f t="shared" si="0"/>
        <v>-281063218</v>
      </c>
      <c r="Z5" s="44">
        <f>+IF(X5&lt;&gt;0,+(Y5/X5)*100,0)</f>
        <v>-68.59704370335076</v>
      </c>
      <c r="AA5" s="45">
        <f>SUM(AA11:AA18)</f>
        <v>409730803</v>
      </c>
    </row>
    <row r="6" spans="1:27" ht="13.5">
      <c r="A6" s="46" t="s">
        <v>32</v>
      </c>
      <c r="B6" s="47"/>
      <c r="C6" s="9">
        <v>97480376</v>
      </c>
      <c r="D6" s="10"/>
      <c r="E6" s="11">
        <v>91136610</v>
      </c>
      <c r="F6" s="11">
        <v>104052280</v>
      </c>
      <c r="G6" s="11"/>
      <c r="H6" s="11">
        <v>8641274</v>
      </c>
      <c r="I6" s="11">
        <v>7179055</v>
      </c>
      <c r="J6" s="11">
        <v>15820329</v>
      </c>
      <c r="K6" s="11">
        <v>11569825</v>
      </c>
      <c r="L6" s="11">
        <v>7944680</v>
      </c>
      <c r="M6" s="11">
        <v>7565015</v>
      </c>
      <c r="N6" s="11">
        <v>27079520</v>
      </c>
      <c r="O6" s="11">
        <v>4491230</v>
      </c>
      <c r="P6" s="11">
        <v>6088583</v>
      </c>
      <c r="Q6" s="11">
        <v>3393736</v>
      </c>
      <c r="R6" s="11">
        <v>13973549</v>
      </c>
      <c r="S6" s="11">
        <v>5342876</v>
      </c>
      <c r="T6" s="11">
        <v>2240267</v>
      </c>
      <c r="U6" s="11">
        <v>4222319</v>
      </c>
      <c r="V6" s="11">
        <v>11805462</v>
      </c>
      <c r="W6" s="11">
        <v>68678860</v>
      </c>
      <c r="X6" s="11">
        <v>104052280</v>
      </c>
      <c r="Y6" s="11">
        <v>-35373420</v>
      </c>
      <c r="Z6" s="2">
        <v>-34</v>
      </c>
      <c r="AA6" s="15">
        <v>104052280</v>
      </c>
    </row>
    <row r="7" spans="1:27" ht="13.5">
      <c r="A7" s="46" t="s">
        <v>33</v>
      </c>
      <c r="B7" s="47"/>
      <c r="C7" s="9">
        <v>15402296</v>
      </c>
      <c r="D7" s="10"/>
      <c r="E7" s="11">
        <v>21250000</v>
      </c>
      <c r="F7" s="11">
        <v>53287764</v>
      </c>
      <c r="G7" s="11">
        <v>119352</v>
      </c>
      <c r="H7" s="11">
        <v>97743</v>
      </c>
      <c r="I7" s="11">
        <v>21958</v>
      </c>
      <c r="J7" s="11">
        <v>239053</v>
      </c>
      <c r="K7" s="11">
        <v>3074310</v>
      </c>
      <c r="L7" s="11">
        <v>8791452</v>
      </c>
      <c r="M7" s="11">
        <v>9304701</v>
      </c>
      <c r="N7" s="11">
        <v>21170463</v>
      </c>
      <c r="O7" s="11">
        <v>-3318536</v>
      </c>
      <c r="P7" s="11">
        <v>6119093</v>
      </c>
      <c r="Q7" s="11">
        <v>242630</v>
      </c>
      <c r="R7" s="11">
        <v>3043187</v>
      </c>
      <c r="S7" s="11">
        <v>462096</v>
      </c>
      <c r="T7" s="11"/>
      <c r="U7" s="11">
        <v>4667844</v>
      </c>
      <c r="V7" s="11">
        <v>5129940</v>
      </c>
      <c r="W7" s="11">
        <v>29582643</v>
      </c>
      <c r="X7" s="11">
        <v>53287764</v>
      </c>
      <c r="Y7" s="11">
        <v>-23705121</v>
      </c>
      <c r="Z7" s="2">
        <v>-44.49</v>
      </c>
      <c r="AA7" s="15">
        <v>53287764</v>
      </c>
    </row>
    <row r="8" spans="1:27" ht="13.5">
      <c r="A8" s="46" t="s">
        <v>34</v>
      </c>
      <c r="B8" s="47"/>
      <c r="C8" s="9">
        <v>10175581</v>
      </c>
      <c r="D8" s="10"/>
      <c r="E8" s="11">
        <v>4550000</v>
      </c>
      <c r="F8" s="11">
        <v>19635332</v>
      </c>
      <c r="G8" s="11"/>
      <c r="H8" s="11"/>
      <c r="I8" s="11">
        <v>809731</v>
      </c>
      <c r="J8" s="11">
        <v>809731</v>
      </c>
      <c r="K8" s="11"/>
      <c r="L8" s="11"/>
      <c r="M8" s="11">
        <v>2370578</v>
      </c>
      <c r="N8" s="11">
        <v>2370578</v>
      </c>
      <c r="O8" s="11">
        <v>-695502</v>
      </c>
      <c r="P8" s="11"/>
      <c r="Q8" s="11">
        <v>139665</v>
      </c>
      <c r="R8" s="11">
        <v>-555837</v>
      </c>
      <c r="S8" s="11"/>
      <c r="T8" s="11"/>
      <c r="U8" s="11">
        <v>617665</v>
      </c>
      <c r="V8" s="11">
        <v>617665</v>
      </c>
      <c r="W8" s="11">
        <v>3242137</v>
      </c>
      <c r="X8" s="11">
        <v>19635332</v>
      </c>
      <c r="Y8" s="11">
        <v>-16393195</v>
      </c>
      <c r="Z8" s="2">
        <v>-83.49</v>
      </c>
      <c r="AA8" s="15">
        <v>19635332</v>
      </c>
    </row>
    <row r="9" spans="1:27" ht="13.5">
      <c r="A9" s="46" t="s">
        <v>35</v>
      </c>
      <c r="B9" s="47"/>
      <c r="C9" s="9"/>
      <c r="D9" s="10"/>
      <c r="E9" s="11">
        <v>127420000</v>
      </c>
      <c r="F9" s="11">
        <v>161000000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161000000</v>
      </c>
      <c r="Y9" s="11">
        <v>-161000000</v>
      </c>
      <c r="Z9" s="2">
        <v>-100</v>
      </c>
      <c r="AA9" s="15">
        <v>161000000</v>
      </c>
    </row>
    <row r="10" spans="1:27" ht="13.5">
      <c r="A10" s="46" t="s">
        <v>36</v>
      </c>
      <c r="B10" s="47"/>
      <c r="C10" s="9">
        <v>81851117</v>
      </c>
      <c r="D10" s="10"/>
      <c r="E10" s="11">
        <v>21399551</v>
      </c>
      <c r="F10" s="11">
        <v>9136655</v>
      </c>
      <c r="G10" s="11"/>
      <c r="H10" s="11">
        <v>270185</v>
      </c>
      <c r="I10" s="11">
        <v>1565</v>
      </c>
      <c r="J10" s="11">
        <v>271750</v>
      </c>
      <c r="K10" s="11">
        <v>34008</v>
      </c>
      <c r="L10" s="11">
        <v>1159697</v>
      </c>
      <c r="M10" s="11">
        <v>894889</v>
      </c>
      <c r="N10" s="11">
        <v>2088594</v>
      </c>
      <c r="O10" s="11">
        <v>42773</v>
      </c>
      <c r="P10" s="11">
        <v>104549</v>
      </c>
      <c r="Q10" s="11">
        <v>892543</v>
      </c>
      <c r="R10" s="11">
        <v>1039865</v>
      </c>
      <c r="S10" s="11">
        <v>212689</v>
      </c>
      <c r="T10" s="11">
        <v>1622574</v>
      </c>
      <c r="U10" s="11">
        <v>730106</v>
      </c>
      <c r="V10" s="11">
        <v>2565369</v>
      </c>
      <c r="W10" s="11">
        <v>5965578</v>
      </c>
      <c r="X10" s="11">
        <v>9136655</v>
      </c>
      <c r="Y10" s="11">
        <v>-3171077</v>
      </c>
      <c r="Z10" s="2">
        <v>-34.71</v>
      </c>
      <c r="AA10" s="15">
        <v>9136655</v>
      </c>
    </row>
    <row r="11" spans="1:27" ht="13.5">
      <c r="A11" s="48" t="s">
        <v>37</v>
      </c>
      <c r="B11" s="47"/>
      <c r="C11" s="49">
        <f aca="true" t="shared" si="1" ref="C11:Y11">SUM(C6:C10)</f>
        <v>204909370</v>
      </c>
      <c r="D11" s="50">
        <f t="shared" si="1"/>
        <v>0</v>
      </c>
      <c r="E11" s="51">
        <f t="shared" si="1"/>
        <v>265756161</v>
      </c>
      <c r="F11" s="51">
        <f t="shared" si="1"/>
        <v>347112031</v>
      </c>
      <c r="G11" s="51">
        <f t="shared" si="1"/>
        <v>119352</v>
      </c>
      <c r="H11" s="51">
        <f t="shared" si="1"/>
        <v>9009202</v>
      </c>
      <c r="I11" s="51">
        <f t="shared" si="1"/>
        <v>8012309</v>
      </c>
      <c r="J11" s="51">
        <f t="shared" si="1"/>
        <v>17140863</v>
      </c>
      <c r="K11" s="51">
        <f t="shared" si="1"/>
        <v>14678143</v>
      </c>
      <c r="L11" s="51">
        <f t="shared" si="1"/>
        <v>17895829</v>
      </c>
      <c r="M11" s="51">
        <f t="shared" si="1"/>
        <v>20135183</v>
      </c>
      <c r="N11" s="51">
        <f t="shared" si="1"/>
        <v>52709155</v>
      </c>
      <c r="O11" s="51">
        <f t="shared" si="1"/>
        <v>519965</v>
      </c>
      <c r="P11" s="51">
        <f t="shared" si="1"/>
        <v>12312225</v>
      </c>
      <c r="Q11" s="51">
        <f t="shared" si="1"/>
        <v>4668574</v>
      </c>
      <c r="R11" s="51">
        <f t="shared" si="1"/>
        <v>17500764</v>
      </c>
      <c r="S11" s="51">
        <f t="shared" si="1"/>
        <v>6017661</v>
      </c>
      <c r="T11" s="51">
        <f t="shared" si="1"/>
        <v>3862841</v>
      </c>
      <c r="U11" s="51">
        <f t="shared" si="1"/>
        <v>10237934</v>
      </c>
      <c r="V11" s="51">
        <f t="shared" si="1"/>
        <v>20118436</v>
      </c>
      <c r="W11" s="51">
        <f t="shared" si="1"/>
        <v>107469218</v>
      </c>
      <c r="X11" s="51">
        <f t="shared" si="1"/>
        <v>347112031</v>
      </c>
      <c r="Y11" s="51">
        <f t="shared" si="1"/>
        <v>-239642813</v>
      </c>
      <c r="Z11" s="52">
        <f>+IF(X11&lt;&gt;0,+(Y11/X11)*100,0)</f>
        <v>-69.03903973296737</v>
      </c>
      <c r="AA11" s="53">
        <f>SUM(AA6:AA10)</f>
        <v>347112031</v>
      </c>
    </row>
    <row r="12" spans="1:27" ht="13.5">
      <c r="A12" s="54" t="s">
        <v>38</v>
      </c>
      <c r="B12" s="35"/>
      <c r="C12" s="9">
        <v>14669070</v>
      </c>
      <c r="D12" s="10"/>
      <c r="E12" s="11">
        <v>6863577</v>
      </c>
      <c r="F12" s="11">
        <v>37620974</v>
      </c>
      <c r="G12" s="11"/>
      <c r="H12" s="11"/>
      <c r="I12" s="11"/>
      <c r="J12" s="11"/>
      <c r="K12" s="11"/>
      <c r="L12" s="11">
        <v>306958</v>
      </c>
      <c r="M12" s="11">
        <v>3278048</v>
      </c>
      <c r="N12" s="11">
        <v>3585006</v>
      </c>
      <c r="O12" s="11">
        <v>80627</v>
      </c>
      <c r="P12" s="11">
        <v>4302141</v>
      </c>
      <c r="Q12" s="11">
        <v>70249</v>
      </c>
      <c r="R12" s="11">
        <v>4453017</v>
      </c>
      <c r="S12" s="11">
        <v>2212776</v>
      </c>
      <c r="T12" s="11">
        <v>10747</v>
      </c>
      <c r="U12" s="11">
        <v>3925704</v>
      </c>
      <c r="V12" s="11">
        <v>6149227</v>
      </c>
      <c r="W12" s="11">
        <v>14187250</v>
      </c>
      <c r="X12" s="11">
        <v>37620974</v>
      </c>
      <c r="Y12" s="11">
        <v>-23433724</v>
      </c>
      <c r="Z12" s="2">
        <v>-62.29</v>
      </c>
      <c r="AA12" s="15">
        <v>37620974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6157753</v>
      </c>
      <c r="D15" s="10"/>
      <c r="E15" s="11">
        <v>10500000</v>
      </c>
      <c r="F15" s="11">
        <v>24997798</v>
      </c>
      <c r="G15" s="11"/>
      <c r="H15" s="11">
        <v>61642</v>
      </c>
      <c r="I15" s="11">
        <v>172234</v>
      </c>
      <c r="J15" s="11">
        <v>233876</v>
      </c>
      <c r="K15" s="11">
        <v>112895</v>
      </c>
      <c r="L15" s="11">
        <v>207421</v>
      </c>
      <c r="M15" s="11">
        <v>2117182</v>
      </c>
      <c r="N15" s="11">
        <v>2437498</v>
      </c>
      <c r="O15" s="11">
        <v>172304</v>
      </c>
      <c r="P15" s="11">
        <v>3541932</v>
      </c>
      <c r="Q15" s="11">
        <v>237704</v>
      </c>
      <c r="R15" s="11">
        <v>3951940</v>
      </c>
      <c r="S15" s="11">
        <v>236426</v>
      </c>
      <c r="T15" s="11">
        <v>998036</v>
      </c>
      <c r="U15" s="11">
        <v>-846659</v>
      </c>
      <c r="V15" s="11">
        <v>387803</v>
      </c>
      <c r="W15" s="11">
        <v>7011117</v>
      </c>
      <c r="X15" s="11">
        <v>24997798</v>
      </c>
      <c r="Y15" s="11">
        <v>-17986681</v>
      </c>
      <c r="Z15" s="2">
        <v>-71.95</v>
      </c>
      <c r="AA15" s="15">
        <v>24997798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822943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35708687</v>
      </c>
      <c r="D20" s="59">
        <f t="shared" si="2"/>
        <v>0</v>
      </c>
      <c r="E20" s="60">
        <f t="shared" si="2"/>
        <v>125305608</v>
      </c>
      <c r="F20" s="60">
        <f t="shared" si="2"/>
        <v>108389308</v>
      </c>
      <c r="G20" s="60">
        <f t="shared" si="2"/>
        <v>0</v>
      </c>
      <c r="H20" s="60">
        <f t="shared" si="2"/>
        <v>10188038</v>
      </c>
      <c r="I20" s="60">
        <f t="shared" si="2"/>
        <v>5164756</v>
      </c>
      <c r="J20" s="60">
        <f t="shared" si="2"/>
        <v>15352794</v>
      </c>
      <c r="K20" s="60">
        <f t="shared" si="2"/>
        <v>10289366</v>
      </c>
      <c r="L20" s="60">
        <f t="shared" si="2"/>
        <v>4229227</v>
      </c>
      <c r="M20" s="60">
        <f t="shared" si="2"/>
        <v>22611148</v>
      </c>
      <c r="N20" s="60">
        <f t="shared" si="2"/>
        <v>37129741</v>
      </c>
      <c r="O20" s="60">
        <f t="shared" si="2"/>
        <v>-938996</v>
      </c>
      <c r="P20" s="60">
        <f t="shared" si="2"/>
        <v>2795198</v>
      </c>
      <c r="Q20" s="60">
        <f t="shared" si="2"/>
        <v>4225720</v>
      </c>
      <c r="R20" s="60">
        <f t="shared" si="2"/>
        <v>6081922</v>
      </c>
      <c r="S20" s="60">
        <f t="shared" si="2"/>
        <v>2962173</v>
      </c>
      <c r="T20" s="60">
        <f t="shared" si="2"/>
        <v>932058</v>
      </c>
      <c r="U20" s="60">
        <f t="shared" si="2"/>
        <v>15108509</v>
      </c>
      <c r="V20" s="60">
        <f t="shared" si="2"/>
        <v>19002740</v>
      </c>
      <c r="W20" s="60">
        <f t="shared" si="2"/>
        <v>77567197</v>
      </c>
      <c r="X20" s="60">
        <f t="shared" si="2"/>
        <v>108389308</v>
      </c>
      <c r="Y20" s="60">
        <f t="shared" si="2"/>
        <v>-30822111</v>
      </c>
      <c r="Z20" s="61">
        <f>+IF(X20&lt;&gt;0,+(Y20/X20)*100,0)</f>
        <v>-28.436486558249825</v>
      </c>
      <c r="AA20" s="62">
        <f>SUM(AA26:AA33)</f>
        <v>108389308</v>
      </c>
    </row>
    <row r="21" spans="1:27" ht="13.5">
      <c r="A21" s="46" t="s">
        <v>32</v>
      </c>
      <c r="B21" s="47"/>
      <c r="C21" s="9"/>
      <c r="D21" s="10"/>
      <c r="E21" s="11">
        <v>24948448</v>
      </c>
      <c r="F21" s="11">
        <v>19910623</v>
      </c>
      <c r="G21" s="11"/>
      <c r="H21" s="11">
        <v>3802319</v>
      </c>
      <c r="I21" s="11">
        <v>234855</v>
      </c>
      <c r="J21" s="11">
        <v>4037174</v>
      </c>
      <c r="K21" s="11">
        <v>3045327</v>
      </c>
      <c r="L21" s="11">
        <v>3209906</v>
      </c>
      <c r="M21" s="11">
        <v>3005936</v>
      </c>
      <c r="N21" s="11">
        <v>9261169</v>
      </c>
      <c r="O21" s="11">
        <v>273238</v>
      </c>
      <c r="P21" s="11">
        <v>1281944</v>
      </c>
      <c r="Q21" s="11">
        <v>28557</v>
      </c>
      <c r="R21" s="11">
        <v>1583739</v>
      </c>
      <c r="S21" s="11">
        <v>1410974</v>
      </c>
      <c r="T21" s="11">
        <v>-111770</v>
      </c>
      <c r="U21" s="11">
        <v>2805273</v>
      </c>
      <c r="V21" s="11">
        <v>4104477</v>
      </c>
      <c r="W21" s="11">
        <v>18986559</v>
      </c>
      <c r="X21" s="11">
        <v>19910623</v>
      </c>
      <c r="Y21" s="11">
        <v>-924064</v>
      </c>
      <c r="Z21" s="2">
        <v>-4.64</v>
      </c>
      <c r="AA21" s="15">
        <v>19910623</v>
      </c>
    </row>
    <row r="22" spans="1:27" ht="13.5">
      <c r="A22" s="46" t="s">
        <v>33</v>
      </c>
      <c r="B22" s="47"/>
      <c r="C22" s="9">
        <v>17540759</v>
      </c>
      <c r="D22" s="10"/>
      <c r="E22" s="11">
        <v>62650000</v>
      </c>
      <c r="F22" s="11">
        <v>32750000</v>
      </c>
      <c r="G22" s="11"/>
      <c r="H22" s="11">
        <v>5991058</v>
      </c>
      <c r="I22" s="11">
        <v>117401</v>
      </c>
      <c r="J22" s="11">
        <v>6108459</v>
      </c>
      <c r="K22" s="11">
        <v>2415074</v>
      </c>
      <c r="L22" s="11">
        <v>543021</v>
      </c>
      <c r="M22" s="11">
        <v>9806783</v>
      </c>
      <c r="N22" s="11">
        <v>12764878</v>
      </c>
      <c r="O22" s="11">
        <v>-2306261</v>
      </c>
      <c r="P22" s="11">
        <v>1363496</v>
      </c>
      <c r="Q22" s="11"/>
      <c r="R22" s="11">
        <v>-942765</v>
      </c>
      <c r="S22" s="11">
        <v>28333</v>
      </c>
      <c r="T22" s="11">
        <v>381224</v>
      </c>
      <c r="U22" s="11">
        <v>9527293</v>
      </c>
      <c r="V22" s="11">
        <v>9936850</v>
      </c>
      <c r="W22" s="11">
        <v>27867422</v>
      </c>
      <c r="X22" s="11">
        <v>32750000</v>
      </c>
      <c r="Y22" s="11">
        <v>-4882578</v>
      </c>
      <c r="Z22" s="2">
        <v>-14.91</v>
      </c>
      <c r="AA22" s="15">
        <v>32750000</v>
      </c>
    </row>
    <row r="23" spans="1:27" ht="13.5">
      <c r="A23" s="46" t="s">
        <v>34</v>
      </c>
      <c r="B23" s="47"/>
      <c r="C23" s="9">
        <v>2080895</v>
      </c>
      <c r="D23" s="10"/>
      <c r="E23" s="11"/>
      <c r="F23" s="11">
        <v>1000000</v>
      </c>
      <c r="G23" s="11"/>
      <c r="H23" s="11"/>
      <c r="I23" s="11"/>
      <c r="J23" s="11"/>
      <c r="K23" s="11"/>
      <c r="L23" s="11"/>
      <c r="M23" s="11">
        <v>62597</v>
      </c>
      <c r="N23" s="11">
        <v>62597</v>
      </c>
      <c r="O23" s="11"/>
      <c r="P23" s="11"/>
      <c r="Q23" s="11"/>
      <c r="R23" s="11"/>
      <c r="S23" s="11"/>
      <c r="T23" s="11"/>
      <c r="U23" s="11"/>
      <c r="V23" s="11"/>
      <c r="W23" s="11">
        <v>62597</v>
      </c>
      <c r="X23" s="11">
        <v>1000000</v>
      </c>
      <c r="Y23" s="11">
        <v>-937403</v>
      </c>
      <c r="Z23" s="2">
        <v>-93.74</v>
      </c>
      <c r="AA23" s="15">
        <v>1000000</v>
      </c>
    </row>
    <row r="24" spans="1:27" ht="13.5">
      <c r="A24" s="46" t="s">
        <v>35</v>
      </c>
      <c r="B24" s="47"/>
      <c r="C24" s="9"/>
      <c r="D24" s="10"/>
      <c r="E24" s="11">
        <v>1950000</v>
      </c>
      <c r="F24" s="11">
        <v>500000</v>
      </c>
      <c r="G24" s="11"/>
      <c r="H24" s="11"/>
      <c r="I24" s="11">
        <v>3250</v>
      </c>
      <c r="J24" s="11">
        <v>3250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3250</v>
      </c>
      <c r="X24" s="11">
        <v>500000</v>
      </c>
      <c r="Y24" s="11">
        <v>-496750</v>
      </c>
      <c r="Z24" s="2">
        <v>-99.35</v>
      </c>
      <c r="AA24" s="15">
        <v>500000</v>
      </c>
    </row>
    <row r="25" spans="1:27" ht="13.5">
      <c r="A25" s="46" t="s">
        <v>36</v>
      </c>
      <c r="B25" s="47"/>
      <c r="C25" s="9"/>
      <c r="D25" s="10"/>
      <c r="E25" s="11">
        <v>300000</v>
      </c>
      <c r="F25" s="11">
        <v>9650000</v>
      </c>
      <c r="G25" s="11"/>
      <c r="H25" s="11"/>
      <c r="I25" s="11">
        <v>17638</v>
      </c>
      <c r="J25" s="11">
        <v>17638</v>
      </c>
      <c r="K25" s="11">
        <v>891249</v>
      </c>
      <c r="L25" s="11">
        <v>-898545</v>
      </c>
      <c r="M25" s="11">
        <v>5798662</v>
      </c>
      <c r="N25" s="11">
        <v>5791366</v>
      </c>
      <c r="O25" s="11"/>
      <c r="P25" s="11"/>
      <c r="Q25" s="11">
        <v>782538</v>
      </c>
      <c r="R25" s="11">
        <v>782538</v>
      </c>
      <c r="S25" s="11"/>
      <c r="T25" s="11"/>
      <c r="U25" s="11">
        <v>24227</v>
      </c>
      <c r="V25" s="11">
        <v>24227</v>
      </c>
      <c r="W25" s="11">
        <v>6615769</v>
      </c>
      <c r="X25" s="11">
        <v>9650000</v>
      </c>
      <c r="Y25" s="11">
        <v>-3034231</v>
      </c>
      <c r="Z25" s="2">
        <v>-31.44</v>
      </c>
      <c r="AA25" s="15">
        <v>9650000</v>
      </c>
    </row>
    <row r="26" spans="1:27" ht="13.5">
      <c r="A26" s="48" t="s">
        <v>37</v>
      </c>
      <c r="B26" s="63"/>
      <c r="C26" s="49">
        <f aca="true" t="shared" si="3" ref="C26:Y26">SUM(C21:C25)</f>
        <v>19621654</v>
      </c>
      <c r="D26" s="50">
        <f t="shared" si="3"/>
        <v>0</v>
      </c>
      <c r="E26" s="51">
        <f t="shared" si="3"/>
        <v>89848448</v>
      </c>
      <c r="F26" s="51">
        <f t="shared" si="3"/>
        <v>63810623</v>
      </c>
      <c r="G26" s="51">
        <f t="shared" si="3"/>
        <v>0</v>
      </c>
      <c r="H26" s="51">
        <f t="shared" si="3"/>
        <v>9793377</v>
      </c>
      <c r="I26" s="51">
        <f t="shared" si="3"/>
        <v>373144</v>
      </c>
      <c r="J26" s="51">
        <f t="shared" si="3"/>
        <v>10166521</v>
      </c>
      <c r="K26" s="51">
        <f t="shared" si="3"/>
        <v>6351650</v>
      </c>
      <c r="L26" s="51">
        <f t="shared" si="3"/>
        <v>2854382</v>
      </c>
      <c r="M26" s="51">
        <f t="shared" si="3"/>
        <v>18673978</v>
      </c>
      <c r="N26" s="51">
        <f t="shared" si="3"/>
        <v>27880010</v>
      </c>
      <c r="O26" s="51">
        <f t="shared" si="3"/>
        <v>-2033023</v>
      </c>
      <c r="P26" s="51">
        <f t="shared" si="3"/>
        <v>2645440</v>
      </c>
      <c r="Q26" s="51">
        <f t="shared" si="3"/>
        <v>811095</v>
      </c>
      <c r="R26" s="51">
        <f t="shared" si="3"/>
        <v>1423512</v>
      </c>
      <c r="S26" s="51">
        <f t="shared" si="3"/>
        <v>1439307</v>
      </c>
      <c r="T26" s="51">
        <f t="shared" si="3"/>
        <v>269454</v>
      </c>
      <c r="U26" s="51">
        <f t="shared" si="3"/>
        <v>12356793</v>
      </c>
      <c r="V26" s="51">
        <f t="shared" si="3"/>
        <v>14065554</v>
      </c>
      <c r="W26" s="51">
        <f t="shared" si="3"/>
        <v>53535597</v>
      </c>
      <c r="X26" s="51">
        <f t="shared" si="3"/>
        <v>63810623</v>
      </c>
      <c r="Y26" s="51">
        <f t="shared" si="3"/>
        <v>-10275026</v>
      </c>
      <c r="Z26" s="52">
        <f>+IF(X26&lt;&gt;0,+(Y26/X26)*100,0)</f>
        <v>-16.102375305127488</v>
      </c>
      <c r="AA26" s="53">
        <f>SUM(AA21:AA25)</f>
        <v>63810623</v>
      </c>
    </row>
    <row r="27" spans="1:27" ht="13.5">
      <c r="A27" s="54" t="s">
        <v>38</v>
      </c>
      <c r="B27" s="64"/>
      <c r="C27" s="9">
        <v>16087033</v>
      </c>
      <c r="D27" s="10"/>
      <c r="E27" s="11">
        <v>35457160</v>
      </c>
      <c r="F27" s="11">
        <v>44578685</v>
      </c>
      <c r="G27" s="11"/>
      <c r="H27" s="11">
        <v>394661</v>
      </c>
      <c r="I27" s="11">
        <v>4791612</v>
      </c>
      <c r="J27" s="11">
        <v>5186273</v>
      </c>
      <c r="K27" s="11">
        <v>3937716</v>
      </c>
      <c r="L27" s="11">
        <v>1374845</v>
      </c>
      <c r="M27" s="11">
        <v>3937170</v>
      </c>
      <c r="N27" s="11">
        <v>9249731</v>
      </c>
      <c r="O27" s="11">
        <v>1094027</v>
      </c>
      <c r="P27" s="11">
        <v>149758</v>
      </c>
      <c r="Q27" s="11">
        <v>3414625</v>
      </c>
      <c r="R27" s="11">
        <v>4658410</v>
      </c>
      <c r="S27" s="11">
        <v>1522866</v>
      </c>
      <c r="T27" s="11">
        <v>662604</v>
      </c>
      <c r="U27" s="11">
        <v>2751716</v>
      </c>
      <c r="V27" s="11">
        <v>4937186</v>
      </c>
      <c r="W27" s="11">
        <v>24031600</v>
      </c>
      <c r="X27" s="11">
        <v>44578685</v>
      </c>
      <c r="Y27" s="11">
        <v>-20547085</v>
      </c>
      <c r="Z27" s="2">
        <v>-46.09</v>
      </c>
      <c r="AA27" s="15">
        <v>44578685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97480376</v>
      </c>
      <c r="D36" s="10">
        <f t="shared" si="4"/>
        <v>0</v>
      </c>
      <c r="E36" s="11">
        <f t="shared" si="4"/>
        <v>116085058</v>
      </c>
      <c r="F36" s="11">
        <f t="shared" si="4"/>
        <v>123962903</v>
      </c>
      <c r="G36" s="11">
        <f t="shared" si="4"/>
        <v>0</v>
      </c>
      <c r="H36" s="11">
        <f t="shared" si="4"/>
        <v>12443593</v>
      </c>
      <c r="I36" s="11">
        <f t="shared" si="4"/>
        <v>7413910</v>
      </c>
      <c r="J36" s="11">
        <f t="shared" si="4"/>
        <v>19857503</v>
      </c>
      <c r="K36" s="11">
        <f t="shared" si="4"/>
        <v>14615152</v>
      </c>
      <c r="L36" s="11">
        <f t="shared" si="4"/>
        <v>11154586</v>
      </c>
      <c r="M36" s="11">
        <f t="shared" si="4"/>
        <v>10570951</v>
      </c>
      <c r="N36" s="11">
        <f t="shared" si="4"/>
        <v>36340689</v>
      </c>
      <c r="O36" s="11">
        <f t="shared" si="4"/>
        <v>4764468</v>
      </c>
      <c r="P36" s="11">
        <f t="shared" si="4"/>
        <v>7370527</v>
      </c>
      <c r="Q36" s="11">
        <f t="shared" si="4"/>
        <v>3422293</v>
      </c>
      <c r="R36" s="11">
        <f t="shared" si="4"/>
        <v>15557288</v>
      </c>
      <c r="S36" s="11">
        <f t="shared" si="4"/>
        <v>6753850</v>
      </c>
      <c r="T36" s="11">
        <f t="shared" si="4"/>
        <v>2128497</v>
      </c>
      <c r="U36" s="11">
        <f t="shared" si="4"/>
        <v>7027592</v>
      </c>
      <c r="V36" s="11">
        <f t="shared" si="4"/>
        <v>15909939</v>
      </c>
      <c r="W36" s="11">
        <f t="shared" si="4"/>
        <v>87665419</v>
      </c>
      <c r="X36" s="11">
        <f t="shared" si="4"/>
        <v>123962903</v>
      </c>
      <c r="Y36" s="11">
        <f t="shared" si="4"/>
        <v>-36297484</v>
      </c>
      <c r="Z36" s="2">
        <f aca="true" t="shared" si="5" ref="Z36:Z49">+IF(X36&lt;&gt;0,+(Y36/X36)*100,0)</f>
        <v>-29.280924471412224</v>
      </c>
      <c r="AA36" s="15">
        <f>AA6+AA21</f>
        <v>123962903</v>
      </c>
    </row>
    <row r="37" spans="1:27" ht="13.5">
      <c r="A37" s="46" t="s">
        <v>33</v>
      </c>
      <c r="B37" s="47"/>
      <c r="C37" s="9">
        <f t="shared" si="4"/>
        <v>32943055</v>
      </c>
      <c r="D37" s="10">
        <f t="shared" si="4"/>
        <v>0</v>
      </c>
      <c r="E37" s="11">
        <f t="shared" si="4"/>
        <v>83900000</v>
      </c>
      <c r="F37" s="11">
        <f t="shared" si="4"/>
        <v>86037764</v>
      </c>
      <c r="G37" s="11">
        <f t="shared" si="4"/>
        <v>119352</v>
      </c>
      <c r="H37" s="11">
        <f t="shared" si="4"/>
        <v>6088801</v>
      </c>
      <c r="I37" s="11">
        <f t="shared" si="4"/>
        <v>139359</v>
      </c>
      <c r="J37" s="11">
        <f t="shared" si="4"/>
        <v>6347512</v>
      </c>
      <c r="K37" s="11">
        <f t="shared" si="4"/>
        <v>5489384</v>
      </c>
      <c r="L37" s="11">
        <f t="shared" si="4"/>
        <v>9334473</v>
      </c>
      <c r="M37" s="11">
        <f t="shared" si="4"/>
        <v>19111484</v>
      </c>
      <c r="N37" s="11">
        <f t="shared" si="4"/>
        <v>33935341</v>
      </c>
      <c r="O37" s="11">
        <f t="shared" si="4"/>
        <v>-5624797</v>
      </c>
      <c r="P37" s="11">
        <f t="shared" si="4"/>
        <v>7482589</v>
      </c>
      <c r="Q37" s="11">
        <f t="shared" si="4"/>
        <v>242630</v>
      </c>
      <c r="R37" s="11">
        <f t="shared" si="4"/>
        <v>2100422</v>
      </c>
      <c r="S37" s="11">
        <f t="shared" si="4"/>
        <v>490429</v>
      </c>
      <c r="T37" s="11">
        <f t="shared" si="4"/>
        <v>381224</v>
      </c>
      <c r="U37" s="11">
        <f t="shared" si="4"/>
        <v>14195137</v>
      </c>
      <c r="V37" s="11">
        <f t="shared" si="4"/>
        <v>15066790</v>
      </c>
      <c r="W37" s="11">
        <f t="shared" si="4"/>
        <v>57450065</v>
      </c>
      <c r="X37" s="11">
        <f t="shared" si="4"/>
        <v>86037764</v>
      </c>
      <c r="Y37" s="11">
        <f t="shared" si="4"/>
        <v>-28587699</v>
      </c>
      <c r="Z37" s="2">
        <f t="shared" si="5"/>
        <v>-33.22691998364811</v>
      </c>
      <c r="AA37" s="15">
        <f>AA7+AA22</f>
        <v>86037764</v>
      </c>
    </row>
    <row r="38" spans="1:27" ht="13.5">
      <c r="A38" s="46" t="s">
        <v>34</v>
      </c>
      <c r="B38" s="47"/>
      <c r="C38" s="9">
        <f t="shared" si="4"/>
        <v>12256476</v>
      </c>
      <c r="D38" s="10">
        <f t="shared" si="4"/>
        <v>0</v>
      </c>
      <c r="E38" s="11">
        <f t="shared" si="4"/>
        <v>4550000</v>
      </c>
      <c r="F38" s="11">
        <f t="shared" si="4"/>
        <v>20635332</v>
      </c>
      <c r="G38" s="11">
        <f t="shared" si="4"/>
        <v>0</v>
      </c>
      <c r="H38" s="11">
        <f t="shared" si="4"/>
        <v>0</v>
      </c>
      <c r="I38" s="11">
        <f t="shared" si="4"/>
        <v>809731</v>
      </c>
      <c r="J38" s="11">
        <f t="shared" si="4"/>
        <v>809731</v>
      </c>
      <c r="K38" s="11">
        <f t="shared" si="4"/>
        <v>0</v>
      </c>
      <c r="L38" s="11">
        <f t="shared" si="4"/>
        <v>0</v>
      </c>
      <c r="M38" s="11">
        <f t="shared" si="4"/>
        <v>2433175</v>
      </c>
      <c r="N38" s="11">
        <f t="shared" si="4"/>
        <v>2433175</v>
      </c>
      <c r="O38" s="11">
        <f t="shared" si="4"/>
        <v>-695502</v>
      </c>
      <c r="P38" s="11">
        <f t="shared" si="4"/>
        <v>0</v>
      </c>
      <c r="Q38" s="11">
        <f t="shared" si="4"/>
        <v>139665</v>
      </c>
      <c r="R38" s="11">
        <f t="shared" si="4"/>
        <v>-555837</v>
      </c>
      <c r="S38" s="11">
        <f t="shared" si="4"/>
        <v>0</v>
      </c>
      <c r="T38" s="11">
        <f t="shared" si="4"/>
        <v>0</v>
      </c>
      <c r="U38" s="11">
        <f t="shared" si="4"/>
        <v>617665</v>
      </c>
      <c r="V38" s="11">
        <f t="shared" si="4"/>
        <v>617665</v>
      </c>
      <c r="W38" s="11">
        <f t="shared" si="4"/>
        <v>3304734</v>
      </c>
      <c r="X38" s="11">
        <f t="shared" si="4"/>
        <v>20635332</v>
      </c>
      <c r="Y38" s="11">
        <f t="shared" si="4"/>
        <v>-17330598</v>
      </c>
      <c r="Z38" s="2">
        <f t="shared" si="5"/>
        <v>-83.98506987917617</v>
      </c>
      <c r="AA38" s="15">
        <f>AA8+AA23</f>
        <v>20635332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129370000</v>
      </c>
      <c r="F39" s="11">
        <f t="shared" si="4"/>
        <v>161500000</v>
      </c>
      <c r="G39" s="11">
        <f t="shared" si="4"/>
        <v>0</v>
      </c>
      <c r="H39" s="11">
        <f t="shared" si="4"/>
        <v>0</v>
      </c>
      <c r="I39" s="11">
        <f t="shared" si="4"/>
        <v>3250</v>
      </c>
      <c r="J39" s="11">
        <f t="shared" si="4"/>
        <v>3250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3250</v>
      </c>
      <c r="X39" s="11">
        <f t="shared" si="4"/>
        <v>161500000</v>
      </c>
      <c r="Y39" s="11">
        <f t="shared" si="4"/>
        <v>-161496750</v>
      </c>
      <c r="Z39" s="2">
        <f t="shared" si="5"/>
        <v>-99.99798761609907</v>
      </c>
      <c r="AA39" s="15">
        <f>AA9+AA24</f>
        <v>161500000</v>
      </c>
    </row>
    <row r="40" spans="1:27" ht="13.5">
      <c r="A40" s="46" t="s">
        <v>36</v>
      </c>
      <c r="B40" s="47"/>
      <c r="C40" s="9">
        <f t="shared" si="4"/>
        <v>81851117</v>
      </c>
      <c r="D40" s="10">
        <f t="shared" si="4"/>
        <v>0</v>
      </c>
      <c r="E40" s="11">
        <f t="shared" si="4"/>
        <v>21699551</v>
      </c>
      <c r="F40" s="11">
        <f t="shared" si="4"/>
        <v>18786655</v>
      </c>
      <c r="G40" s="11">
        <f t="shared" si="4"/>
        <v>0</v>
      </c>
      <c r="H40" s="11">
        <f t="shared" si="4"/>
        <v>270185</v>
      </c>
      <c r="I40" s="11">
        <f t="shared" si="4"/>
        <v>19203</v>
      </c>
      <c r="J40" s="11">
        <f t="shared" si="4"/>
        <v>289388</v>
      </c>
      <c r="K40" s="11">
        <f t="shared" si="4"/>
        <v>925257</v>
      </c>
      <c r="L40" s="11">
        <f t="shared" si="4"/>
        <v>261152</v>
      </c>
      <c r="M40" s="11">
        <f t="shared" si="4"/>
        <v>6693551</v>
      </c>
      <c r="N40" s="11">
        <f t="shared" si="4"/>
        <v>7879960</v>
      </c>
      <c r="O40" s="11">
        <f t="shared" si="4"/>
        <v>42773</v>
      </c>
      <c r="P40" s="11">
        <f t="shared" si="4"/>
        <v>104549</v>
      </c>
      <c r="Q40" s="11">
        <f t="shared" si="4"/>
        <v>1675081</v>
      </c>
      <c r="R40" s="11">
        <f t="shared" si="4"/>
        <v>1822403</v>
      </c>
      <c r="S40" s="11">
        <f t="shared" si="4"/>
        <v>212689</v>
      </c>
      <c r="T40" s="11">
        <f t="shared" si="4"/>
        <v>1622574</v>
      </c>
      <c r="U40" s="11">
        <f t="shared" si="4"/>
        <v>754333</v>
      </c>
      <c r="V40" s="11">
        <f t="shared" si="4"/>
        <v>2589596</v>
      </c>
      <c r="W40" s="11">
        <f t="shared" si="4"/>
        <v>12581347</v>
      </c>
      <c r="X40" s="11">
        <f t="shared" si="4"/>
        <v>18786655</v>
      </c>
      <c r="Y40" s="11">
        <f t="shared" si="4"/>
        <v>-6205308</v>
      </c>
      <c r="Z40" s="2">
        <f t="shared" si="5"/>
        <v>-33.03040376267089</v>
      </c>
      <c r="AA40" s="15">
        <f>AA10+AA25</f>
        <v>18786655</v>
      </c>
    </row>
    <row r="41" spans="1:27" ht="13.5">
      <c r="A41" s="48" t="s">
        <v>37</v>
      </c>
      <c r="B41" s="47"/>
      <c r="C41" s="49">
        <f aca="true" t="shared" si="6" ref="C41:Y41">SUM(C36:C40)</f>
        <v>224531024</v>
      </c>
      <c r="D41" s="50">
        <f t="shared" si="6"/>
        <v>0</v>
      </c>
      <c r="E41" s="51">
        <f t="shared" si="6"/>
        <v>355604609</v>
      </c>
      <c r="F41" s="51">
        <f t="shared" si="6"/>
        <v>410922654</v>
      </c>
      <c r="G41" s="51">
        <f t="shared" si="6"/>
        <v>119352</v>
      </c>
      <c r="H41" s="51">
        <f t="shared" si="6"/>
        <v>18802579</v>
      </c>
      <c r="I41" s="51">
        <f t="shared" si="6"/>
        <v>8385453</v>
      </c>
      <c r="J41" s="51">
        <f t="shared" si="6"/>
        <v>27307384</v>
      </c>
      <c r="K41" s="51">
        <f t="shared" si="6"/>
        <v>21029793</v>
      </c>
      <c r="L41" s="51">
        <f t="shared" si="6"/>
        <v>20750211</v>
      </c>
      <c r="M41" s="51">
        <f t="shared" si="6"/>
        <v>38809161</v>
      </c>
      <c r="N41" s="51">
        <f t="shared" si="6"/>
        <v>80589165</v>
      </c>
      <c r="O41" s="51">
        <f t="shared" si="6"/>
        <v>-1513058</v>
      </c>
      <c r="P41" s="51">
        <f t="shared" si="6"/>
        <v>14957665</v>
      </c>
      <c r="Q41" s="51">
        <f t="shared" si="6"/>
        <v>5479669</v>
      </c>
      <c r="R41" s="51">
        <f t="shared" si="6"/>
        <v>18924276</v>
      </c>
      <c r="S41" s="51">
        <f t="shared" si="6"/>
        <v>7456968</v>
      </c>
      <c r="T41" s="51">
        <f t="shared" si="6"/>
        <v>4132295</v>
      </c>
      <c r="U41" s="51">
        <f t="shared" si="6"/>
        <v>22594727</v>
      </c>
      <c r="V41" s="51">
        <f t="shared" si="6"/>
        <v>34183990</v>
      </c>
      <c r="W41" s="51">
        <f t="shared" si="6"/>
        <v>161004815</v>
      </c>
      <c r="X41" s="51">
        <f t="shared" si="6"/>
        <v>410922654</v>
      </c>
      <c r="Y41" s="51">
        <f t="shared" si="6"/>
        <v>-249917839</v>
      </c>
      <c r="Z41" s="52">
        <f t="shared" si="5"/>
        <v>-60.81870555620426</v>
      </c>
      <c r="AA41" s="53">
        <f>SUM(AA36:AA40)</f>
        <v>410922654</v>
      </c>
    </row>
    <row r="42" spans="1:27" ht="13.5">
      <c r="A42" s="54" t="s">
        <v>38</v>
      </c>
      <c r="B42" s="35"/>
      <c r="C42" s="65">
        <f aca="true" t="shared" si="7" ref="C42:Y48">C12+C27</f>
        <v>30756103</v>
      </c>
      <c r="D42" s="66">
        <f t="shared" si="7"/>
        <v>0</v>
      </c>
      <c r="E42" s="67">
        <f t="shared" si="7"/>
        <v>42320737</v>
      </c>
      <c r="F42" s="67">
        <f t="shared" si="7"/>
        <v>82199659</v>
      </c>
      <c r="G42" s="67">
        <f t="shared" si="7"/>
        <v>0</v>
      </c>
      <c r="H42" s="67">
        <f t="shared" si="7"/>
        <v>394661</v>
      </c>
      <c r="I42" s="67">
        <f t="shared" si="7"/>
        <v>4791612</v>
      </c>
      <c r="J42" s="67">
        <f t="shared" si="7"/>
        <v>5186273</v>
      </c>
      <c r="K42" s="67">
        <f t="shared" si="7"/>
        <v>3937716</v>
      </c>
      <c r="L42" s="67">
        <f t="shared" si="7"/>
        <v>1681803</v>
      </c>
      <c r="M42" s="67">
        <f t="shared" si="7"/>
        <v>7215218</v>
      </c>
      <c r="N42" s="67">
        <f t="shared" si="7"/>
        <v>12834737</v>
      </c>
      <c r="O42" s="67">
        <f t="shared" si="7"/>
        <v>1174654</v>
      </c>
      <c r="P42" s="67">
        <f t="shared" si="7"/>
        <v>4451899</v>
      </c>
      <c r="Q42" s="67">
        <f t="shared" si="7"/>
        <v>3484874</v>
      </c>
      <c r="R42" s="67">
        <f t="shared" si="7"/>
        <v>9111427</v>
      </c>
      <c r="S42" s="67">
        <f t="shared" si="7"/>
        <v>3735642</v>
      </c>
      <c r="T42" s="67">
        <f t="shared" si="7"/>
        <v>673351</v>
      </c>
      <c r="U42" s="67">
        <f t="shared" si="7"/>
        <v>6677420</v>
      </c>
      <c r="V42" s="67">
        <f t="shared" si="7"/>
        <v>11086413</v>
      </c>
      <c r="W42" s="67">
        <f t="shared" si="7"/>
        <v>38218850</v>
      </c>
      <c r="X42" s="67">
        <f t="shared" si="7"/>
        <v>82199659</v>
      </c>
      <c r="Y42" s="67">
        <f t="shared" si="7"/>
        <v>-43980809</v>
      </c>
      <c r="Z42" s="69">
        <f t="shared" si="5"/>
        <v>-53.50485578048444</v>
      </c>
      <c r="AA42" s="68">
        <f aca="true" t="shared" si="8" ref="AA42:AA48">AA12+AA27</f>
        <v>82199659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6157753</v>
      </c>
      <c r="D45" s="66">
        <f t="shared" si="7"/>
        <v>0</v>
      </c>
      <c r="E45" s="67">
        <f t="shared" si="7"/>
        <v>10500000</v>
      </c>
      <c r="F45" s="67">
        <f t="shared" si="7"/>
        <v>24997798</v>
      </c>
      <c r="G45" s="67">
        <f t="shared" si="7"/>
        <v>0</v>
      </c>
      <c r="H45" s="67">
        <f t="shared" si="7"/>
        <v>61642</v>
      </c>
      <c r="I45" s="67">
        <f t="shared" si="7"/>
        <v>172234</v>
      </c>
      <c r="J45" s="67">
        <f t="shared" si="7"/>
        <v>233876</v>
      </c>
      <c r="K45" s="67">
        <f t="shared" si="7"/>
        <v>112895</v>
      </c>
      <c r="L45" s="67">
        <f t="shared" si="7"/>
        <v>207421</v>
      </c>
      <c r="M45" s="67">
        <f t="shared" si="7"/>
        <v>2117182</v>
      </c>
      <c r="N45" s="67">
        <f t="shared" si="7"/>
        <v>2437498</v>
      </c>
      <c r="O45" s="67">
        <f t="shared" si="7"/>
        <v>172304</v>
      </c>
      <c r="P45" s="67">
        <f t="shared" si="7"/>
        <v>3541932</v>
      </c>
      <c r="Q45" s="67">
        <f t="shared" si="7"/>
        <v>237704</v>
      </c>
      <c r="R45" s="67">
        <f t="shared" si="7"/>
        <v>3951940</v>
      </c>
      <c r="S45" s="67">
        <f t="shared" si="7"/>
        <v>236426</v>
      </c>
      <c r="T45" s="67">
        <f t="shared" si="7"/>
        <v>998036</v>
      </c>
      <c r="U45" s="67">
        <f t="shared" si="7"/>
        <v>-846659</v>
      </c>
      <c r="V45" s="67">
        <f t="shared" si="7"/>
        <v>387803</v>
      </c>
      <c r="W45" s="67">
        <f t="shared" si="7"/>
        <v>7011117</v>
      </c>
      <c r="X45" s="67">
        <f t="shared" si="7"/>
        <v>24997798</v>
      </c>
      <c r="Y45" s="67">
        <f t="shared" si="7"/>
        <v>-17986681</v>
      </c>
      <c r="Z45" s="69">
        <f t="shared" si="5"/>
        <v>-71.95306162566798</v>
      </c>
      <c r="AA45" s="68">
        <f t="shared" si="8"/>
        <v>24997798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822943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262267823</v>
      </c>
      <c r="D49" s="78">
        <f t="shared" si="9"/>
        <v>0</v>
      </c>
      <c r="E49" s="79">
        <f t="shared" si="9"/>
        <v>408425346</v>
      </c>
      <c r="F49" s="79">
        <f t="shared" si="9"/>
        <v>518120111</v>
      </c>
      <c r="G49" s="79">
        <f t="shared" si="9"/>
        <v>119352</v>
      </c>
      <c r="H49" s="79">
        <f t="shared" si="9"/>
        <v>19258882</v>
      </c>
      <c r="I49" s="79">
        <f t="shared" si="9"/>
        <v>13349299</v>
      </c>
      <c r="J49" s="79">
        <f t="shared" si="9"/>
        <v>32727533</v>
      </c>
      <c r="K49" s="79">
        <f t="shared" si="9"/>
        <v>25080404</v>
      </c>
      <c r="L49" s="79">
        <f t="shared" si="9"/>
        <v>22639435</v>
      </c>
      <c r="M49" s="79">
        <f t="shared" si="9"/>
        <v>48141561</v>
      </c>
      <c r="N49" s="79">
        <f t="shared" si="9"/>
        <v>95861400</v>
      </c>
      <c r="O49" s="79">
        <f t="shared" si="9"/>
        <v>-166100</v>
      </c>
      <c r="P49" s="79">
        <f t="shared" si="9"/>
        <v>22951496</v>
      </c>
      <c r="Q49" s="79">
        <f t="shared" si="9"/>
        <v>9202247</v>
      </c>
      <c r="R49" s="79">
        <f t="shared" si="9"/>
        <v>31987643</v>
      </c>
      <c r="S49" s="79">
        <f t="shared" si="9"/>
        <v>11429036</v>
      </c>
      <c r="T49" s="79">
        <f t="shared" si="9"/>
        <v>5803682</v>
      </c>
      <c r="U49" s="79">
        <f t="shared" si="9"/>
        <v>28425488</v>
      </c>
      <c r="V49" s="79">
        <f t="shared" si="9"/>
        <v>45658206</v>
      </c>
      <c r="W49" s="79">
        <f t="shared" si="9"/>
        <v>206234782</v>
      </c>
      <c r="X49" s="79">
        <f t="shared" si="9"/>
        <v>518120111</v>
      </c>
      <c r="Y49" s="79">
        <f t="shared" si="9"/>
        <v>-311885329</v>
      </c>
      <c r="Z49" s="80">
        <f t="shared" si="5"/>
        <v>-60.195565155354494</v>
      </c>
      <c r="AA49" s="81">
        <f>SUM(AA41:AA48)</f>
        <v>518120111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98321972</v>
      </c>
      <c r="D51" s="66">
        <f t="shared" si="10"/>
        <v>0</v>
      </c>
      <c r="E51" s="67">
        <f t="shared" si="10"/>
        <v>213122785</v>
      </c>
      <c r="F51" s="67">
        <f t="shared" si="10"/>
        <v>152822315</v>
      </c>
      <c r="G51" s="67">
        <f t="shared" si="10"/>
        <v>21707759</v>
      </c>
      <c r="H51" s="67">
        <f t="shared" si="10"/>
        <v>4080373</v>
      </c>
      <c r="I51" s="67">
        <f t="shared" si="10"/>
        <v>-45929</v>
      </c>
      <c r="J51" s="67">
        <f t="shared" si="10"/>
        <v>25742203</v>
      </c>
      <c r="K51" s="67">
        <f t="shared" si="10"/>
        <v>4555937</v>
      </c>
      <c r="L51" s="67">
        <f t="shared" si="10"/>
        <v>5461376</v>
      </c>
      <c r="M51" s="67">
        <f t="shared" si="10"/>
        <v>28110429</v>
      </c>
      <c r="N51" s="67">
        <f t="shared" si="10"/>
        <v>38127742</v>
      </c>
      <c r="O51" s="67">
        <f t="shared" si="10"/>
        <v>-1074564</v>
      </c>
      <c r="P51" s="67">
        <f t="shared" si="10"/>
        <v>5956788</v>
      </c>
      <c r="Q51" s="67">
        <f t="shared" si="10"/>
        <v>4053434</v>
      </c>
      <c r="R51" s="67">
        <f t="shared" si="10"/>
        <v>8935658</v>
      </c>
      <c r="S51" s="67">
        <f t="shared" si="10"/>
        <v>8502567</v>
      </c>
      <c r="T51" s="67">
        <f t="shared" si="10"/>
        <v>1781395</v>
      </c>
      <c r="U51" s="67">
        <f t="shared" si="10"/>
        <v>-84165556</v>
      </c>
      <c r="V51" s="67">
        <f t="shared" si="10"/>
        <v>-73881594</v>
      </c>
      <c r="W51" s="67">
        <f t="shared" si="10"/>
        <v>-1075991</v>
      </c>
      <c r="X51" s="67">
        <f t="shared" si="10"/>
        <v>152822315</v>
      </c>
      <c r="Y51" s="67">
        <f t="shared" si="10"/>
        <v>-153898306</v>
      </c>
      <c r="Z51" s="69">
        <f>+IF(X51&lt;&gt;0,+(Y51/X51)*100,0)</f>
        <v>-100.70407976740832</v>
      </c>
      <c r="AA51" s="68">
        <f>SUM(AA57:AA61)</f>
        <v>152822315</v>
      </c>
    </row>
    <row r="52" spans="1:27" ht="13.5">
      <c r="A52" s="84" t="s">
        <v>32</v>
      </c>
      <c r="B52" s="47"/>
      <c r="C52" s="9">
        <v>46361648</v>
      </c>
      <c r="D52" s="10"/>
      <c r="E52" s="11">
        <v>82073500</v>
      </c>
      <c r="F52" s="11">
        <v>80000000</v>
      </c>
      <c r="G52" s="11">
        <v>20470169</v>
      </c>
      <c r="H52" s="11">
        <v>1496613</v>
      </c>
      <c r="I52" s="11">
        <v>-221975</v>
      </c>
      <c r="J52" s="11">
        <v>21744807</v>
      </c>
      <c r="K52" s="11">
        <v>2725225</v>
      </c>
      <c r="L52" s="11">
        <v>2881420</v>
      </c>
      <c r="M52" s="11">
        <v>9282442</v>
      </c>
      <c r="N52" s="11">
        <v>14889087</v>
      </c>
      <c r="O52" s="11">
        <v>411328</v>
      </c>
      <c r="P52" s="11">
        <v>284841</v>
      </c>
      <c r="Q52" s="11">
        <v>1501982</v>
      </c>
      <c r="R52" s="11">
        <v>2198151</v>
      </c>
      <c r="S52" s="11">
        <v>4007707</v>
      </c>
      <c r="T52" s="11">
        <v>86371</v>
      </c>
      <c r="U52" s="11">
        <v>11966191</v>
      </c>
      <c r="V52" s="11">
        <v>16060269</v>
      </c>
      <c r="W52" s="11">
        <v>54892314</v>
      </c>
      <c r="X52" s="11">
        <v>80000000</v>
      </c>
      <c r="Y52" s="11">
        <v>-25107686</v>
      </c>
      <c r="Z52" s="2">
        <v>-31.38</v>
      </c>
      <c r="AA52" s="15">
        <v>80000000</v>
      </c>
    </row>
    <row r="53" spans="1:27" ht="13.5">
      <c r="A53" s="84" t="s">
        <v>33</v>
      </c>
      <c r="B53" s="47"/>
      <c r="C53" s="9">
        <v>24019402</v>
      </c>
      <c r="D53" s="10"/>
      <c r="E53" s="11">
        <v>45983560</v>
      </c>
      <c r="F53" s="11">
        <v>45051560</v>
      </c>
      <c r="G53" s="11">
        <v>679768</v>
      </c>
      <c r="H53" s="11">
        <v>2165231</v>
      </c>
      <c r="I53" s="11">
        <v>1396126</v>
      </c>
      <c r="J53" s="11">
        <v>4241125</v>
      </c>
      <c r="K53" s="11">
        <v>1616876</v>
      </c>
      <c r="L53" s="11">
        <v>2080235</v>
      </c>
      <c r="M53" s="11">
        <v>1838576</v>
      </c>
      <c r="N53" s="11">
        <v>5535687</v>
      </c>
      <c r="O53" s="11">
        <v>1391893</v>
      </c>
      <c r="P53" s="11">
        <v>1424161</v>
      </c>
      <c r="Q53" s="11">
        <v>2096615</v>
      </c>
      <c r="R53" s="11">
        <v>4912669</v>
      </c>
      <c r="S53" s="11">
        <v>3811266</v>
      </c>
      <c r="T53" s="11">
        <v>1342776</v>
      </c>
      <c r="U53" s="11">
        <v>10189744</v>
      </c>
      <c r="V53" s="11">
        <v>15343786</v>
      </c>
      <c r="W53" s="11">
        <v>30033267</v>
      </c>
      <c r="X53" s="11">
        <v>45051560</v>
      </c>
      <c r="Y53" s="11">
        <v>-15018293</v>
      </c>
      <c r="Z53" s="2">
        <v>-33.34</v>
      </c>
      <c r="AA53" s="15">
        <v>45051560</v>
      </c>
    </row>
    <row r="54" spans="1:27" ht="13.5">
      <c r="A54" s="84" t="s">
        <v>34</v>
      </c>
      <c r="B54" s="47"/>
      <c r="C54" s="9">
        <v>3754729</v>
      </c>
      <c r="D54" s="10"/>
      <c r="E54" s="11">
        <v>13885802</v>
      </c>
      <c r="F54" s="11">
        <v>11583119</v>
      </c>
      <c r="G54" s="11">
        <v>114757</v>
      </c>
      <c r="H54" s="11">
        <v>129799</v>
      </c>
      <c r="I54" s="11">
        <v>206066</v>
      </c>
      <c r="J54" s="11">
        <v>450622</v>
      </c>
      <c r="K54" s="11">
        <v>191883</v>
      </c>
      <c r="L54" s="11">
        <v>298976</v>
      </c>
      <c r="M54" s="11">
        <v>2414975</v>
      </c>
      <c r="N54" s="11">
        <v>2905834</v>
      </c>
      <c r="O54" s="11">
        <v>239201</v>
      </c>
      <c r="P54" s="11">
        <v>108435</v>
      </c>
      <c r="Q54" s="11">
        <v>1997</v>
      </c>
      <c r="R54" s="11">
        <v>349633</v>
      </c>
      <c r="S54" s="11">
        <v>360689</v>
      </c>
      <c r="T54" s="11">
        <v>309800</v>
      </c>
      <c r="U54" s="11">
        <v>455475</v>
      </c>
      <c r="V54" s="11">
        <v>1125964</v>
      </c>
      <c r="W54" s="11">
        <v>4832053</v>
      </c>
      <c r="X54" s="11">
        <v>11583119</v>
      </c>
      <c r="Y54" s="11">
        <v>-6751066</v>
      </c>
      <c r="Z54" s="2">
        <v>-58.28</v>
      </c>
      <c r="AA54" s="15">
        <v>11583119</v>
      </c>
    </row>
    <row r="55" spans="1:27" ht="13.5">
      <c r="A55" s="84" t="s">
        <v>35</v>
      </c>
      <c r="B55" s="47"/>
      <c r="C55" s="9">
        <v>24181895</v>
      </c>
      <c r="D55" s="10"/>
      <c r="E55" s="11">
        <v>22081334</v>
      </c>
      <c r="F55" s="11">
        <v>16165536</v>
      </c>
      <c r="G55" s="11">
        <v>443065</v>
      </c>
      <c r="H55" s="11">
        <v>288730</v>
      </c>
      <c r="I55" s="11">
        <v>-1426146</v>
      </c>
      <c r="J55" s="11">
        <v>-694351</v>
      </c>
      <c r="K55" s="11">
        <v>21953</v>
      </c>
      <c r="L55" s="11">
        <v>200745</v>
      </c>
      <c r="M55" s="11">
        <v>14574436</v>
      </c>
      <c r="N55" s="11">
        <v>14797134</v>
      </c>
      <c r="O55" s="11">
        <v>-3116986</v>
      </c>
      <c r="P55" s="11">
        <v>4139351</v>
      </c>
      <c r="Q55" s="11">
        <v>448542</v>
      </c>
      <c r="R55" s="11">
        <v>1470907</v>
      </c>
      <c r="S55" s="11">
        <v>327203</v>
      </c>
      <c r="T55" s="11">
        <v>42448</v>
      </c>
      <c r="U55" s="11">
        <v>-106776966</v>
      </c>
      <c r="V55" s="11">
        <v>-106407315</v>
      </c>
      <c r="W55" s="11">
        <v>-90833625</v>
      </c>
      <c r="X55" s="11">
        <v>16165536</v>
      </c>
      <c r="Y55" s="11">
        <v>-106999161</v>
      </c>
      <c r="Z55" s="2">
        <v>-661.9</v>
      </c>
      <c r="AA55" s="15">
        <v>16165536</v>
      </c>
    </row>
    <row r="56" spans="1:27" ht="13.5">
      <c r="A56" s="84" t="s">
        <v>36</v>
      </c>
      <c r="B56" s="47"/>
      <c r="C56" s="9">
        <v>4298</v>
      </c>
      <c r="D56" s="10"/>
      <c r="E56" s="11">
        <v>20489817</v>
      </c>
      <c r="F56" s="11">
        <v>22100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v>4298</v>
      </c>
      <c r="R56" s="11">
        <v>4298</v>
      </c>
      <c r="S56" s="11">
        <v>-4298</v>
      </c>
      <c r="T56" s="11"/>
      <c r="U56" s="11"/>
      <c r="V56" s="11">
        <v>-4298</v>
      </c>
      <c r="W56" s="11"/>
      <c r="X56" s="11">
        <v>22100</v>
      </c>
      <c r="Y56" s="11">
        <v>-22100</v>
      </c>
      <c r="Z56" s="2">
        <v>-100</v>
      </c>
      <c r="AA56" s="15">
        <v>22100</v>
      </c>
    </row>
    <row r="57" spans="1:27" ht="13.5">
      <c r="A57" s="85" t="s">
        <v>37</v>
      </c>
      <c r="B57" s="47"/>
      <c r="C57" s="49">
        <f aca="true" t="shared" si="11" ref="C57:Y57">SUM(C52:C56)</f>
        <v>98321972</v>
      </c>
      <c r="D57" s="50">
        <f t="shared" si="11"/>
        <v>0</v>
      </c>
      <c r="E57" s="51">
        <f t="shared" si="11"/>
        <v>184514013</v>
      </c>
      <c r="F57" s="51">
        <f t="shared" si="11"/>
        <v>152822315</v>
      </c>
      <c r="G57" s="51">
        <f t="shared" si="11"/>
        <v>21707759</v>
      </c>
      <c r="H57" s="51">
        <f t="shared" si="11"/>
        <v>4080373</v>
      </c>
      <c r="I57" s="51">
        <f t="shared" si="11"/>
        <v>-45929</v>
      </c>
      <c r="J57" s="51">
        <f t="shared" si="11"/>
        <v>25742203</v>
      </c>
      <c r="K57" s="51">
        <f t="shared" si="11"/>
        <v>4555937</v>
      </c>
      <c r="L57" s="51">
        <f t="shared" si="11"/>
        <v>5461376</v>
      </c>
      <c r="M57" s="51">
        <f t="shared" si="11"/>
        <v>28110429</v>
      </c>
      <c r="N57" s="51">
        <f t="shared" si="11"/>
        <v>38127742</v>
      </c>
      <c r="O57" s="51">
        <f t="shared" si="11"/>
        <v>-1074564</v>
      </c>
      <c r="P57" s="51">
        <f t="shared" si="11"/>
        <v>5956788</v>
      </c>
      <c r="Q57" s="51">
        <f t="shared" si="11"/>
        <v>4053434</v>
      </c>
      <c r="R57" s="51">
        <f t="shared" si="11"/>
        <v>8935658</v>
      </c>
      <c r="S57" s="51">
        <f t="shared" si="11"/>
        <v>8502567</v>
      </c>
      <c r="T57" s="51">
        <f t="shared" si="11"/>
        <v>1781395</v>
      </c>
      <c r="U57" s="51">
        <f t="shared" si="11"/>
        <v>-84165556</v>
      </c>
      <c r="V57" s="51">
        <f t="shared" si="11"/>
        <v>-73881594</v>
      </c>
      <c r="W57" s="51">
        <f t="shared" si="11"/>
        <v>-1075991</v>
      </c>
      <c r="X57" s="51">
        <f t="shared" si="11"/>
        <v>152822315</v>
      </c>
      <c r="Y57" s="51">
        <f t="shared" si="11"/>
        <v>-153898306</v>
      </c>
      <c r="Z57" s="52">
        <f>+IF(X57&lt;&gt;0,+(Y57/X57)*100,0)</f>
        <v>-100.70407976740832</v>
      </c>
      <c r="AA57" s="53">
        <f>SUM(AA52:AA56)</f>
        <v>152822315</v>
      </c>
    </row>
    <row r="58" spans="1:27" ht="13.5">
      <c r="A58" s="86" t="s">
        <v>38</v>
      </c>
      <c r="B58" s="35"/>
      <c r="C58" s="9"/>
      <c r="D58" s="10"/>
      <c r="E58" s="11">
        <v>8441347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>
        <v>2667006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17500419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6211</v>
      </c>
      <c r="H65" s="11">
        <v>3670</v>
      </c>
      <c r="I65" s="11"/>
      <c r="J65" s="11">
        <v>9881</v>
      </c>
      <c r="K65" s="11">
        <v>1796</v>
      </c>
      <c r="L65" s="11">
        <v>29730</v>
      </c>
      <c r="M65" s="11"/>
      <c r="N65" s="11">
        <v>31526</v>
      </c>
      <c r="O65" s="11"/>
      <c r="P65" s="11">
        <v>9032724</v>
      </c>
      <c r="Q65" s="11">
        <v>1160080</v>
      </c>
      <c r="R65" s="11">
        <v>10192804</v>
      </c>
      <c r="S65" s="11">
        <v>1313482</v>
      </c>
      <c r="T65" s="11"/>
      <c r="U65" s="11">
        <v>1537204</v>
      </c>
      <c r="V65" s="11">
        <v>2850686</v>
      </c>
      <c r="W65" s="11">
        <v>13084897</v>
      </c>
      <c r="X65" s="11"/>
      <c r="Y65" s="11">
        <v>13084897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154056</v>
      </c>
      <c r="H66" s="14">
        <v>2389140</v>
      </c>
      <c r="I66" s="14">
        <v>998655</v>
      </c>
      <c r="J66" s="14">
        <v>3541851</v>
      </c>
      <c r="K66" s="14">
        <v>1276630</v>
      </c>
      <c r="L66" s="14">
        <v>1490022</v>
      </c>
      <c r="M66" s="14">
        <v>1728596</v>
      </c>
      <c r="N66" s="14">
        <v>4495248</v>
      </c>
      <c r="O66" s="14">
        <v>1138321</v>
      </c>
      <c r="P66" s="14">
        <v>1668740</v>
      </c>
      <c r="Q66" s="14">
        <v>1510001</v>
      </c>
      <c r="R66" s="14">
        <v>4317062</v>
      </c>
      <c r="S66" s="14">
        <v>1267750</v>
      </c>
      <c r="T66" s="14">
        <v>714979</v>
      </c>
      <c r="U66" s="14">
        <v>2366376</v>
      </c>
      <c r="V66" s="14">
        <v>4349105</v>
      </c>
      <c r="W66" s="14">
        <v>16703266</v>
      </c>
      <c r="X66" s="14"/>
      <c r="Y66" s="14">
        <v>16703266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21707759</v>
      </c>
      <c r="H67" s="11">
        <v>4391890</v>
      </c>
      <c r="I67" s="11">
        <v>431199</v>
      </c>
      <c r="J67" s="11">
        <v>26530848</v>
      </c>
      <c r="K67" s="11">
        <v>5008613</v>
      </c>
      <c r="L67" s="11">
        <v>6117006</v>
      </c>
      <c r="M67" s="11">
        <v>32459638</v>
      </c>
      <c r="N67" s="11">
        <v>43585257</v>
      </c>
      <c r="O67" s="11">
        <v>-1080163</v>
      </c>
      <c r="P67" s="11">
        <v>8019219</v>
      </c>
      <c r="Q67" s="11">
        <v>6514277</v>
      </c>
      <c r="R67" s="11">
        <v>13453333</v>
      </c>
      <c r="S67" s="11">
        <v>8502567</v>
      </c>
      <c r="T67" s="11">
        <v>509376</v>
      </c>
      <c r="U67" s="11">
        <v>-82864230</v>
      </c>
      <c r="V67" s="11">
        <v>-73852287</v>
      </c>
      <c r="W67" s="11">
        <v>9717151</v>
      </c>
      <c r="X67" s="11"/>
      <c r="Y67" s="11">
        <v>9717151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>
        <v>1546359</v>
      </c>
      <c r="T68" s="11">
        <v>69607</v>
      </c>
      <c r="U68" s="11">
        <v>923143</v>
      </c>
      <c r="V68" s="11">
        <v>2539109</v>
      </c>
      <c r="W68" s="11">
        <v>2539109</v>
      </c>
      <c r="X68" s="11"/>
      <c r="Y68" s="11">
        <v>2539109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21868026</v>
      </c>
      <c r="H69" s="79">
        <f t="shared" si="12"/>
        <v>6784700</v>
      </c>
      <c r="I69" s="79">
        <f t="shared" si="12"/>
        <v>1429854</v>
      </c>
      <c r="J69" s="79">
        <f t="shared" si="12"/>
        <v>30082580</v>
      </c>
      <c r="K69" s="79">
        <f t="shared" si="12"/>
        <v>6287039</v>
      </c>
      <c r="L69" s="79">
        <f t="shared" si="12"/>
        <v>7636758</v>
      </c>
      <c r="M69" s="79">
        <f t="shared" si="12"/>
        <v>34188234</v>
      </c>
      <c r="N69" s="79">
        <f t="shared" si="12"/>
        <v>48112031</v>
      </c>
      <c r="O69" s="79">
        <f t="shared" si="12"/>
        <v>58158</v>
      </c>
      <c r="P69" s="79">
        <f t="shared" si="12"/>
        <v>18720683</v>
      </c>
      <c r="Q69" s="79">
        <f t="shared" si="12"/>
        <v>9184358</v>
      </c>
      <c r="R69" s="79">
        <f t="shared" si="12"/>
        <v>27963199</v>
      </c>
      <c r="S69" s="79">
        <f t="shared" si="12"/>
        <v>12630158</v>
      </c>
      <c r="T69" s="79">
        <f t="shared" si="12"/>
        <v>1293962</v>
      </c>
      <c r="U69" s="79">
        <f t="shared" si="12"/>
        <v>-78037507</v>
      </c>
      <c r="V69" s="79">
        <f t="shared" si="12"/>
        <v>-64113387</v>
      </c>
      <c r="W69" s="79">
        <f t="shared" si="12"/>
        <v>42044423</v>
      </c>
      <c r="X69" s="79">
        <f t="shared" si="12"/>
        <v>0</v>
      </c>
      <c r="Y69" s="79">
        <f t="shared" si="12"/>
        <v>42044423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92159112</v>
      </c>
      <c r="D5" s="42">
        <f t="shared" si="0"/>
        <v>0</v>
      </c>
      <c r="E5" s="43">
        <f t="shared" si="0"/>
        <v>319032271</v>
      </c>
      <c r="F5" s="43">
        <f t="shared" si="0"/>
        <v>336661045</v>
      </c>
      <c r="G5" s="43">
        <f t="shared" si="0"/>
        <v>40000</v>
      </c>
      <c r="H5" s="43">
        <f t="shared" si="0"/>
        <v>4315013</v>
      </c>
      <c r="I5" s="43">
        <f t="shared" si="0"/>
        <v>6500271</v>
      </c>
      <c r="J5" s="43">
        <f t="shared" si="0"/>
        <v>10855284</v>
      </c>
      <c r="K5" s="43">
        <f t="shared" si="0"/>
        <v>10674445</v>
      </c>
      <c r="L5" s="43">
        <f t="shared" si="0"/>
        <v>16292323</v>
      </c>
      <c r="M5" s="43">
        <f t="shared" si="0"/>
        <v>16591843</v>
      </c>
      <c r="N5" s="43">
        <f t="shared" si="0"/>
        <v>43558611</v>
      </c>
      <c r="O5" s="43">
        <f t="shared" si="0"/>
        <v>17051296</v>
      </c>
      <c r="P5" s="43">
        <f t="shared" si="0"/>
        <v>12282280</v>
      </c>
      <c r="Q5" s="43">
        <f t="shared" si="0"/>
        <v>14597464</v>
      </c>
      <c r="R5" s="43">
        <f t="shared" si="0"/>
        <v>43931040</v>
      </c>
      <c r="S5" s="43">
        <f t="shared" si="0"/>
        <v>11171533</v>
      </c>
      <c r="T5" s="43">
        <f t="shared" si="0"/>
        <v>18410622</v>
      </c>
      <c r="U5" s="43">
        <f t="shared" si="0"/>
        <v>106938494</v>
      </c>
      <c r="V5" s="43">
        <f t="shared" si="0"/>
        <v>136520649</v>
      </c>
      <c r="W5" s="43">
        <f t="shared" si="0"/>
        <v>234865584</v>
      </c>
      <c r="X5" s="43">
        <f t="shared" si="0"/>
        <v>336661045</v>
      </c>
      <c r="Y5" s="43">
        <f t="shared" si="0"/>
        <v>-101795461</v>
      </c>
      <c r="Z5" s="44">
        <f>+IF(X5&lt;&gt;0,+(Y5/X5)*100,0)</f>
        <v>-30.236780438912973</v>
      </c>
      <c r="AA5" s="45">
        <f>SUM(AA11:AA18)</f>
        <v>336661045</v>
      </c>
    </row>
    <row r="6" spans="1:27" ht="13.5">
      <c r="A6" s="46" t="s">
        <v>32</v>
      </c>
      <c r="B6" s="47"/>
      <c r="C6" s="9">
        <v>1511895</v>
      </c>
      <c r="D6" s="10"/>
      <c r="E6" s="11">
        <v>59053882</v>
      </c>
      <c r="F6" s="11">
        <v>52660284</v>
      </c>
      <c r="G6" s="11"/>
      <c r="H6" s="11">
        <v>1078421</v>
      </c>
      <c r="I6" s="11">
        <v>1667694</v>
      </c>
      <c r="J6" s="11">
        <v>2746115</v>
      </c>
      <c r="K6" s="11">
        <v>1764589</v>
      </c>
      <c r="L6" s="11">
        <v>2678972</v>
      </c>
      <c r="M6" s="11">
        <v>3396768</v>
      </c>
      <c r="N6" s="11">
        <v>7840329</v>
      </c>
      <c r="O6" s="11">
        <v>3568408</v>
      </c>
      <c r="P6" s="11">
        <v>3167847</v>
      </c>
      <c r="Q6" s="11">
        <v>2426557</v>
      </c>
      <c r="R6" s="11">
        <v>9162812</v>
      </c>
      <c r="S6" s="11">
        <v>4919749</v>
      </c>
      <c r="T6" s="11">
        <v>4066472</v>
      </c>
      <c r="U6" s="11">
        <v>10284245</v>
      </c>
      <c r="V6" s="11">
        <v>19270466</v>
      </c>
      <c r="W6" s="11">
        <v>39019722</v>
      </c>
      <c r="X6" s="11">
        <v>52660284</v>
      </c>
      <c r="Y6" s="11">
        <v>-13640562</v>
      </c>
      <c r="Z6" s="2">
        <v>-25.9</v>
      </c>
      <c r="AA6" s="15">
        <v>52660284</v>
      </c>
    </row>
    <row r="7" spans="1:27" ht="13.5">
      <c r="A7" s="46" t="s">
        <v>33</v>
      </c>
      <c r="B7" s="47"/>
      <c r="C7" s="9">
        <v>54468462</v>
      </c>
      <c r="D7" s="10"/>
      <c r="E7" s="11">
        <v>83400000</v>
      </c>
      <c r="F7" s="11">
        <v>92900000</v>
      </c>
      <c r="G7" s="11"/>
      <c r="H7" s="11">
        <v>1419961</v>
      </c>
      <c r="I7" s="11">
        <v>916293</v>
      </c>
      <c r="J7" s="11">
        <v>2336254</v>
      </c>
      <c r="K7" s="11">
        <v>468369</v>
      </c>
      <c r="L7" s="11">
        <v>5953484</v>
      </c>
      <c r="M7" s="11">
        <v>3893999</v>
      </c>
      <c r="N7" s="11">
        <v>10315852</v>
      </c>
      <c r="O7" s="11">
        <v>989612</v>
      </c>
      <c r="P7" s="11">
        <v>3747688</v>
      </c>
      <c r="Q7" s="11">
        <v>4925870</v>
      </c>
      <c r="R7" s="11">
        <v>9663170</v>
      </c>
      <c r="S7" s="11">
        <v>3666722</v>
      </c>
      <c r="T7" s="11">
        <v>4280072</v>
      </c>
      <c r="U7" s="11">
        <v>38876460</v>
      </c>
      <c r="V7" s="11">
        <v>46823254</v>
      </c>
      <c r="W7" s="11">
        <v>69138530</v>
      </c>
      <c r="X7" s="11">
        <v>92900000</v>
      </c>
      <c r="Y7" s="11">
        <v>-23761470</v>
      </c>
      <c r="Z7" s="2">
        <v>-25.58</v>
      </c>
      <c r="AA7" s="15">
        <v>92900000</v>
      </c>
    </row>
    <row r="8" spans="1:27" ht="13.5">
      <c r="A8" s="46" t="s">
        <v>34</v>
      </c>
      <c r="B8" s="47"/>
      <c r="C8" s="9">
        <v>7673661</v>
      </c>
      <c r="D8" s="10"/>
      <c r="E8" s="11">
        <v>43500000</v>
      </c>
      <c r="F8" s="11">
        <v>43432000</v>
      </c>
      <c r="G8" s="11">
        <v>40000</v>
      </c>
      <c r="H8" s="11"/>
      <c r="I8" s="11">
        <v>1084227</v>
      </c>
      <c r="J8" s="11">
        <v>1124227</v>
      </c>
      <c r="K8" s="11">
        <v>1609542</v>
      </c>
      <c r="L8" s="11">
        <v>1747007</v>
      </c>
      <c r="M8" s="11">
        <v>66698</v>
      </c>
      <c r="N8" s="11">
        <v>3423247</v>
      </c>
      <c r="O8" s="11">
        <v>2869535</v>
      </c>
      <c r="P8" s="11"/>
      <c r="Q8" s="11">
        <v>2737935</v>
      </c>
      <c r="R8" s="11">
        <v>5607470</v>
      </c>
      <c r="S8" s="11">
        <v>1049180</v>
      </c>
      <c r="T8" s="11">
        <v>4072678</v>
      </c>
      <c r="U8" s="11">
        <v>10883270</v>
      </c>
      <c r="V8" s="11">
        <v>16005128</v>
      </c>
      <c r="W8" s="11">
        <v>26160072</v>
      </c>
      <c r="X8" s="11">
        <v>43432000</v>
      </c>
      <c r="Y8" s="11">
        <v>-17271928</v>
      </c>
      <c r="Z8" s="2">
        <v>-39.77</v>
      </c>
      <c r="AA8" s="15">
        <v>43432000</v>
      </c>
    </row>
    <row r="9" spans="1:27" ht="13.5">
      <c r="A9" s="46" t="s">
        <v>35</v>
      </c>
      <c r="B9" s="47"/>
      <c r="C9" s="9">
        <v>5112541</v>
      </c>
      <c r="D9" s="10"/>
      <c r="E9" s="11">
        <v>16700000</v>
      </c>
      <c r="F9" s="11">
        <v>17658000</v>
      </c>
      <c r="G9" s="11"/>
      <c r="H9" s="11"/>
      <c r="I9" s="11">
        <v>188785</v>
      </c>
      <c r="J9" s="11">
        <v>188785</v>
      </c>
      <c r="K9" s="11"/>
      <c r="L9" s="11">
        <v>3292935</v>
      </c>
      <c r="M9" s="11">
        <v>62253</v>
      </c>
      <c r="N9" s="11">
        <v>3355188</v>
      </c>
      <c r="O9" s="11"/>
      <c r="P9" s="11">
        <v>338634</v>
      </c>
      <c r="Q9" s="11"/>
      <c r="R9" s="11">
        <v>338634</v>
      </c>
      <c r="S9" s="11"/>
      <c r="T9" s="11">
        <v>2936841</v>
      </c>
      <c r="U9" s="11">
        <v>7039316</v>
      </c>
      <c r="V9" s="11">
        <v>9976157</v>
      </c>
      <c r="W9" s="11">
        <v>13858764</v>
      </c>
      <c r="X9" s="11">
        <v>17658000</v>
      </c>
      <c r="Y9" s="11">
        <v>-3799236</v>
      </c>
      <c r="Z9" s="2">
        <v>-21.52</v>
      </c>
      <c r="AA9" s="15">
        <v>17658000</v>
      </c>
    </row>
    <row r="10" spans="1:27" ht="13.5">
      <c r="A10" s="46" t="s">
        <v>36</v>
      </c>
      <c r="B10" s="47"/>
      <c r="C10" s="9"/>
      <c r="D10" s="10"/>
      <c r="E10" s="11">
        <v>3500000</v>
      </c>
      <c r="F10" s="11">
        <v>1100000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1100000</v>
      </c>
      <c r="Y10" s="11">
        <v>-1100000</v>
      </c>
      <c r="Z10" s="2">
        <v>-100</v>
      </c>
      <c r="AA10" s="15">
        <v>1100000</v>
      </c>
    </row>
    <row r="11" spans="1:27" ht="13.5">
      <c r="A11" s="48" t="s">
        <v>37</v>
      </c>
      <c r="B11" s="47"/>
      <c r="C11" s="49">
        <f aca="true" t="shared" si="1" ref="C11:Y11">SUM(C6:C10)</f>
        <v>68766559</v>
      </c>
      <c r="D11" s="50">
        <f t="shared" si="1"/>
        <v>0</v>
      </c>
      <c r="E11" s="51">
        <f t="shared" si="1"/>
        <v>206153882</v>
      </c>
      <c r="F11" s="51">
        <f t="shared" si="1"/>
        <v>207750284</v>
      </c>
      <c r="G11" s="51">
        <f t="shared" si="1"/>
        <v>40000</v>
      </c>
      <c r="H11" s="51">
        <f t="shared" si="1"/>
        <v>2498382</v>
      </c>
      <c r="I11" s="51">
        <f t="shared" si="1"/>
        <v>3856999</v>
      </c>
      <c r="J11" s="51">
        <f t="shared" si="1"/>
        <v>6395381</v>
      </c>
      <c r="K11" s="51">
        <f t="shared" si="1"/>
        <v>3842500</v>
      </c>
      <c r="L11" s="51">
        <f t="shared" si="1"/>
        <v>13672398</v>
      </c>
      <c r="M11" s="51">
        <f t="shared" si="1"/>
        <v>7419718</v>
      </c>
      <c r="N11" s="51">
        <f t="shared" si="1"/>
        <v>24934616</v>
      </c>
      <c r="O11" s="51">
        <f t="shared" si="1"/>
        <v>7427555</v>
      </c>
      <c r="P11" s="51">
        <f t="shared" si="1"/>
        <v>7254169</v>
      </c>
      <c r="Q11" s="51">
        <f t="shared" si="1"/>
        <v>10090362</v>
      </c>
      <c r="R11" s="51">
        <f t="shared" si="1"/>
        <v>24772086</v>
      </c>
      <c r="S11" s="51">
        <f t="shared" si="1"/>
        <v>9635651</v>
      </c>
      <c r="T11" s="51">
        <f t="shared" si="1"/>
        <v>15356063</v>
      </c>
      <c r="U11" s="51">
        <f t="shared" si="1"/>
        <v>67083291</v>
      </c>
      <c r="V11" s="51">
        <f t="shared" si="1"/>
        <v>92075005</v>
      </c>
      <c r="W11" s="51">
        <f t="shared" si="1"/>
        <v>148177088</v>
      </c>
      <c r="X11" s="51">
        <f t="shared" si="1"/>
        <v>207750284</v>
      </c>
      <c r="Y11" s="51">
        <f t="shared" si="1"/>
        <v>-59573196</v>
      </c>
      <c r="Z11" s="52">
        <f>+IF(X11&lt;&gt;0,+(Y11/X11)*100,0)</f>
        <v>-28.6753860707117</v>
      </c>
      <c r="AA11" s="53">
        <f>SUM(AA6:AA10)</f>
        <v>207750284</v>
      </c>
    </row>
    <row r="12" spans="1:27" ht="13.5">
      <c r="A12" s="54" t="s">
        <v>38</v>
      </c>
      <c r="B12" s="35"/>
      <c r="C12" s="9">
        <v>8456211</v>
      </c>
      <c r="D12" s="10"/>
      <c r="E12" s="11">
        <v>19638564</v>
      </c>
      <c r="F12" s="11">
        <v>20757915</v>
      </c>
      <c r="G12" s="11"/>
      <c r="H12" s="11">
        <v>186379</v>
      </c>
      <c r="I12" s="11">
        <v>1431254</v>
      </c>
      <c r="J12" s="11">
        <v>1617633</v>
      </c>
      <c r="K12" s="11">
        <v>3022563</v>
      </c>
      <c r="L12" s="11">
        <v>2252727</v>
      </c>
      <c r="M12" s="11">
        <v>2861375</v>
      </c>
      <c r="N12" s="11">
        <v>8136665</v>
      </c>
      <c r="O12" s="11">
        <v>1524619</v>
      </c>
      <c r="P12" s="11">
        <v>2384078</v>
      </c>
      <c r="Q12" s="11">
        <v>376591</v>
      </c>
      <c r="R12" s="11">
        <v>4285288</v>
      </c>
      <c r="S12" s="11">
        <v>398683</v>
      </c>
      <c r="T12" s="11">
        <v>561569</v>
      </c>
      <c r="U12" s="11">
        <v>4631601</v>
      </c>
      <c r="V12" s="11">
        <v>5591853</v>
      </c>
      <c r="W12" s="11">
        <v>19631439</v>
      </c>
      <c r="X12" s="11">
        <v>20757915</v>
      </c>
      <c r="Y12" s="11">
        <v>-1126476</v>
      </c>
      <c r="Z12" s="2">
        <v>-5.43</v>
      </c>
      <c r="AA12" s="15">
        <v>20757915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12194394</v>
      </c>
      <c r="D15" s="10"/>
      <c r="E15" s="11">
        <v>79022100</v>
      </c>
      <c r="F15" s="11">
        <v>88705996</v>
      </c>
      <c r="G15" s="11"/>
      <c r="H15" s="11">
        <v>1630252</v>
      </c>
      <c r="I15" s="11">
        <v>875280</v>
      </c>
      <c r="J15" s="11">
        <v>2505532</v>
      </c>
      <c r="K15" s="11">
        <v>1886342</v>
      </c>
      <c r="L15" s="11">
        <v>367198</v>
      </c>
      <c r="M15" s="11">
        <v>5238670</v>
      </c>
      <c r="N15" s="11">
        <v>7492210</v>
      </c>
      <c r="O15" s="11">
        <v>8075182</v>
      </c>
      <c r="P15" s="11">
        <v>2644033</v>
      </c>
      <c r="Q15" s="11">
        <v>404081</v>
      </c>
      <c r="R15" s="11">
        <v>11123296</v>
      </c>
      <c r="S15" s="11">
        <v>789150</v>
      </c>
      <c r="T15" s="11">
        <v>1889009</v>
      </c>
      <c r="U15" s="11">
        <v>25131704</v>
      </c>
      <c r="V15" s="11">
        <v>27809863</v>
      </c>
      <c r="W15" s="11">
        <v>48930901</v>
      </c>
      <c r="X15" s="11">
        <v>88705996</v>
      </c>
      <c r="Y15" s="11">
        <v>-39775095</v>
      </c>
      <c r="Z15" s="2">
        <v>-44.84</v>
      </c>
      <c r="AA15" s="15">
        <v>88705996</v>
      </c>
    </row>
    <row r="16" spans="1:27" ht="13.5">
      <c r="A16" s="55" t="s">
        <v>43</v>
      </c>
      <c r="B16" s="56"/>
      <c r="C16" s="15"/>
      <c r="D16" s="10"/>
      <c r="E16" s="11">
        <v>90000</v>
      </c>
      <c r="F16" s="11">
        <v>23940</v>
      </c>
      <c r="G16" s="11"/>
      <c r="H16" s="11"/>
      <c r="I16" s="11"/>
      <c r="J16" s="11"/>
      <c r="K16" s="11"/>
      <c r="L16" s="11"/>
      <c r="M16" s="11"/>
      <c r="N16" s="11"/>
      <c r="O16" s="11">
        <v>23940</v>
      </c>
      <c r="P16" s="11"/>
      <c r="Q16" s="11">
        <v>7800</v>
      </c>
      <c r="R16" s="11">
        <v>31740</v>
      </c>
      <c r="S16" s="11"/>
      <c r="T16" s="11"/>
      <c r="U16" s="11">
        <v>25651</v>
      </c>
      <c r="V16" s="11">
        <v>25651</v>
      </c>
      <c r="W16" s="11">
        <v>57391</v>
      </c>
      <c r="X16" s="11">
        <v>23940</v>
      </c>
      <c r="Y16" s="11">
        <v>33451</v>
      </c>
      <c r="Z16" s="2">
        <v>139.73</v>
      </c>
      <c r="AA16" s="15">
        <v>23940</v>
      </c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2741948</v>
      </c>
      <c r="D18" s="17"/>
      <c r="E18" s="18">
        <v>14127725</v>
      </c>
      <c r="F18" s="18">
        <v>19422910</v>
      </c>
      <c r="G18" s="18"/>
      <c r="H18" s="18"/>
      <c r="I18" s="18">
        <v>336738</v>
      </c>
      <c r="J18" s="18">
        <v>336738</v>
      </c>
      <c r="K18" s="18">
        <v>1923040</v>
      </c>
      <c r="L18" s="18"/>
      <c r="M18" s="18">
        <v>1072080</v>
      </c>
      <c r="N18" s="18">
        <v>2995120</v>
      </c>
      <c r="O18" s="18"/>
      <c r="P18" s="18"/>
      <c r="Q18" s="18">
        <v>3718630</v>
      </c>
      <c r="R18" s="18">
        <v>3718630</v>
      </c>
      <c r="S18" s="18">
        <v>348049</v>
      </c>
      <c r="T18" s="18">
        <v>603981</v>
      </c>
      <c r="U18" s="18">
        <v>10066247</v>
      </c>
      <c r="V18" s="18">
        <v>11018277</v>
      </c>
      <c r="W18" s="18">
        <v>18068765</v>
      </c>
      <c r="X18" s="18">
        <v>19422910</v>
      </c>
      <c r="Y18" s="18">
        <v>-1354145</v>
      </c>
      <c r="Z18" s="3">
        <v>-6.97</v>
      </c>
      <c r="AA18" s="23">
        <v>19422910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149664131</v>
      </c>
      <c r="D20" s="59">
        <f t="shared" si="2"/>
        <v>0</v>
      </c>
      <c r="E20" s="60">
        <f t="shared" si="2"/>
        <v>164963597</v>
      </c>
      <c r="F20" s="60">
        <f t="shared" si="2"/>
        <v>125248323</v>
      </c>
      <c r="G20" s="60">
        <f t="shared" si="2"/>
        <v>15048</v>
      </c>
      <c r="H20" s="60">
        <f t="shared" si="2"/>
        <v>6229181</v>
      </c>
      <c r="I20" s="60">
        <f t="shared" si="2"/>
        <v>7503503</v>
      </c>
      <c r="J20" s="60">
        <f t="shared" si="2"/>
        <v>13747732</v>
      </c>
      <c r="K20" s="60">
        <f t="shared" si="2"/>
        <v>12265221</v>
      </c>
      <c r="L20" s="60">
        <f t="shared" si="2"/>
        <v>3780998</v>
      </c>
      <c r="M20" s="60">
        <f t="shared" si="2"/>
        <v>3773055</v>
      </c>
      <c r="N20" s="60">
        <f t="shared" si="2"/>
        <v>19819274</v>
      </c>
      <c r="O20" s="60">
        <f t="shared" si="2"/>
        <v>14644974</v>
      </c>
      <c r="P20" s="60">
        <f t="shared" si="2"/>
        <v>4699937</v>
      </c>
      <c r="Q20" s="60">
        <f t="shared" si="2"/>
        <v>5018547</v>
      </c>
      <c r="R20" s="60">
        <f t="shared" si="2"/>
        <v>24363458</v>
      </c>
      <c r="S20" s="60">
        <f t="shared" si="2"/>
        <v>5241470</v>
      </c>
      <c r="T20" s="60">
        <f t="shared" si="2"/>
        <v>17595542</v>
      </c>
      <c r="U20" s="60">
        <f t="shared" si="2"/>
        <v>47519255</v>
      </c>
      <c r="V20" s="60">
        <f t="shared" si="2"/>
        <v>70356267</v>
      </c>
      <c r="W20" s="60">
        <f t="shared" si="2"/>
        <v>128286731</v>
      </c>
      <c r="X20" s="60">
        <f t="shared" si="2"/>
        <v>125248323</v>
      </c>
      <c r="Y20" s="60">
        <f t="shared" si="2"/>
        <v>3038408</v>
      </c>
      <c r="Z20" s="61">
        <f>+IF(X20&lt;&gt;0,+(Y20/X20)*100,0)</f>
        <v>2.4259071317066656</v>
      </c>
      <c r="AA20" s="62">
        <f>SUM(AA26:AA33)</f>
        <v>125248323</v>
      </c>
    </row>
    <row r="21" spans="1:27" ht="13.5">
      <c r="A21" s="46" t="s">
        <v>32</v>
      </c>
      <c r="B21" s="47"/>
      <c r="C21" s="9">
        <v>50702253</v>
      </c>
      <c r="D21" s="10"/>
      <c r="E21" s="11">
        <v>17000000</v>
      </c>
      <c r="F21" s="11">
        <v>17000000</v>
      </c>
      <c r="G21" s="11">
        <v>15048</v>
      </c>
      <c r="H21" s="11">
        <v>2732783</v>
      </c>
      <c r="I21" s="11">
        <v>6384421</v>
      </c>
      <c r="J21" s="11">
        <v>9132252</v>
      </c>
      <c r="K21" s="11">
        <v>5076409</v>
      </c>
      <c r="L21" s="11">
        <v>130737</v>
      </c>
      <c r="M21" s="11">
        <v>215319</v>
      </c>
      <c r="N21" s="11">
        <v>5422465</v>
      </c>
      <c r="O21" s="11"/>
      <c r="P21" s="11">
        <v>1253900</v>
      </c>
      <c r="Q21" s="11">
        <v>507709</v>
      </c>
      <c r="R21" s="11">
        <v>1761609</v>
      </c>
      <c r="S21" s="11"/>
      <c r="T21" s="11"/>
      <c r="U21" s="11">
        <v>3761426</v>
      </c>
      <c r="V21" s="11">
        <v>3761426</v>
      </c>
      <c r="W21" s="11">
        <v>20077752</v>
      </c>
      <c r="X21" s="11">
        <v>17000000</v>
      </c>
      <c r="Y21" s="11">
        <v>3077752</v>
      </c>
      <c r="Z21" s="2">
        <v>18.1</v>
      </c>
      <c r="AA21" s="15">
        <v>17000000</v>
      </c>
    </row>
    <row r="22" spans="1:27" ht="13.5">
      <c r="A22" s="46" t="s">
        <v>33</v>
      </c>
      <c r="B22" s="47"/>
      <c r="C22" s="9">
        <v>14910</v>
      </c>
      <c r="D22" s="10"/>
      <c r="E22" s="11">
        <v>8000000</v>
      </c>
      <c r="F22" s="11">
        <v>6406500</v>
      </c>
      <c r="G22" s="11"/>
      <c r="H22" s="11"/>
      <c r="I22" s="11">
        <v>210601</v>
      </c>
      <c r="J22" s="11">
        <v>210601</v>
      </c>
      <c r="K22" s="11">
        <v>14385</v>
      </c>
      <c r="L22" s="11">
        <v>135942</v>
      </c>
      <c r="M22" s="11">
        <v>156782</v>
      </c>
      <c r="N22" s="11">
        <v>307109</v>
      </c>
      <c r="O22" s="11"/>
      <c r="P22" s="11">
        <v>651318</v>
      </c>
      <c r="Q22" s="11"/>
      <c r="R22" s="11">
        <v>651318</v>
      </c>
      <c r="S22" s="11">
        <v>833227</v>
      </c>
      <c r="T22" s="11">
        <v>316430</v>
      </c>
      <c r="U22" s="11">
        <v>4371082</v>
      </c>
      <c r="V22" s="11">
        <v>5520739</v>
      </c>
      <c r="W22" s="11">
        <v>6689767</v>
      </c>
      <c r="X22" s="11">
        <v>6406500</v>
      </c>
      <c r="Y22" s="11">
        <v>283267</v>
      </c>
      <c r="Z22" s="2">
        <v>4.42</v>
      </c>
      <c r="AA22" s="15">
        <v>6406500</v>
      </c>
    </row>
    <row r="23" spans="1:27" ht="13.5">
      <c r="A23" s="46" t="s">
        <v>34</v>
      </c>
      <c r="B23" s="47"/>
      <c r="C23" s="9">
        <v>21773687</v>
      </c>
      <c r="D23" s="10"/>
      <c r="E23" s="11">
        <v>41912139</v>
      </c>
      <c r="F23" s="11">
        <v>38496240</v>
      </c>
      <c r="G23" s="11"/>
      <c r="H23" s="11">
        <v>3496398</v>
      </c>
      <c r="I23" s="11">
        <v>268031</v>
      </c>
      <c r="J23" s="11">
        <v>3764429</v>
      </c>
      <c r="K23" s="11">
        <v>5879584</v>
      </c>
      <c r="L23" s="11">
        <v>2035912</v>
      </c>
      <c r="M23" s="11">
        <v>775889</v>
      </c>
      <c r="N23" s="11">
        <v>8691385</v>
      </c>
      <c r="O23" s="11">
        <v>14314662</v>
      </c>
      <c r="P23" s="11"/>
      <c r="Q23" s="11">
        <v>3451750</v>
      </c>
      <c r="R23" s="11">
        <v>17766412</v>
      </c>
      <c r="S23" s="11"/>
      <c r="T23" s="11">
        <v>7905366</v>
      </c>
      <c r="U23" s="11">
        <v>18251100</v>
      </c>
      <c r="V23" s="11">
        <v>26156466</v>
      </c>
      <c r="W23" s="11">
        <v>56378692</v>
      </c>
      <c r="X23" s="11">
        <v>38496240</v>
      </c>
      <c r="Y23" s="11">
        <v>17882452</v>
      </c>
      <c r="Z23" s="2">
        <v>46.45</v>
      </c>
      <c r="AA23" s="15">
        <v>38496240</v>
      </c>
    </row>
    <row r="24" spans="1:27" ht="13.5">
      <c r="A24" s="46" t="s">
        <v>35</v>
      </c>
      <c r="B24" s="47"/>
      <c r="C24" s="9">
        <v>20191062</v>
      </c>
      <c r="D24" s="10"/>
      <c r="E24" s="11">
        <v>33900717</v>
      </c>
      <c r="F24" s="11">
        <v>15015012</v>
      </c>
      <c r="G24" s="11"/>
      <c r="H24" s="11"/>
      <c r="I24" s="11">
        <v>392365</v>
      </c>
      <c r="J24" s="11">
        <v>392365</v>
      </c>
      <c r="K24" s="11">
        <v>436336</v>
      </c>
      <c r="L24" s="11">
        <v>162457</v>
      </c>
      <c r="M24" s="11">
        <v>470558</v>
      </c>
      <c r="N24" s="11">
        <v>1069351</v>
      </c>
      <c r="O24" s="11"/>
      <c r="P24" s="11">
        <v>651643</v>
      </c>
      <c r="Q24" s="11">
        <v>98630</v>
      </c>
      <c r="R24" s="11">
        <v>750273</v>
      </c>
      <c r="S24" s="11">
        <v>741214</v>
      </c>
      <c r="T24" s="11">
        <v>3027300</v>
      </c>
      <c r="U24" s="11">
        <v>2721814</v>
      </c>
      <c r="V24" s="11">
        <v>6490328</v>
      </c>
      <c r="W24" s="11">
        <v>8702317</v>
      </c>
      <c r="X24" s="11">
        <v>15015012</v>
      </c>
      <c r="Y24" s="11">
        <v>-6312695</v>
      </c>
      <c r="Z24" s="2">
        <v>-42.04</v>
      </c>
      <c r="AA24" s="15">
        <v>15015012</v>
      </c>
    </row>
    <row r="25" spans="1:27" ht="13.5">
      <c r="A25" s="46" t="s">
        <v>36</v>
      </c>
      <c r="B25" s="47"/>
      <c r="C25" s="9">
        <v>10070028</v>
      </c>
      <c r="D25" s="10"/>
      <c r="E25" s="11">
        <v>3000000</v>
      </c>
      <c r="F25" s="11">
        <v>3000000</v>
      </c>
      <c r="G25" s="11"/>
      <c r="H25" s="11"/>
      <c r="I25" s="11">
        <v>58149</v>
      </c>
      <c r="J25" s="11">
        <v>58149</v>
      </c>
      <c r="K25" s="11">
        <v>75881</v>
      </c>
      <c r="L25" s="11">
        <v>630335</v>
      </c>
      <c r="M25" s="11">
        <v>27661</v>
      </c>
      <c r="N25" s="11">
        <v>733877</v>
      </c>
      <c r="O25" s="11">
        <v>11980</v>
      </c>
      <c r="P25" s="11">
        <v>174108</v>
      </c>
      <c r="Q25" s="11">
        <v>15680</v>
      </c>
      <c r="R25" s="11">
        <v>201768</v>
      </c>
      <c r="S25" s="11">
        <v>22004</v>
      </c>
      <c r="T25" s="11">
        <v>29074</v>
      </c>
      <c r="U25" s="11">
        <v>1363711</v>
      </c>
      <c r="V25" s="11">
        <v>1414789</v>
      </c>
      <c r="W25" s="11">
        <v>2408583</v>
      </c>
      <c r="X25" s="11">
        <v>3000000</v>
      </c>
      <c r="Y25" s="11">
        <v>-591417</v>
      </c>
      <c r="Z25" s="2">
        <v>-19.71</v>
      </c>
      <c r="AA25" s="15">
        <v>3000000</v>
      </c>
    </row>
    <row r="26" spans="1:27" ht="13.5">
      <c r="A26" s="48" t="s">
        <v>37</v>
      </c>
      <c r="B26" s="63"/>
      <c r="C26" s="49">
        <f aca="true" t="shared" si="3" ref="C26:Y26">SUM(C21:C25)</f>
        <v>102751940</v>
      </c>
      <c r="D26" s="50">
        <f t="shared" si="3"/>
        <v>0</v>
      </c>
      <c r="E26" s="51">
        <f t="shared" si="3"/>
        <v>103812856</v>
      </c>
      <c r="F26" s="51">
        <f t="shared" si="3"/>
        <v>79917752</v>
      </c>
      <c r="G26" s="51">
        <f t="shared" si="3"/>
        <v>15048</v>
      </c>
      <c r="H26" s="51">
        <f t="shared" si="3"/>
        <v>6229181</v>
      </c>
      <c r="I26" s="51">
        <f t="shared" si="3"/>
        <v>7313567</v>
      </c>
      <c r="J26" s="51">
        <f t="shared" si="3"/>
        <v>13557796</v>
      </c>
      <c r="K26" s="51">
        <f t="shared" si="3"/>
        <v>11482595</v>
      </c>
      <c r="L26" s="51">
        <f t="shared" si="3"/>
        <v>3095383</v>
      </c>
      <c r="M26" s="51">
        <f t="shared" si="3"/>
        <v>1646209</v>
      </c>
      <c r="N26" s="51">
        <f t="shared" si="3"/>
        <v>16224187</v>
      </c>
      <c r="O26" s="51">
        <f t="shared" si="3"/>
        <v>14326642</v>
      </c>
      <c r="P26" s="51">
        <f t="shared" si="3"/>
        <v>2730969</v>
      </c>
      <c r="Q26" s="51">
        <f t="shared" si="3"/>
        <v>4073769</v>
      </c>
      <c r="R26" s="51">
        <f t="shared" si="3"/>
        <v>21131380</v>
      </c>
      <c r="S26" s="51">
        <f t="shared" si="3"/>
        <v>1596445</v>
      </c>
      <c r="T26" s="51">
        <f t="shared" si="3"/>
        <v>11278170</v>
      </c>
      <c r="U26" s="51">
        <f t="shared" si="3"/>
        <v>30469133</v>
      </c>
      <c r="V26" s="51">
        <f t="shared" si="3"/>
        <v>43343748</v>
      </c>
      <c r="W26" s="51">
        <f t="shared" si="3"/>
        <v>94257111</v>
      </c>
      <c r="X26" s="51">
        <f t="shared" si="3"/>
        <v>79917752</v>
      </c>
      <c r="Y26" s="51">
        <f t="shared" si="3"/>
        <v>14339359</v>
      </c>
      <c r="Z26" s="52">
        <f>+IF(X26&lt;&gt;0,+(Y26/X26)*100,0)</f>
        <v>17.942645583924833</v>
      </c>
      <c r="AA26" s="53">
        <f>SUM(AA21:AA25)</f>
        <v>79917752</v>
      </c>
    </row>
    <row r="27" spans="1:27" ht="13.5">
      <c r="A27" s="54" t="s">
        <v>38</v>
      </c>
      <c r="B27" s="64"/>
      <c r="C27" s="9">
        <v>42755149</v>
      </c>
      <c r="D27" s="10"/>
      <c r="E27" s="11">
        <v>30034634</v>
      </c>
      <c r="F27" s="11">
        <v>17720888</v>
      </c>
      <c r="G27" s="11"/>
      <c r="H27" s="11"/>
      <c r="I27" s="11">
        <v>162060</v>
      </c>
      <c r="J27" s="11">
        <v>162060</v>
      </c>
      <c r="K27" s="11">
        <v>256303</v>
      </c>
      <c r="L27" s="11">
        <v>-2913</v>
      </c>
      <c r="M27" s="11">
        <v>1392244</v>
      </c>
      <c r="N27" s="11">
        <v>1645634</v>
      </c>
      <c r="O27" s="11"/>
      <c r="P27" s="11">
        <v>829121</v>
      </c>
      <c r="Q27" s="11">
        <v>882231</v>
      </c>
      <c r="R27" s="11">
        <v>1711352</v>
      </c>
      <c r="S27" s="11">
        <v>1083506</v>
      </c>
      <c r="T27" s="11">
        <v>3971269</v>
      </c>
      <c r="U27" s="11">
        <v>4720938</v>
      </c>
      <c r="V27" s="11">
        <v>9775713</v>
      </c>
      <c r="W27" s="11">
        <v>13294759</v>
      </c>
      <c r="X27" s="11">
        <v>17720888</v>
      </c>
      <c r="Y27" s="11">
        <v>-4426129</v>
      </c>
      <c r="Z27" s="2">
        <v>-24.98</v>
      </c>
      <c r="AA27" s="15">
        <v>17720888</v>
      </c>
    </row>
    <row r="28" spans="1:27" ht="13.5">
      <c r="A28" s="54" t="s">
        <v>39</v>
      </c>
      <c r="B28" s="64"/>
      <c r="C28" s="12"/>
      <c r="D28" s="13"/>
      <c r="E28" s="14">
        <v>4000000</v>
      </c>
      <c r="F28" s="14">
        <v>1900000</v>
      </c>
      <c r="G28" s="14"/>
      <c r="H28" s="14"/>
      <c r="I28" s="14"/>
      <c r="J28" s="14"/>
      <c r="K28" s="14"/>
      <c r="L28" s="14"/>
      <c r="M28" s="14"/>
      <c r="N28" s="14"/>
      <c r="O28" s="14"/>
      <c r="P28" s="14">
        <v>144936</v>
      </c>
      <c r="Q28" s="14"/>
      <c r="R28" s="14">
        <v>144936</v>
      </c>
      <c r="S28" s="14">
        <v>8848</v>
      </c>
      <c r="T28" s="14">
        <v>256659</v>
      </c>
      <c r="U28" s="14">
        <v>574718</v>
      </c>
      <c r="V28" s="14">
        <v>840225</v>
      </c>
      <c r="W28" s="14">
        <v>985161</v>
      </c>
      <c r="X28" s="14">
        <v>1900000</v>
      </c>
      <c r="Y28" s="14">
        <v>-914839</v>
      </c>
      <c r="Z28" s="2">
        <v>-48.15</v>
      </c>
      <c r="AA28" s="22">
        <v>1900000</v>
      </c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4157042</v>
      </c>
      <c r="D30" s="10"/>
      <c r="E30" s="11">
        <v>27116107</v>
      </c>
      <c r="F30" s="11">
        <v>25709683</v>
      </c>
      <c r="G30" s="11"/>
      <c r="H30" s="11"/>
      <c r="I30" s="11">
        <v>27876</v>
      </c>
      <c r="J30" s="11">
        <v>27876</v>
      </c>
      <c r="K30" s="11">
        <v>526323</v>
      </c>
      <c r="L30" s="11">
        <v>688528</v>
      </c>
      <c r="M30" s="11">
        <v>734602</v>
      </c>
      <c r="N30" s="11">
        <v>1949453</v>
      </c>
      <c r="O30" s="11">
        <v>318332</v>
      </c>
      <c r="P30" s="11">
        <v>994911</v>
      </c>
      <c r="Q30" s="11">
        <v>62547</v>
      </c>
      <c r="R30" s="11">
        <v>1375790</v>
      </c>
      <c r="S30" s="11">
        <v>2552671</v>
      </c>
      <c r="T30" s="11">
        <v>2089444</v>
      </c>
      <c r="U30" s="11">
        <v>11754466</v>
      </c>
      <c r="V30" s="11">
        <v>16396581</v>
      </c>
      <c r="W30" s="11">
        <v>19749700</v>
      </c>
      <c r="X30" s="11">
        <v>25709683</v>
      </c>
      <c r="Y30" s="11">
        <v>-5959983</v>
      </c>
      <c r="Z30" s="2">
        <v>-23.18</v>
      </c>
      <c r="AA30" s="15">
        <v>25709683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52214148</v>
      </c>
      <c r="D36" s="10">
        <f t="shared" si="4"/>
        <v>0</v>
      </c>
      <c r="E36" s="11">
        <f t="shared" si="4"/>
        <v>76053882</v>
      </c>
      <c r="F36" s="11">
        <f t="shared" si="4"/>
        <v>69660284</v>
      </c>
      <c r="G36" s="11">
        <f t="shared" si="4"/>
        <v>15048</v>
      </c>
      <c r="H36" s="11">
        <f t="shared" si="4"/>
        <v>3811204</v>
      </c>
      <c r="I36" s="11">
        <f t="shared" si="4"/>
        <v>8052115</v>
      </c>
      <c r="J36" s="11">
        <f t="shared" si="4"/>
        <v>11878367</v>
      </c>
      <c r="K36" s="11">
        <f t="shared" si="4"/>
        <v>6840998</v>
      </c>
      <c r="L36" s="11">
        <f t="shared" si="4"/>
        <v>2809709</v>
      </c>
      <c r="M36" s="11">
        <f t="shared" si="4"/>
        <v>3612087</v>
      </c>
      <c r="N36" s="11">
        <f t="shared" si="4"/>
        <v>13262794</v>
      </c>
      <c r="O36" s="11">
        <f t="shared" si="4"/>
        <v>3568408</v>
      </c>
      <c r="P36" s="11">
        <f t="shared" si="4"/>
        <v>4421747</v>
      </c>
      <c r="Q36" s="11">
        <f t="shared" si="4"/>
        <v>2934266</v>
      </c>
      <c r="R36" s="11">
        <f t="shared" si="4"/>
        <v>10924421</v>
      </c>
      <c r="S36" s="11">
        <f t="shared" si="4"/>
        <v>4919749</v>
      </c>
      <c r="T36" s="11">
        <f t="shared" si="4"/>
        <v>4066472</v>
      </c>
      <c r="U36" s="11">
        <f t="shared" si="4"/>
        <v>14045671</v>
      </c>
      <c r="V36" s="11">
        <f t="shared" si="4"/>
        <v>23031892</v>
      </c>
      <c r="W36" s="11">
        <f t="shared" si="4"/>
        <v>59097474</v>
      </c>
      <c r="X36" s="11">
        <f t="shared" si="4"/>
        <v>69660284</v>
      </c>
      <c r="Y36" s="11">
        <f t="shared" si="4"/>
        <v>-10562810</v>
      </c>
      <c r="Z36" s="2">
        <f aca="true" t="shared" si="5" ref="Z36:Z49">+IF(X36&lt;&gt;0,+(Y36/X36)*100,0)</f>
        <v>-15.163317450729888</v>
      </c>
      <c r="AA36" s="15">
        <f>AA6+AA21</f>
        <v>69660284</v>
      </c>
    </row>
    <row r="37" spans="1:27" ht="13.5">
      <c r="A37" s="46" t="s">
        <v>33</v>
      </c>
      <c r="B37" s="47"/>
      <c r="C37" s="9">
        <f t="shared" si="4"/>
        <v>54483372</v>
      </c>
      <c r="D37" s="10">
        <f t="shared" si="4"/>
        <v>0</v>
      </c>
      <c r="E37" s="11">
        <f t="shared" si="4"/>
        <v>91400000</v>
      </c>
      <c r="F37" s="11">
        <f t="shared" si="4"/>
        <v>99306500</v>
      </c>
      <c r="G37" s="11">
        <f t="shared" si="4"/>
        <v>0</v>
      </c>
      <c r="H37" s="11">
        <f t="shared" si="4"/>
        <v>1419961</v>
      </c>
      <c r="I37" s="11">
        <f t="shared" si="4"/>
        <v>1126894</v>
      </c>
      <c r="J37" s="11">
        <f t="shared" si="4"/>
        <v>2546855</v>
      </c>
      <c r="K37" s="11">
        <f t="shared" si="4"/>
        <v>482754</v>
      </c>
      <c r="L37" s="11">
        <f t="shared" si="4"/>
        <v>6089426</v>
      </c>
      <c r="M37" s="11">
        <f t="shared" si="4"/>
        <v>4050781</v>
      </c>
      <c r="N37" s="11">
        <f t="shared" si="4"/>
        <v>10622961</v>
      </c>
      <c r="O37" s="11">
        <f t="shared" si="4"/>
        <v>989612</v>
      </c>
      <c r="P37" s="11">
        <f t="shared" si="4"/>
        <v>4399006</v>
      </c>
      <c r="Q37" s="11">
        <f t="shared" si="4"/>
        <v>4925870</v>
      </c>
      <c r="R37" s="11">
        <f t="shared" si="4"/>
        <v>10314488</v>
      </c>
      <c r="S37" s="11">
        <f t="shared" si="4"/>
        <v>4499949</v>
      </c>
      <c r="T37" s="11">
        <f t="shared" si="4"/>
        <v>4596502</v>
      </c>
      <c r="U37" s="11">
        <f t="shared" si="4"/>
        <v>43247542</v>
      </c>
      <c r="V37" s="11">
        <f t="shared" si="4"/>
        <v>52343993</v>
      </c>
      <c r="W37" s="11">
        <f t="shared" si="4"/>
        <v>75828297</v>
      </c>
      <c r="X37" s="11">
        <f t="shared" si="4"/>
        <v>99306500</v>
      </c>
      <c r="Y37" s="11">
        <f t="shared" si="4"/>
        <v>-23478203</v>
      </c>
      <c r="Z37" s="2">
        <f t="shared" si="5"/>
        <v>-23.64216138923434</v>
      </c>
      <c r="AA37" s="15">
        <f>AA7+AA22</f>
        <v>99306500</v>
      </c>
    </row>
    <row r="38" spans="1:27" ht="13.5">
      <c r="A38" s="46" t="s">
        <v>34</v>
      </c>
      <c r="B38" s="47"/>
      <c r="C38" s="9">
        <f t="shared" si="4"/>
        <v>29447348</v>
      </c>
      <c r="D38" s="10">
        <f t="shared" si="4"/>
        <v>0</v>
      </c>
      <c r="E38" s="11">
        <f t="shared" si="4"/>
        <v>85412139</v>
      </c>
      <c r="F38" s="11">
        <f t="shared" si="4"/>
        <v>81928240</v>
      </c>
      <c r="G38" s="11">
        <f t="shared" si="4"/>
        <v>40000</v>
      </c>
      <c r="H38" s="11">
        <f t="shared" si="4"/>
        <v>3496398</v>
      </c>
      <c r="I38" s="11">
        <f t="shared" si="4"/>
        <v>1352258</v>
      </c>
      <c r="J38" s="11">
        <f t="shared" si="4"/>
        <v>4888656</v>
      </c>
      <c r="K38" s="11">
        <f t="shared" si="4"/>
        <v>7489126</v>
      </c>
      <c r="L38" s="11">
        <f t="shared" si="4"/>
        <v>3782919</v>
      </c>
      <c r="M38" s="11">
        <f t="shared" si="4"/>
        <v>842587</v>
      </c>
      <c r="N38" s="11">
        <f t="shared" si="4"/>
        <v>12114632</v>
      </c>
      <c r="O38" s="11">
        <f t="shared" si="4"/>
        <v>17184197</v>
      </c>
      <c r="P38" s="11">
        <f t="shared" si="4"/>
        <v>0</v>
      </c>
      <c r="Q38" s="11">
        <f t="shared" si="4"/>
        <v>6189685</v>
      </c>
      <c r="R38" s="11">
        <f t="shared" si="4"/>
        <v>23373882</v>
      </c>
      <c r="S38" s="11">
        <f t="shared" si="4"/>
        <v>1049180</v>
      </c>
      <c r="T38" s="11">
        <f t="shared" si="4"/>
        <v>11978044</v>
      </c>
      <c r="U38" s="11">
        <f t="shared" si="4"/>
        <v>29134370</v>
      </c>
      <c r="V38" s="11">
        <f t="shared" si="4"/>
        <v>42161594</v>
      </c>
      <c r="W38" s="11">
        <f t="shared" si="4"/>
        <v>82538764</v>
      </c>
      <c r="X38" s="11">
        <f t="shared" si="4"/>
        <v>81928240</v>
      </c>
      <c r="Y38" s="11">
        <f t="shared" si="4"/>
        <v>610524</v>
      </c>
      <c r="Z38" s="2">
        <f t="shared" si="5"/>
        <v>0.7451935986907566</v>
      </c>
      <c r="AA38" s="15">
        <f>AA8+AA23</f>
        <v>81928240</v>
      </c>
    </row>
    <row r="39" spans="1:27" ht="13.5">
      <c r="A39" s="46" t="s">
        <v>35</v>
      </c>
      <c r="B39" s="47"/>
      <c r="C39" s="9">
        <f t="shared" si="4"/>
        <v>25303603</v>
      </c>
      <c r="D39" s="10">
        <f t="shared" si="4"/>
        <v>0</v>
      </c>
      <c r="E39" s="11">
        <f t="shared" si="4"/>
        <v>50600717</v>
      </c>
      <c r="F39" s="11">
        <f t="shared" si="4"/>
        <v>32673012</v>
      </c>
      <c r="G39" s="11">
        <f t="shared" si="4"/>
        <v>0</v>
      </c>
      <c r="H39" s="11">
        <f t="shared" si="4"/>
        <v>0</v>
      </c>
      <c r="I39" s="11">
        <f t="shared" si="4"/>
        <v>581150</v>
      </c>
      <c r="J39" s="11">
        <f t="shared" si="4"/>
        <v>581150</v>
      </c>
      <c r="K39" s="11">
        <f t="shared" si="4"/>
        <v>436336</v>
      </c>
      <c r="L39" s="11">
        <f t="shared" si="4"/>
        <v>3455392</v>
      </c>
      <c r="M39" s="11">
        <f t="shared" si="4"/>
        <v>532811</v>
      </c>
      <c r="N39" s="11">
        <f t="shared" si="4"/>
        <v>4424539</v>
      </c>
      <c r="O39" s="11">
        <f t="shared" si="4"/>
        <v>0</v>
      </c>
      <c r="P39" s="11">
        <f t="shared" si="4"/>
        <v>990277</v>
      </c>
      <c r="Q39" s="11">
        <f t="shared" si="4"/>
        <v>98630</v>
      </c>
      <c r="R39" s="11">
        <f t="shared" si="4"/>
        <v>1088907</v>
      </c>
      <c r="S39" s="11">
        <f t="shared" si="4"/>
        <v>741214</v>
      </c>
      <c r="T39" s="11">
        <f t="shared" si="4"/>
        <v>5964141</v>
      </c>
      <c r="U39" s="11">
        <f t="shared" si="4"/>
        <v>9761130</v>
      </c>
      <c r="V39" s="11">
        <f t="shared" si="4"/>
        <v>16466485</v>
      </c>
      <c r="W39" s="11">
        <f t="shared" si="4"/>
        <v>22561081</v>
      </c>
      <c r="X39" s="11">
        <f t="shared" si="4"/>
        <v>32673012</v>
      </c>
      <c r="Y39" s="11">
        <f t="shared" si="4"/>
        <v>-10111931</v>
      </c>
      <c r="Z39" s="2">
        <f t="shared" si="5"/>
        <v>-30.948879154453223</v>
      </c>
      <c r="AA39" s="15">
        <f>AA9+AA24</f>
        <v>32673012</v>
      </c>
    </row>
    <row r="40" spans="1:27" ht="13.5">
      <c r="A40" s="46" t="s">
        <v>36</v>
      </c>
      <c r="B40" s="47"/>
      <c r="C40" s="9">
        <f t="shared" si="4"/>
        <v>10070028</v>
      </c>
      <c r="D40" s="10">
        <f t="shared" si="4"/>
        <v>0</v>
      </c>
      <c r="E40" s="11">
        <f t="shared" si="4"/>
        <v>6500000</v>
      </c>
      <c r="F40" s="11">
        <f t="shared" si="4"/>
        <v>4100000</v>
      </c>
      <c r="G40" s="11">
        <f t="shared" si="4"/>
        <v>0</v>
      </c>
      <c r="H40" s="11">
        <f t="shared" si="4"/>
        <v>0</v>
      </c>
      <c r="I40" s="11">
        <f t="shared" si="4"/>
        <v>58149</v>
      </c>
      <c r="J40" s="11">
        <f t="shared" si="4"/>
        <v>58149</v>
      </c>
      <c r="K40" s="11">
        <f t="shared" si="4"/>
        <v>75881</v>
      </c>
      <c r="L40" s="11">
        <f t="shared" si="4"/>
        <v>630335</v>
      </c>
      <c r="M40" s="11">
        <f t="shared" si="4"/>
        <v>27661</v>
      </c>
      <c r="N40" s="11">
        <f t="shared" si="4"/>
        <v>733877</v>
      </c>
      <c r="O40" s="11">
        <f t="shared" si="4"/>
        <v>11980</v>
      </c>
      <c r="P40" s="11">
        <f t="shared" si="4"/>
        <v>174108</v>
      </c>
      <c r="Q40" s="11">
        <f t="shared" si="4"/>
        <v>15680</v>
      </c>
      <c r="R40" s="11">
        <f t="shared" si="4"/>
        <v>201768</v>
      </c>
      <c r="S40" s="11">
        <f t="shared" si="4"/>
        <v>22004</v>
      </c>
      <c r="T40" s="11">
        <f t="shared" si="4"/>
        <v>29074</v>
      </c>
      <c r="U40" s="11">
        <f t="shared" si="4"/>
        <v>1363711</v>
      </c>
      <c r="V40" s="11">
        <f t="shared" si="4"/>
        <v>1414789</v>
      </c>
      <c r="W40" s="11">
        <f t="shared" si="4"/>
        <v>2408583</v>
      </c>
      <c r="X40" s="11">
        <f t="shared" si="4"/>
        <v>4100000</v>
      </c>
      <c r="Y40" s="11">
        <f t="shared" si="4"/>
        <v>-1691417</v>
      </c>
      <c r="Z40" s="2">
        <f t="shared" si="5"/>
        <v>-41.25407317073171</v>
      </c>
      <c r="AA40" s="15">
        <f>AA10+AA25</f>
        <v>4100000</v>
      </c>
    </row>
    <row r="41" spans="1:27" ht="13.5">
      <c r="A41" s="48" t="s">
        <v>37</v>
      </c>
      <c r="B41" s="47"/>
      <c r="C41" s="49">
        <f aca="true" t="shared" si="6" ref="C41:Y41">SUM(C36:C40)</f>
        <v>171518499</v>
      </c>
      <c r="D41" s="50">
        <f t="shared" si="6"/>
        <v>0</v>
      </c>
      <c r="E41" s="51">
        <f t="shared" si="6"/>
        <v>309966738</v>
      </c>
      <c r="F41" s="51">
        <f t="shared" si="6"/>
        <v>287668036</v>
      </c>
      <c r="G41" s="51">
        <f t="shared" si="6"/>
        <v>55048</v>
      </c>
      <c r="H41" s="51">
        <f t="shared" si="6"/>
        <v>8727563</v>
      </c>
      <c r="I41" s="51">
        <f t="shared" si="6"/>
        <v>11170566</v>
      </c>
      <c r="J41" s="51">
        <f t="shared" si="6"/>
        <v>19953177</v>
      </c>
      <c r="K41" s="51">
        <f t="shared" si="6"/>
        <v>15325095</v>
      </c>
      <c r="L41" s="51">
        <f t="shared" si="6"/>
        <v>16767781</v>
      </c>
      <c r="M41" s="51">
        <f t="shared" si="6"/>
        <v>9065927</v>
      </c>
      <c r="N41" s="51">
        <f t="shared" si="6"/>
        <v>41158803</v>
      </c>
      <c r="O41" s="51">
        <f t="shared" si="6"/>
        <v>21754197</v>
      </c>
      <c r="P41" s="51">
        <f t="shared" si="6"/>
        <v>9985138</v>
      </c>
      <c r="Q41" s="51">
        <f t="shared" si="6"/>
        <v>14164131</v>
      </c>
      <c r="R41" s="51">
        <f t="shared" si="6"/>
        <v>45903466</v>
      </c>
      <c r="S41" s="51">
        <f t="shared" si="6"/>
        <v>11232096</v>
      </c>
      <c r="T41" s="51">
        <f t="shared" si="6"/>
        <v>26634233</v>
      </c>
      <c r="U41" s="51">
        <f t="shared" si="6"/>
        <v>97552424</v>
      </c>
      <c r="V41" s="51">
        <f t="shared" si="6"/>
        <v>135418753</v>
      </c>
      <c r="W41" s="51">
        <f t="shared" si="6"/>
        <v>242434199</v>
      </c>
      <c r="X41" s="51">
        <f t="shared" si="6"/>
        <v>287668036</v>
      </c>
      <c r="Y41" s="51">
        <f t="shared" si="6"/>
        <v>-45233837</v>
      </c>
      <c r="Z41" s="52">
        <f t="shared" si="5"/>
        <v>-15.724318081693303</v>
      </c>
      <c r="AA41" s="53">
        <f>SUM(AA36:AA40)</f>
        <v>287668036</v>
      </c>
    </row>
    <row r="42" spans="1:27" ht="13.5">
      <c r="A42" s="54" t="s">
        <v>38</v>
      </c>
      <c r="B42" s="35"/>
      <c r="C42" s="65">
        <f aca="true" t="shared" si="7" ref="C42:Y48">C12+C27</f>
        <v>51211360</v>
      </c>
      <c r="D42" s="66">
        <f t="shared" si="7"/>
        <v>0</v>
      </c>
      <c r="E42" s="67">
        <f t="shared" si="7"/>
        <v>49673198</v>
      </c>
      <c r="F42" s="67">
        <f t="shared" si="7"/>
        <v>38478803</v>
      </c>
      <c r="G42" s="67">
        <f t="shared" si="7"/>
        <v>0</v>
      </c>
      <c r="H42" s="67">
        <f t="shared" si="7"/>
        <v>186379</v>
      </c>
      <c r="I42" s="67">
        <f t="shared" si="7"/>
        <v>1593314</v>
      </c>
      <c r="J42" s="67">
        <f t="shared" si="7"/>
        <v>1779693</v>
      </c>
      <c r="K42" s="67">
        <f t="shared" si="7"/>
        <v>3278866</v>
      </c>
      <c r="L42" s="67">
        <f t="shared" si="7"/>
        <v>2249814</v>
      </c>
      <c r="M42" s="67">
        <f t="shared" si="7"/>
        <v>4253619</v>
      </c>
      <c r="N42" s="67">
        <f t="shared" si="7"/>
        <v>9782299</v>
      </c>
      <c r="O42" s="67">
        <f t="shared" si="7"/>
        <v>1524619</v>
      </c>
      <c r="P42" s="67">
        <f t="shared" si="7"/>
        <v>3213199</v>
      </c>
      <c r="Q42" s="67">
        <f t="shared" si="7"/>
        <v>1258822</v>
      </c>
      <c r="R42" s="67">
        <f t="shared" si="7"/>
        <v>5996640</v>
      </c>
      <c r="S42" s="67">
        <f t="shared" si="7"/>
        <v>1482189</v>
      </c>
      <c r="T42" s="67">
        <f t="shared" si="7"/>
        <v>4532838</v>
      </c>
      <c r="U42" s="67">
        <f t="shared" si="7"/>
        <v>9352539</v>
      </c>
      <c r="V42" s="67">
        <f t="shared" si="7"/>
        <v>15367566</v>
      </c>
      <c r="W42" s="67">
        <f t="shared" si="7"/>
        <v>32926198</v>
      </c>
      <c r="X42" s="67">
        <f t="shared" si="7"/>
        <v>38478803</v>
      </c>
      <c r="Y42" s="67">
        <f t="shared" si="7"/>
        <v>-5552605</v>
      </c>
      <c r="Z42" s="69">
        <f t="shared" si="5"/>
        <v>-14.43029555779061</v>
      </c>
      <c r="AA42" s="68">
        <f aca="true" t="shared" si="8" ref="AA42:AA48">AA12+AA27</f>
        <v>38478803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4000000</v>
      </c>
      <c r="F43" s="72">
        <f t="shared" si="7"/>
        <v>1900000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144936</v>
      </c>
      <c r="Q43" s="72">
        <f t="shared" si="7"/>
        <v>0</v>
      </c>
      <c r="R43" s="72">
        <f t="shared" si="7"/>
        <v>144936</v>
      </c>
      <c r="S43" s="72">
        <f t="shared" si="7"/>
        <v>8848</v>
      </c>
      <c r="T43" s="72">
        <f t="shared" si="7"/>
        <v>256659</v>
      </c>
      <c r="U43" s="72">
        <f t="shared" si="7"/>
        <v>574718</v>
      </c>
      <c r="V43" s="72">
        <f t="shared" si="7"/>
        <v>840225</v>
      </c>
      <c r="W43" s="72">
        <f t="shared" si="7"/>
        <v>985161</v>
      </c>
      <c r="X43" s="72">
        <f t="shared" si="7"/>
        <v>1900000</v>
      </c>
      <c r="Y43" s="72">
        <f t="shared" si="7"/>
        <v>-914839</v>
      </c>
      <c r="Z43" s="73">
        <f t="shared" si="5"/>
        <v>-48.14942105263158</v>
      </c>
      <c r="AA43" s="74">
        <f t="shared" si="8"/>
        <v>1900000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16351436</v>
      </c>
      <c r="D45" s="66">
        <f t="shared" si="7"/>
        <v>0</v>
      </c>
      <c r="E45" s="67">
        <f t="shared" si="7"/>
        <v>106138207</v>
      </c>
      <c r="F45" s="67">
        <f t="shared" si="7"/>
        <v>114415679</v>
      </c>
      <c r="G45" s="67">
        <f t="shared" si="7"/>
        <v>0</v>
      </c>
      <c r="H45" s="67">
        <f t="shared" si="7"/>
        <v>1630252</v>
      </c>
      <c r="I45" s="67">
        <f t="shared" si="7"/>
        <v>903156</v>
      </c>
      <c r="J45" s="67">
        <f t="shared" si="7"/>
        <v>2533408</v>
      </c>
      <c r="K45" s="67">
        <f t="shared" si="7"/>
        <v>2412665</v>
      </c>
      <c r="L45" s="67">
        <f t="shared" si="7"/>
        <v>1055726</v>
      </c>
      <c r="M45" s="67">
        <f t="shared" si="7"/>
        <v>5973272</v>
      </c>
      <c r="N45" s="67">
        <f t="shared" si="7"/>
        <v>9441663</v>
      </c>
      <c r="O45" s="67">
        <f t="shared" si="7"/>
        <v>8393514</v>
      </c>
      <c r="P45" s="67">
        <f t="shared" si="7"/>
        <v>3638944</v>
      </c>
      <c r="Q45" s="67">
        <f t="shared" si="7"/>
        <v>466628</v>
      </c>
      <c r="R45" s="67">
        <f t="shared" si="7"/>
        <v>12499086</v>
      </c>
      <c r="S45" s="67">
        <f t="shared" si="7"/>
        <v>3341821</v>
      </c>
      <c r="T45" s="67">
        <f t="shared" si="7"/>
        <v>3978453</v>
      </c>
      <c r="U45" s="67">
        <f t="shared" si="7"/>
        <v>36886170</v>
      </c>
      <c r="V45" s="67">
        <f t="shared" si="7"/>
        <v>44206444</v>
      </c>
      <c r="W45" s="67">
        <f t="shared" si="7"/>
        <v>68680601</v>
      </c>
      <c r="X45" s="67">
        <f t="shared" si="7"/>
        <v>114415679</v>
      </c>
      <c r="Y45" s="67">
        <f t="shared" si="7"/>
        <v>-45735078</v>
      </c>
      <c r="Z45" s="69">
        <f t="shared" si="5"/>
        <v>-39.97273660369572</v>
      </c>
      <c r="AA45" s="68">
        <f t="shared" si="8"/>
        <v>114415679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90000</v>
      </c>
      <c r="F46" s="67">
        <f t="shared" si="7"/>
        <v>23940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23940</v>
      </c>
      <c r="P46" s="67">
        <f t="shared" si="7"/>
        <v>0</v>
      </c>
      <c r="Q46" s="67">
        <f t="shared" si="7"/>
        <v>7800</v>
      </c>
      <c r="R46" s="67">
        <f t="shared" si="7"/>
        <v>31740</v>
      </c>
      <c r="S46" s="67">
        <f t="shared" si="7"/>
        <v>0</v>
      </c>
      <c r="T46" s="67">
        <f t="shared" si="7"/>
        <v>0</v>
      </c>
      <c r="U46" s="67">
        <f t="shared" si="7"/>
        <v>25651</v>
      </c>
      <c r="V46" s="67">
        <f t="shared" si="7"/>
        <v>25651</v>
      </c>
      <c r="W46" s="67">
        <f t="shared" si="7"/>
        <v>57391</v>
      </c>
      <c r="X46" s="67">
        <f t="shared" si="7"/>
        <v>23940</v>
      </c>
      <c r="Y46" s="67">
        <f t="shared" si="7"/>
        <v>33451</v>
      </c>
      <c r="Z46" s="69">
        <f t="shared" si="5"/>
        <v>139.72848788638262</v>
      </c>
      <c r="AA46" s="68">
        <f t="shared" si="8"/>
        <v>23940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2741948</v>
      </c>
      <c r="D48" s="66">
        <f t="shared" si="7"/>
        <v>0</v>
      </c>
      <c r="E48" s="67">
        <f t="shared" si="7"/>
        <v>14127725</v>
      </c>
      <c r="F48" s="67">
        <f t="shared" si="7"/>
        <v>19422910</v>
      </c>
      <c r="G48" s="67">
        <f t="shared" si="7"/>
        <v>0</v>
      </c>
      <c r="H48" s="67">
        <f t="shared" si="7"/>
        <v>0</v>
      </c>
      <c r="I48" s="67">
        <f t="shared" si="7"/>
        <v>336738</v>
      </c>
      <c r="J48" s="67">
        <f t="shared" si="7"/>
        <v>336738</v>
      </c>
      <c r="K48" s="67">
        <f t="shared" si="7"/>
        <v>1923040</v>
      </c>
      <c r="L48" s="67">
        <f t="shared" si="7"/>
        <v>0</v>
      </c>
      <c r="M48" s="67">
        <f t="shared" si="7"/>
        <v>1072080</v>
      </c>
      <c r="N48" s="67">
        <f t="shared" si="7"/>
        <v>2995120</v>
      </c>
      <c r="O48" s="67">
        <f t="shared" si="7"/>
        <v>0</v>
      </c>
      <c r="P48" s="67">
        <f t="shared" si="7"/>
        <v>0</v>
      </c>
      <c r="Q48" s="67">
        <f t="shared" si="7"/>
        <v>3718630</v>
      </c>
      <c r="R48" s="67">
        <f t="shared" si="7"/>
        <v>3718630</v>
      </c>
      <c r="S48" s="67">
        <f t="shared" si="7"/>
        <v>348049</v>
      </c>
      <c r="T48" s="67">
        <f t="shared" si="7"/>
        <v>603981</v>
      </c>
      <c r="U48" s="67">
        <f t="shared" si="7"/>
        <v>10066247</v>
      </c>
      <c r="V48" s="67">
        <f t="shared" si="7"/>
        <v>11018277</v>
      </c>
      <c r="W48" s="67">
        <f t="shared" si="7"/>
        <v>18068765</v>
      </c>
      <c r="X48" s="67">
        <f t="shared" si="7"/>
        <v>19422910</v>
      </c>
      <c r="Y48" s="67">
        <f t="shared" si="7"/>
        <v>-1354145</v>
      </c>
      <c r="Z48" s="69">
        <f t="shared" si="5"/>
        <v>-6.971895560448975</v>
      </c>
      <c r="AA48" s="68">
        <f t="shared" si="8"/>
        <v>19422910</v>
      </c>
    </row>
    <row r="49" spans="1:27" ht="13.5">
      <c r="A49" s="75" t="s">
        <v>49</v>
      </c>
      <c r="B49" s="76"/>
      <c r="C49" s="77">
        <f aca="true" t="shared" si="9" ref="C49:Y49">SUM(C41:C48)</f>
        <v>241823243</v>
      </c>
      <c r="D49" s="78">
        <f t="shared" si="9"/>
        <v>0</v>
      </c>
      <c r="E49" s="79">
        <f t="shared" si="9"/>
        <v>483995868</v>
      </c>
      <c r="F49" s="79">
        <f t="shared" si="9"/>
        <v>461909368</v>
      </c>
      <c r="G49" s="79">
        <f t="shared" si="9"/>
        <v>55048</v>
      </c>
      <c r="H49" s="79">
        <f t="shared" si="9"/>
        <v>10544194</v>
      </c>
      <c r="I49" s="79">
        <f t="shared" si="9"/>
        <v>14003774</v>
      </c>
      <c r="J49" s="79">
        <f t="shared" si="9"/>
        <v>24603016</v>
      </c>
      <c r="K49" s="79">
        <f t="shared" si="9"/>
        <v>22939666</v>
      </c>
      <c r="L49" s="79">
        <f t="shared" si="9"/>
        <v>20073321</v>
      </c>
      <c r="M49" s="79">
        <f t="shared" si="9"/>
        <v>20364898</v>
      </c>
      <c r="N49" s="79">
        <f t="shared" si="9"/>
        <v>63377885</v>
      </c>
      <c r="O49" s="79">
        <f t="shared" si="9"/>
        <v>31696270</v>
      </c>
      <c r="P49" s="79">
        <f t="shared" si="9"/>
        <v>16982217</v>
      </c>
      <c r="Q49" s="79">
        <f t="shared" si="9"/>
        <v>19616011</v>
      </c>
      <c r="R49" s="79">
        <f t="shared" si="9"/>
        <v>68294498</v>
      </c>
      <c r="S49" s="79">
        <f t="shared" si="9"/>
        <v>16413003</v>
      </c>
      <c r="T49" s="79">
        <f t="shared" si="9"/>
        <v>36006164</v>
      </c>
      <c r="U49" s="79">
        <f t="shared" si="9"/>
        <v>154457749</v>
      </c>
      <c r="V49" s="79">
        <f t="shared" si="9"/>
        <v>206876916</v>
      </c>
      <c r="W49" s="79">
        <f t="shared" si="9"/>
        <v>363152315</v>
      </c>
      <c r="X49" s="79">
        <f t="shared" si="9"/>
        <v>461909368</v>
      </c>
      <c r="Y49" s="79">
        <f t="shared" si="9"/>
        <v>-98757053</v>
      </c>
      <c r="Z49" s="80">
        <f t="shared" si="5"/>
        <v>-21.38017971525531</v>
      </c>
      <c r="AA49" s="81">
        <f>SUM(AA41:AA48)</f>
        <v>461909368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69372350</v>
      </c>
      <c r="D51" s="66">
        <f t="shared" si="10"/>
        <v>0</v>
      </c>
      <c r="E51" s="67">
        <f t="shared" si="10"/>
        <v>75280863</v>
      </c>
      <c r="F51" s="67">
        <f t="shared" si="10"/>
        <v>80438616</v>
      </c>
      <c r="G51" s="67">
        <f t="shared" si="10"/>
        <v>46894</v>
      </c>
      <c r="H51" s="67">
        <f t="shared" si="10"/>
        <v>2313344</v>
      </c>
      <c r="I51" s="67">
        <f t="shared" si="10"/>
        <v>4509330</v>
      </c>
      <c r="J51" s="67">
        <f t="shared" si="10"/>
        <v>6869568</v>
      </c>
      <c r="K51" s="67">
        <f t="shared" si="10"/>
        <v>5507522</v>
      </c>
      <c r="L51" s="67">
        <f t="shared" si="10"/>
        <v>5904459</v>
      </c>
      <c r="M51" s="67">
        <f t="shared" si="10"/>
        <v>4117639</v>
      </c>
      <c r="N51" s="67">
        <f t="shared" si="10"/>
        <v>15529620</v>
      </c>
      <c r="O51" s="67">
        <f t="shared" si="10"/>
        <v>3891241</v>
      </c>
      <c r="P51" s="67">
        <f t="shared" si="10"/>
        <v>11421866</v>
      </c>
      <c r="Q51" s="67">
        <f t="shared" si="10"/>
        <v>4943754</v>
      </c>
      <c r="R51" s="67">
        <f t="shared" si="10"/>
        <v>20256861</v>
      </c>
      <c r="S51" s="67">
        <f t="shared" si="10"/>
        <v>2171066</v>
      </c>
      <c r="T51" s="67">
        <f t="shared" si="10"/>
        <v>4103127</v>
      </c>
      <c r="U51" s="67">
        <f t="shared" si="10"/>
        <v>12485459</v>
      </c>
      <c r="V51" s="67">
        <f t="shared" si="10"/>
        <v>18759652</v>
      </c>
      <c r="W51" s="67">
        <f t="shared" si="10"/>
        <v>61415701</v>
      </c>
      <c r="X51" s="67">
        <f t="shared" si="10"/>
        <v>80438616</v>
      </c>
      <c r="Y51" s="67">
        <f t="shared" si="10"/>
        <v>-19022915</v>
      </c>
      <c r="Z51" s="69">
        <f>+IF(X51&lt;&gt;0,+(Y51/X51)*100,0)</f>
        <v>-23.64898346833814</v>
      </c>
      <c r="AA51" s="68">
        <f>SUM(AA57:AA61)</f>
        <v>80438616</v>
      </c>
    </row>
    <row r="52" spans="1:27" ht="13.5">
      <c r="A52" s="84" t="s">
        <v>32</v>
      </c>
      <c r="B52" s="47"/>
      <c r="C52" s="9">
        <v>5691255</v>
      </c>
      <c r="D52" s="10"/>
      <c r="E52" s="11">
        <v>8034026</v>
      </c>
      <c r="F52" s="11">
        <v>7634026</v>
      </c>
      <c r="G52" s="11">
        <v>-100</v>
      </c>
      <c r="H52" s="11">
        <v>309402</v>
      </c>
      <c r="I52" s="11">
        <v>1723959</v>
      </c>
      <c r="J52" s="11">
        <v>2033261</v>
      </c>
      <c r="K52" s="11">
        <v>835538</v>
      </c>
      <c r="L52" s="11">
        <v>335502</v>
      </c>
      <c r="M52" s="11">
        <v>832969</v>
      </c>
      <c r="N52" s="11">
        <v>2004009</v>
      </c>
      <c r="O52" s="11">
        <v>712191</v>
      </c>
      <c r="P52" s="11">
        <v>732791</v>
      </c>
      <c r="Q52" s="11">
        <v>179270</v>
      </c>
      <c r="R52" s="11">
        <v>1624252</v>
      </c>
      <c r="S52" s="11">
        <v>603156</v>
      </c>
      <c r="T52" s="11">
        <v>103057</v>
      </c>
      <c r="U52" s="11">
        <v>817478</v>
      </c>
      <c r="V52" s="11">
        <v>1523691</v>
      </c>
      <c r="W52" s="11">
        <v>7185213</v>
      </c>
      <c r="X52" s="11">
        <v>7634026</v>
      </c>
      <c r="Y52" s="11">
        <v>-448813</v>
      </c>
      <c r="Z52" s="2">
        <v>-5.88</v>
      </c>
      <c r="AA52" s="15">
        <v>7634026</v>
      </c>
    </row>
    <row r="53" spans="1:27" ht="13.5">
      <c r="A53" s="84" t="s">
        <v>33</v>
      </c>
      <c r="B53" s="47"/>
      <c r="C53" s="9">
        <v>10472316</v>
      </c>
      <c r="D53" s="10"/>
      <c r="E53" s="11">
        <v>28877864</v>
      </c>
      <c r="F53" s="11">
        <v>34610741</v>
      </c>
      <c r="G53" s="11">
        <v>28226</v>
      </c>
      <c r="H53" s="11">
        <v>991029</v>
      </c>
      <c r="I53" s="11">
        <v>820192</v>
      </c>
      <c r="J53" s="11">
        <v>1839447</v>
      </c>
      <c r="K53" s="11">
        <v>941138</v>
      </c>
      <c r="L53" s="11">
        <v>934223</v>
      </c>
      <c r="M53" s="11">
        <v>444487</v>
      </c>
      <c r="N53" s="11">
        <v>2319848</v>
      </c>
      <c r="O53" s="11">
        <v>387402</v>
      </c>
      <c r="P53" s="11">
        <v>5522229</v>
      </c>
      <c r="Q53" s="11">
        <v>867050</v>
      </c>
      <c r="R53" s="11">
        <v>6776681</v>
      </c>
      <c r="S53" s="11">
        <v>1334955</v>
      </c>
      <c r="T53" s="11">
        <v>501005</v>
      </c>
      <c r="U53" s="11">
        <v>5955780</v>
      </c>
      <c r="V53" s="11">
        <v>7791740</v>
      </c>
      <c r="W53" s="11">
        <v>18727716</v>
      </c>
      <c r="X53" s="11">
        <v>34610741</v>
      </c>
      <c r="Y53" s="11">
        <v>-15883025</v>
      </c>
      <c r="Z53" s="2">
        <v>-45.89</v>
      </c>
      <c r="AA53" s="15">
        <v>34610741</v>
      </c>
    </row>
    <row r="54" spans="1:27" ht="13.5">
      <c r="A54" s="84" t="s">
        <v>34</v>
      </c>
      <c r="B54" s="47"/>
      <c r="C54" s="9">
        <v>2887140</v>
      </c>
      <c r="D54" s="10"/>
      <c r="E54" s="11">
        <v>5392000</v>
      </c>
      <c r="F54" s="11">
        <v>5402384</v>
      </c>
      <c r="G54" s="11"/>
      <c r="H54" s="11">
        <v>205948</v>
      </c>
      <c r="I54" s="11">
        <v>590519</v>
      </c>
      <c r="J54" s="11">
        <v>796467</v>
      </c>
      <c r="K54" s="11">
        <v>462087</v>
      </c>
      <c r="L54" s="11">
        <v>450210</v>
      </c>
      <c r="M54" s="11">
        <v>78108</v>
      </c>
      <c r="N54" s="11">
        <v>990405</v>
      </c>
      <c r="O54" s="11">
        <v>1322456</v>
      </c>
      <c r="P54" s="11">
        <v>1097562</v>
      </c>
      <c r="Q54" s="11">
        <v>251217</v>
      </c>
      <c r="R54" s="11">
        <v>2671235</v>
      </c>
      <c r="S54" s="11">
        <v>95840</v>
      </c>
      <c r="T54" s="11">
        <v>399422</v>
      </c>
      <c r="U54" s="11">
        <v>1009203</v>
      </c>
      <c r="V54" s="11">
        <v>1504465</v>
      </c>
      <c r="W54" s="11">
        <v>5962572</v>
      </c>
      <c r="X54" s="11">
        <v>5402384</v>
      </c>
      <c r="Y54" s="11">
        <v>560188</v>
      </c>
      <c r="Z54" s="2">
        <v>10.37</v>
      </c>
      <c r="AA54" s="15">
        <v>5402384</v>
      </c>
    </row>
    <row r="55" spans="1:27" ht="13.5">
      <c r="A55" s="84" t="s">
        <v>35</v>
      </c>
      <c r="B55" s="47"/>
      <c r="C55" s="9">
        <v>9481974</v>
      </c>
      <c r="D55" s="10"/>
      <c r="E55" s="11">
        <v>9574133</v>
      </c>
      <c r="F55" s="11">
        <v>9098020</v>
      </c>
      <c r="G55" s="11"/>
      <c r="H55" s="11">
        <v>536023</v>
      </c>
      <c r="I55" s="11">
        <v>539465</v>
      </c>
      <c r="J55" s="11">
        <v>1075488</v>
      </c>
      <c r="K55" s="11">
        <v>1907168</v>
      </c>
      <c r="L55" s="11">
        <v>844057</v>
      </c>
      <c r="M55" s="11">
        <v>1079612</v>
      </c>
      <c r="N55" s="11">
        <v>3830837</v>
      </c>
      <c r="O55" s="11"/>
      <c r="P55" s="11">
        <v>923961</v>
      </c>
      <c r="Q55" s="11">
        <v>837921</v>
      </c>
      <c r="R55" s="11">
        <v>1761882</v>
      </c>
      <c r="S55" s="11">
        <v>-1357257</v>
      </c>
      <c r="T55" s="11">
        <v>566422</v>
      </c>
      <c r="U55" s="11">
        <v>662605</v>
      </c>
      <c r="V55" s="11">
        <v>-128230</v>
      </c>
      <c r="W55" s="11">
        <v>6539977</v>
      </c>
      <c r="X55" s="11">
        <v>9098020</v>
      </c>
      <c r="Y55" s="11">
        <v>-2558043</v>
      </c>
      <c r="Z55" s="2">
        <v>-28.12</v>
      </c>
      <c r="AA55" s="15">
        <v>9098020</v>
      </c>
    </row>
    <row r="56" spans="1:27" ht="13.5">
      <c r="A56" s="84" t="s">
        <v>36</v>
      </c>
      <c r="B56" s="47"/>
      <c r="C56" s="9">
        <v>6038940</v>
      </c>
      <c r="D56" s="10"/>
      <c r="E56" s="11">
        <v>3881705</v>
      </c>
      <c r="F56" s="11">
        <v>3881705</v>
      </c>
      <c r="G56" s="11">
        <v>-88000</v>
      </c>
      <c r="H56" s="11">
        <v>-643</v>
      </c>
      <c r="I56" s="11">
        <v>401153</v>
      </c>
      <c r="J56" s="11">
        <v>312510</v>
      </c>
      <c r="K56" s="11">
        <v>361747</v>
      </c>
      <c r="L56" s="11">
        <v>342616</v>
      </c>
      <c r="M56" s="11">
        <v>196571</v>
      </c>
      <c r="N56" s="11">
        <v>900934</v>
      </c>
      <c r="O56" s="11">
        <v>36000</v>
      </c>
      <c r="P56" s="11">
        <v>161194</v>
      </c>
      <c r="Q56" s="11">
        <v>618625</v>
      </c>
      <c r="R56" s="11">
        <v>815819</v>
      </c>
      <c r="S56" s="11">
        <v>229828</v>
      </c>
      <c r="T56" s="11">
        <v>327147</v>
      </c>
      <c r="U56" s="11">
        <v>642525</v>
      </c>
      <c r="V56" s="11">
        <v>1199500</v>
      </c>
      <c r="W56" s="11">
        <v>3228763</v>
      </c>
      <c r="X56" s="11">
        <v>3881705</v>
      </c>
      <c r="Y56" s="11">
        <v>-652942</v>
      </c>
      <c r="Z56" s="2">
        <v>-16.82</v>
      </c>
      <c r="AA56" s="15">
        <v>3881705</v>
      </c>
    </row>
    <row r="57" spans="1:27" ht="13.5">
      <c r="A57" s="85" t="s">
        <v>37</v>
      </c>
      <c r="B57" s="47"/>
      <c r="C57" s="49">
        <f aca="true" t="shared" si="11" ref="C57:Y57">SUM(C52:C56)</f>
        <v>34571625</v>
      </c>
      <c r="D57" s="50">
        <f t="shared" si="11"/>
        <v>0</v>
      </c>
      <c r="E57" s="51">
        <f t="shared" si="11"/>
        <v>55759728</v>
      </c>
      <c r="F57" s="51">
        <f t="shared" si="11"/>
        <v>60626876</v>
      </c>
      <c r="G57" s="51">
        <f t="shared" si="11"/>
        <v>-59874</v>
      </c>
      <c r="H57" s="51">
        <f t="shared" si="11"/>
        <v>2041759</v>
      </c>
      <c r="I57" s="51">
        <f t="shared" si="11"/>
        <v>4075288</v>
      </c>
      <c r="J57" s="51">
        <f t="shared" si="11"/>
        <v>6057173</v>
      </c>
      <c r="K57" s="51">
        <f t="shared" si="11"/>
        <v>4507678</v>
      </c>
      <c r="L57" s="51">
        <f t="shared" si="11"/>
        <v>2906608</v>
      </c>
      <c r="M57" s="51">
        <f t="shared" si="11"/>
        <v>2631747</v>
      </c>
      <c r="N57" s="51">
        <f t="shared" si="11"/>
        <v>10046033</v>
      </c>
      <c r="O57" s="51">
        <f t="shared" si="11"/>
        <v>2458049</v>
      </c>
      <c r="P57" s="51">
        <f t="shared" si="11"/>
        <v>8437737</v>
      </c>
      <c r="Q57" s="51">
        <f t="shared" si="11"/>
        <v>2754083</v>
      </c>
      <c r="R57" s="51">
        <f t="shared" si="11"/>
        <v>13649869</v>
      </c>
      <c r="S57" s="51">
        <f t="shared" si="11"/>
        <v>906522</v>
      </c>
      <c r="T57" s="51">
        <f t="shared" si="11"/>
        <v>1897053</v>
      </c>
      <c r="U57" s="51">
        <f t="shared" si="11"/>
        <v>9087591</v>
      </c>
      <c r="V57" s="51">
        <f t="shared" si="11"/>
        <v>11891166</v>
      </c>
      <c r="W57" s="51">
        <f t="shared" si="11"/>
        <v>41644241</v>
      </c>
      <c r="X57" s="51">
        <f t="shared" si="11"/>
        <v>60626876</v>
      </c>
      <c r="Y57" s="51">
        <f t="shared" si="11"/>
        <v>-18982635</v>
      </c>
      <c r="Z57" s="52">
        <f>+IF(X57&lt;&gt;0,+(Y57/X57)*100,0)</f>
        <v>-31.310594001247892</v>
      </c>
      <c r="AA57" s="53">
        <f>SUM(AA52:AA56)</f>
        <v>60626876</v>
      </c>
    </row>
    <row r="58" spans="1:27" ht="13.5">
      <c r="A58" s="86" t="s">
        <v>38</v>
      </c>
      <c r="B58" s="35"/>
      <c r="C58" s="9">
        <v>6189099</v>
      </c>
      <c r="D58" s="10"/>
      <c r="E58" s="11">
        <v>7508544</v>
      </c>
      <c r="F58" s="11">
        <v>7500809</v>
      </c>
      <c r="G58" s="11"/>
      <c r="H58" s="11"/>
      <c r="I58" s="11">
        <v>2990</v>
      </c>
      <c r="J58" s="11">
        <v>2990</v>
      </c>
      <c r="K58" s="11">
        <v>465266</v>
      </c>
      <c r="L58" s="11">
        <v>533230</v>
      </c>
      <c r="M58" s="11">
        <v>1085744</v>
      </c>
      <c r="N58" s="11">
        <v>2084240</v>
      </c>
      <c r="O58" s="11">
        <v>617738</v>
      </c>
      <c r="P58" s="11">
        <v>1189224</v>
      </c>
      <c r="Q58" s="11">
        <v>645746</v>
      </c>
      <c r="R58" s="11">
        <v>2452708</v>
      </c>
      <c r="S58" s="11">
        <v>882467</v>
      </c>
      <c r="T58" s="11">
        <v>638482</v>
      </c>
      <c r="U58" s="11">
        <v>398952</v>
      </c>
      <c r="V58" s="11">
        <v>1919901</v>
      </c>
      <c r="W58" s="11">
        <v>6459839</v>
      </c>
      <c r="X58" s="11">
        <v>7500809</v>
      </c>
      <c r="Y58" s="11">
        <v>-1040970</v>
      </c>
      <c r="Z58" s="2">
        <v>-13.88</v>
      </c>
      <c r="AA58" s="15">
        <v>7500809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28611626</v>
      </c>
      <c r="D61" s="10"/>
      <c r="E61" s="11">
        <v>12012591</v>
      </c>
      <c r="F61" s="11">
        <v>12310931</v>
      </c>
      <c r="G61" s="11">
        <v>106768</v>
      </c>
      <c r="H61" s="11">
        <v>271585</v>
      </c>
      <c r="I61" s="11">
        <v>431052</v>
      </c>
      <c r="J61" s="11">
        <v>809405</v>
      </c>
      <c r="K61" s="11">
        <v>534578</v>
      </c>
      <c r="L61" s="11">
        <v>2464621</v>
      </c>
      <c r="M61" s="11">
        <v>400148</v>
      </c>
      <c r="N61" s="11">
        <v>3399347</v>
      </c>
      <c r="O61" s="11">
        <v>815454</v>
      </c>
      <c r="P61" s="11">
        <v>1794905</v>
      </c>
      <c r="Q61" s="11">
        <v>1543925</v>
      </c>
      <c r="R61" s="11">
        <v>4154284</v>
      </c>
      <c r="S61" s="11">
        <v>382077</v>
      </c>
      <c r="T61" s="11">
        <v>1567592</v>
      </c>
      <c r="U61" s="11">
        <v>2998916</v>
      </c>
      <c r="V61" s="11">
        <v>4948585</v>
      </c>
      <c r="W61" s="11">
        <v>13311621</v>
      </c>
      <c r="X61" s="11">
        <v>12310931</v>
      </c>
      <c r="Y61" s="11">
        <v>1000690</v>
      </c>
      <c r="Z61" s="2">
        <v>8.13</v>
      </c>
      <c r="AA61" s="15">
        <v>12310931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>
        <v>11772335</v>
      </c>
      <c r="E65" s="11"/>
      <c r="F65" s="11">
        <v>11772335</v>
      </c>
      <c r="G65" s="11">
        <v>2979041</v>
      </c>
      <c r="H65" s="11">
        <v>2979041</v>
      </c>
      <c r="I65" s="11">
        <v>4801348</v>
      </c>
      <c r="J65" s="11">
        <v>10759430</v>
      </c>
      <c r="K65" s="11">
        <v>6379197</v>
      </c>
      <c r="L65" s="11">
        <v>7964302</v>
      </c>
      <c r="M65" s="11">
        <v>9760931</v>
      </c>
      <c r="N65" s="11">
        <v>24104430</v>
      </c>
      <c r="O65" s="11">
        <v>11247008</v>
      </c>
      <c r="P65" s="11">
        <v>13002420</v>
      </c>
      <c r="Q65" s="11">
        <v>11008243</v>
      </c>
      <c r="R65" s="11">
        <v>35257671</v>
      </c>
      <c r="S65" s="11">
        <v>11818188</v>
      </c>
      <c r="T65" s="11">
        <v>12054552</v>
      </c>
      <c r="U65" s="11">
        <v>12657279</v>
      </c>
      <c r="V65" s="11">
        <v>36530019</v>
      </c>
      <c r="W65" s="11">
        <v>106651550</v>
      </c>
      <c r="X65" s="11">
        <v>11772335</v>
      </c>
      <c r="Y65" s="11">
        <v>94879215</v>
      </c>
      <c r="Z65" s="2">
        <v>805.95</v>
      </c>
      <c r="AA65" s="15"/>
    </row>
    <row r="66" spans="1:27" ht="13.5">
      <c r="A66" s="86" t="s">
        <v>54</v>
      </c>
      <c r="B66" s="93"/>
      <c r="C66" s="12">
        <v>63681095</v>
      </c>
      <c r="D66" s="13">
        <v>72839153</v>
      </c>
      <c r="E66" s="14"/>
      <c r="F66" s="14">
        <v>72839153</v>
      </c>
      <c r="G66" s="14">
        <v>46994</v>
      </c>
      <c r="H66" s="14">
        <v>1769235</v>
      </c>
      <c r="I66" s="14">
        <v>3020078</v>
      </c>
      <c r="J66" s="14">
        <v>4836307</v>
      </c>
      <c r="K66" s="14">
        <v>4671984</v>
      </c>
      <c r="L66" s="14">
        <v>-6303992</v>
      </c>
      <c r="M66" s="14">
        <v>15157552</v>
      </c>
      <c r="N66" s="14">
        <v>13525544</v>
      </c>
      <c r="O66" s="14">
        <v>3179050</v>
      </c>
      <c r="P66" s="14">
        <v>10689075</v>
      </c>
      <c r="Q66" s="14">
        <v>4764486</v>
      </c>
      <c r="R66" s="14">
        <v>18632611</v>
      </c>
      <c r="S66" s="14">
        <v>3669006</v>
      </c>
      <c r="T66" s="14">
        <v>4000072</v>
      </c>
      <c r="U66" s="14">
        <v>11667980</v>
      </c>
      <c r="V66" s="14">
        <v>19337058</v>
      </c>
      <c r="W66" s="14">
        <v>56331520</v>
      </c>
      <c r="X66" s="14">
        <v>72839153</v>
      </c>
      <c r="Y66" s="14">
        <v>-16507633</v>
      </c>
      <c r="Z66" s="2">
        <v>-22.66</v>
      </c>
      <c r="AA66" s="22"/>
    </row>
    <row r="67" spans="1:27" ht="13.5">
      <c r="A67" s="86" t="s">
        <v>55</v>
      </c>
      <c r="B67" s="93"/>
      <c r="C67" s="9">
        <v>5691255</v>
      </c>
      <c r="D67" s="10">
        <v>7634026</v>
      </c>
      <c r="E67" s="11">
        <v>161618180</v>
      </c>
      <c r="F67" s="11">
        <v>7634026</v>
      </c>
      <c r="G67" s="11">
        <v>-100</v>
      </c>
      <c r="H67" s="11">
        <v>225679</v>
      </c>
      <c r="I67" s="11">
        <v>1807683</v>
      </c>
      <c r="J67" s="11">
        <v>2033262</v>
      </c>
      <c r="K67" s="11">
        <v>835535</v>
      </c>
      <c r="L67" s="11">
        <v>12208455</v>
      </c>
      <c r="M67" s="11">
        <v>-11039984</v>
      </c>
      <c r="N67" s="11">
        <v>2004006</v>
      </c>
      <c r="O67" s="11">
        <v>712191</v>
      </c>
      <c r="P67" s="11">
        <v>732790</v>
      </c>
      <c r="Q67" s="11">
        <v>179270</v>
      </c>
      <c r="R67" s="11">
        <v>1624251</v>
      </c>
      <c r="S67" s="11">
        <v>603156</v>
      </c>
      <c r="T67" s="11">
        <v>103057</v>
      </c>
      <c r="U67" s="11">
        <v>817478</v>
      </c>
      <c r="V67" s="11">
        <v>1523691</v>
      </c>
      <c r="W67" s="11">
        <v>7185210</v>
      </c>
      <c r="X67" s="11">
        <v>7634026</v>
      </c>
      <c r="Y67" s="11">
        <v>-448816</v>
      </c>
      <c r="Z67" s="2">
        <v>-5.88</v>
      </c>
      <c r="AA67" s="15"/>
    </row>
    <row r="68" spans="1:27" ht="13.5">
      <c r="A68" s="86" t="s">
        <v>56</v>
      </c>
      <c r="B68" s="93"/>
      <c r="C68" s="9"/>
      <c r="D68" s="10"/>
      <c r="E68" s="11">
        <v>52401895</v>
      </c>
      <c r="F68" s="11"/>
      <c r="G68" s="11"/>
      <c r="H68" s="11">
        <v>318431</v>
      </c>
      <c r="I68" s="11">
        <v>-318431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69372350</v>
      </c>
      <c r="D69" s="78">
        <f t="shared" si="12"/>
        <v>92245514</v>
      </c>
      <c r="E69" s="79">
        <f t="shared" si="12"/>
        <v>214020075</v>
      </c>
      <c r="F69" s="79">
        <f t="shared" si="12"/>
        <v>92245514</v>
      </c>
      <c r="G69" s="79">
        <f t="shared" si="12"/>
        <v>3025935</v>
      </c>
      <c r="H69" s="79">
        <f t="shared" si="12"/>
        <v>5292386</v>
      </c>
      <c r="I69" s="79">
        <f t="shared" si="12"/>
        <v>9310678</v>
      </c>
      <c r="J69" s="79">
        <f t="shared" si="12"/>
        <v>17628999</v>
      </c>
      <c r="K69" s="79">
        <f t="shared" si="12"/>
        <v>11886716</v>
      </c>
      <c r="L69" s="79">
        <f t="shared" si="12"/>
        <v>13868765</v>
      </c>
      <c r="M69" s="79">
        <f t="shared" si="12"/>
        <v>13878499</v>
      </c>
      <c r="N69" s="79">
        <f t="shared" si="12"/>
        <v>39633980</v>
      </c>
      <c r="O69" s="79">
        <f t="shared" si="12"/>
        <v>15138249</v>
      </c>
      <c r="P69" s="79">
        <f t="shared" si="12"/>
        <v>24424285</v>
      </c>
      <c r="Q69" s="79">
        <f t="shared" si="12"/>
        <v>15951999</v>
      </c>
      <c r="R69" s="79">
        <f t="shared" si="12"/>
        <v>55514533</v>
      </c>
      <c r="S69" s="79">
        <f t="shared" si="12"/>
        <v>16090350</v>
      </c>
      <c r="T69" s="79">
        <f t="shared" si="12"/>
        <v>16157681</v>
      </c>
      <c r="U69" s="79">
        <f t="shared" si="12"/>
        <v>25142737</v>
      </c>
      <c r="V69" s="79">
        <f t="shared" si="12"/>
        <v>57390768</v>
      </c>
      <c r="W69" s="79">
        <f t="shared" si="12"/>
        <v>170168280</v>
      </c>
      <c r="X69" s="79">
        <f t="shared" si="12"/>
        <v>92245514</v>
      </c>
      <c r="Y69" s="79">
        <f t="shared" si="12"/>
        <v>77922766</v>
      </c>
      <c r="Z69" s="80">
        <f>+IF(X69&lt;&gt;0,+(Y69/X69)*100,0)</f>
        <v>84.47323086085248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164528672</v>
      </c>
      <c r="D5" s="42">
        <f t="shared" si="0"/>
        <v>0</v>
      </c>
      <c r="E5" s="43">
        <f t="shared" si="0"/>
        <v>308310225</v>
      </c>
      <c r="F5" s="43">
        <f t="shared" si="0"/>
        <v>474436771</v>
      </c>
      <c r="G5" s="43">
        <f t="shared" si="0"/>
        <v>479705</v>
      </c>
      <c r="H5" s="43">
        <f t="shared" si="0"/>
        <v>9446319</v>
      </c>
      <c r="I5" s="43">
        <f t="shared" si="0"/>
        <v>10682768</v>
      </c>
      <c r="J5" s="43">
        <f t="shared" si="0"/>
        <v>20608792</v>
      </c>
      <c r="K5" s="43">
        <f t="shared" si="0"/>
        <v>33581608</v>
      </c>
      <c r="L5" s="43">
        <f t="shared" si="0"/>
        <v>16092792</v>
      </c>
      <c r="M5" s="43">
        <f t="shared" si="0"/>
        <v>21919674</v>
      </c>
      <c r="N5" s="43">
        <f t="shared" si="0"/>
        <v>71594074</v>
      </c>
      <c r="O5" s="43">
        <f t="shared" si="0"/>
        <v>48954062</v>
      </c>
      <c r="P5" s="43">
        <f t="shared" si="0"/>
        <v>51080443</v>
      </c>
      <c r="Q5" s="43">
        <f t="shared" si="0"/>
        <v>34061904</v>
      </c>
      <c r="R5" s="43">
        <f t="shared" si="0"/>
        <v>134096409</v>
      </c>
      <c r="S5" s="43">
        <f t="shared" si="0"/>
        <v>32097415</v>
      </c>
      <c r="T5" s="43">
        <f t="shared" si="0"/>
        <v>20128269</v>
      </c>
      <c r="U5" s="43">
        <f t="shared" si="0"/>
        <v>53292810</v>
      </c>
      <c r="V5" s="43">
        <f t="shared" si="0"/>
        <v>105518494</v>
      </c>
      <c r="W5" s="43">
        <f t="shared" si="0"/>
        <v>331817769</v>
      </c>
      <c r="X5" s="43">
        <f t="shared" si="0"/>
        <v>474436771</v>
      </c>
      <c r="Y5" s="43">
        <f t="shared" si="0"/>
        <v>-142619002</v>
      </c>
      <c r="Z5" s="44">
        <f>+IF(X5&lt;&gt;0,+(Y5/X5)*100,0)</f>
        <v>-30.060697382159695</v>
      </c>
      <c r="AA5" s="45">
        <f>SUM(AA11:AA18)</f>
        <v>474436771</v>
      </c>
    </row>
    <row r="6" spans="1:27" ht="13.5">
      <c r="A6" s="46" t="s">
        <v>32</v>
      </c>
      <c r="B6" s="47"/>
      <c r="C6" s="9">
        <v>18107890</v>
      </c>
      <c r="D6" s="10"/>
      <c r="E6" s="11">
        <v>5300000</v>
      </c>
      <c r="F6" s="11">
        <v>53275038</v>
      </c>
      <c r="G6" s="11"/>
      <c r="H6" s="11">
        <v>8285015</v>
      </c>
      <c r="I6" s="11">
        <v>2298942</v>
      </c>
      <c r="J6" s="11">
        <v>10583957</v>
      </c>
      <c r="K6" s="11">
        <v>6237230</v>
      </c>
      <c r="L6" s="11">
        <v>3643168</v>
      </c>
      <c r="M6" s="11">
        <v>1058741</v>
      </c>
      <c r="N6" s="11">
        <v>10939139</v>
      </c>
      <c r="O6" s="11">
        <v>1958985</v>
      </c>
      <c r="P6" s="11">
        <v>6613651</v>
      </c>
      <c r="Q6" s="11">
        <v>2318190</v>
      </c>
      <c r="R6" s="11">
        <v>10890826</v>
      </c>
      <c r="S6" s="11">
        <v>3213250</v>
      </c>
      <c r="T6" s="11">
        <v>1987373</v>
      </c>
      <c r="U6" s="11">
        <v>6729445</v>
      </c>
      <c r="V6" s="11">
        <v>11930068</v>
      </c>
      <c r="W6" s="11">
        <v>44343990</v>
      </c>
      <c r="X6" s="11">
        <v>53275038</v>
      </c>
      <c r="Y6" s="11">
        <v>-8931048</v>
      </c>
      <c r="Z6" s="2">
        <v>-16.76</v>
      </c>
      <c r="AA6" s="15">
        <v>53275038</v>
      </c>
    </row>
    <row r="7" spans="1:27" ht="13.5">
      <c r="A7" s="46" t="s">
        <v>33</v>
      </c>
      <c r="B7" s="47"/>
      <c r="C7" s="9">
        <v>53368767</v>
      </c>
      <c r="D7" s="10"/>
      <c r="E7" s="11">
        <v>82047000</v>
      </c>
      <c r="F7" s="11">
        <v>108046126</v>
      </c>
      <c r="G7" s="11">
        <v>479705</v>
      </c>
      <c r="H7" s="11">
        <v>632363</v>
      </c>
      <c r="I7" s="11">
        <v>1720902</v>
      </c>
      <c r="J7" s="11">
        <v>2832970</v>
      </c>
      <c r="K7" s="11">
        <v>10116979</v>
      </c>
      <c r="L7" s="11">
        <v>1400222</v>
      </c>
      <c r="M7" s="11">
        <v>989627</v>
      </c>
      <c r="N7" s="11">
        <v>12506828</v>
      </c>
      <c r="O7" s="11">
        <v>2420241</v>
      </c>
      <c r="P7" s="11">
        <v>9580841</v>
      </c>
      <c r="Q7" s="11">
        <v>16487830</v>
      </c>
      <c r="R7" s="11">
        <v>28488912</v>
      </c>
      <c r="S7" s="11">
        <v>18834638</v>
      </c>
      <c r="T7" s="11">
        <v>6818345</v>
      </c>
      <c r="U7" s="11">
        <v>42858924</v>
      </c>
      <c r="V7" s="11">
        <v>68511907</v>
      </c>
      <c r="W7" s="11">
        <v>112340617</v>
      </c>
      <c r="X7" s="11">
        <v>108046126</v>
      </c>
      <c r="Y7" s="11">
        <v>4294491</v>
      </c>
      <c r="Z7" s="2">
        <v>3.97</v>
      </c>
      <c r="AA7" s="15">
        <v>108046126</v>
      </c>
    </row>
    <row r="8" spans="1:27" ht="13.5">
      <c r="A8" s="46" t="s">
        <v>34</v>
      </c>
      <c r="B8" s="47"/>
      <c r="C8" s="9">
        <v>1677422</v>
      </c>
      <c r="D8" s="10"/>
      <c r="E8" s="11">
        <v>7700000</v>
      </c>
      <c r="F8" s="11">
        <v>14601614</v>
      </c>
      <c r="G8" s="11"/>
      <c r="H8" s="11"/>
      <c r="I8" s="11"/>
      <c r="J8" s="11"/>
      <c r="K8" s="11">
        <v>1265567</v>
      </c>
      <c r="L8" s="11">
        <v>142105</v>
      </c>
      <c r="M8" s="11">
        <v>4670615</v>
      </c>
      <c r="N8" s="11">
        <v>6078287</v>
      </c>
      <c r="O8" s="11">
        <v>2641151</v>
      </c>
      <c r="P8" s="11">
        <v>1647298</v>
      </c>
      <c r="Q8" s="11">
        <v>2476342</v>
      </c>
      <c r="R8" s="11">
        <v>6764791</v>
      </c>
      <c r="S8" s="11">
        <v>2909965</v>
      </c>
      <c r="T8" s="11">
        <v>4174890</v>
      </c>
      <c r="U8" s="11">
        <v>8077816</v>
      </c>
      <c r="V8" s="11">
        <v>15162671</v>
      </c>
      <c r="W8" s="11">
        <v>28005749</v>
      </c>
      <c r="X8" s="11">
        <v>14601614</v>
      </c>
      <c r="Y8" s="11">
        <v>13404135</v>
      </c>
      <c r="Z8" s="2">
        <v>91.8</v>
      </c>
      <c r="AA8" s="15">
        <v>14601614</v>
      </c>
    </row>
    <row r="9" spans="1:27" ht="13.5">
      <c r="A9" s="46" t="s">
        <v>35</v>
      </c>
      <c r="B9" s="47"/>
      <c r="C9" s="9"/>
      <c r="D9" s="10"/>
      <c r="E9" s="11">
        <v>12000000</v>
      </c>
      <c r="F9" s="11">
        <v>560916</v>
      </c>
      <c r="G9" s="11"/>
      <c r="H9" s="11"/>
      <c r="I9" s="11"/>
      <c r="J9" s="11"/>
      <c r="K9" s="11">
        <v>560916</v>
      </c>
      <c r="L9" s="11"/>
      <c r="M9" s="11"/>
      <c r="N9" s="11">
        <v>560916</v>
      </c>
      <c r="O9" s="11"/>
      <c r="P9" s="11"/>
      <c r="Q9" s="11">
        <v>427446</v>
      </c>
      <c r="R9" s="11">
        <v>427446</v>
      </c>
      <c r="S9" s="11">
        <v>82802</v>
      </c>
      <c r="T9" s="11"/>
      <c r="U9" s="11"/>
      <c r="V9" s="11">
        <v>82802</v>
      </c>
      <c r="W9" s="11">
        <v>1071164</v>
      </c>
      <c r="X9" s="11">
        <v>560916</v>
      </c>
      <c r="Y9" s="11">
        <v>510248</v>
      </c>
      <c r="Z9" s="2">
        <v>90.97</v>
      </c>
      <c r="AA9" s="15">
        <v>560916</v>
      </c>
    </row>
    <row r="10" spans="1:27" ht="13.5">
      <c r="A10" s="46" t="s">
        <v>36</v>
      </c>
      <c r="B10" s="47"/>
      <c r="C10" s="9">
        <v>9983778</v>
      </c>
      <c r="D10" s="10"/>
      <c r="E10" s="11">
        <v>111850000</v>
      </c>
      <c r="F10" s="11">
        <v>127820796</v>
      </c>
      <c r="G10" s="11"/>
      <c r="H10" s="11"/>
      <c r="I10" s="11">
        <v>19105</v>
      </c>
      <c r="J10" s="11">
        <v>19105</v>
      </c>
      <c r="K10" s="11">
        <v>5357439</v>
      </c>
      <c r="L10" s="11">
        <v>98770</v>
      </c>
      <c r="M10" s="11">
        <v>4727756</v>
      </c>
      <c r="N10" s="11">
        <v>10183965</v>
      </c>
      <c r="O10" s="11">
        <v>40676549</v>
      </c>
      <c r="P10" s="11">
        <v>10387350</v>
      </c>
      <c r="Q10" s="11">
        <v>6897914</v>
      </c>
      <c r="R10" s="11">
        <v>57961813</v>
      </c>
      <c r="S10" s="11">
        <v>4515768</v>
      </c>
      <c r="T10" s="11">
        <v>3681347</v>
      </c>
      <c r="U10" s="11">
        <v>-28025247</v>
      </c>
      <c r="V10" s="11">
        <v>-19828132</v>
      </c>
      <c r="W10" s="11">
        <v>48336751</v>
      </c>
      <c r="X10" s="11">
        <v>127820796</v>
      </c>
      <c r="Y10" s="11">
        <v>-79484045</v>
      </c>
      <c r="Z10" s="2">
        <v>-62.18</v>
      </c>
      <c r="AA10" s="15">
        <v>127820796</v>
      </c>
    </row>
    <row r="11" spans="1:27" ht="13.5">
      <c r="A11" s="48" t="s">
        <v>37</v>
      </c>
      <c r="B11" s="47"/>
      <c r="C11" s="49">
        <f aca="true" t="shared" si="1" ref="C11:Y11">SUM(C6:C10)</f>
        <v>83137857</v>
      </c>
      <c r="D11" s="50">
        <f t="shared" si="1"/>
        <v>0</v>
      </c>
      <c r="E11" s="51">
        <f t="shared" si="1"/>
        <v>218897000</v>
      </c>
      <c r="F11" s="51">
        <f t="shared" si="1"/>
        <v>304304490</v>
      </c>
      <c r="G11" s="51">
        <f t="shared" si="1"/>
        <v>479705</v>
      </c>
      <c r="H11" s="51">
        <f t="shared" si="1"/>
        <v>8917378</v>
      </c>
      <c r="I11" s="51">
        <f t="shared" si="1"/>
        <v>4038949</v>
      </c>
      <c r="J11" s="51">
        <f t="shared" si="1"/>
        <v>13436032</v>
      </c>
      <c r="K11" s="51">
        <f t="shared" si="1"/>
        <v>23538131</v>
      </c>
      <c r="L11" s="51">
        <f t="shared" si="1"/>
        <v>5284265</v>
      </c>
      <c r="M11" s="51">
        <f t="shared" si="1"/>
        <v>11446739</v>
      </c>
      <c r="N11" s="51">
        <f t="shared" si="1"/>
        <v>40269135</v>
      </c>
      <c r="O11" s="51">
        <f t="shared" si="1"/>
        <v>47696926</v>
      </c>
      <c r="P11" s="51">
        <f t="shared" si="1"/>
        <v>28229140</v>
      </c>
      <c r="Q11" s="51">
        <f t="shared" si="1"/>
        <v>28607722</v>
      </c>
      <c r="R11" s="51">
        <f t="shared" si="1"/>
        <v>104533788</v>
      </c>
      <c r="S11" s="51">
        <f t="shared" si="1"/>
        <v>29556423</v>
      </c>
      <c r="T11" s="51">
        <f t="shared" si="1"/>
        <v>16661955</v>
      </c>
      <c r="U11" s="51">
        <f t="shared" si="1"/>
        <v>29640938</v>
      </c>
      <c r="V11" s="51">
        <f t="shared" si="1"/>
        <v>75859316</v>
      </c>
      <c r="W11" s="51">
        <f t="shared" si="1"/>
        <v>234098271</v>
      </c>
      <c r="X11" s="51">
        <f t="shared" si="1"/>
        <v>304304490</v>
      </c>
      <c r="Y11" s="51">
        <f t="shared" si="1"/>
        <v>-70206219</v>
      </c>
      <c r="Z11" s="52">
        <f>+IF(X11&lt;&gt;0,+(Y11/X11)*100,0)</f>
        <v>-23.07104275720677</v>
      </c>
      <c r="AA11" s="53">
        <f>SUM(AA6:AA10)</f>
        <v>304304490</v>
      </c>
    </row>
    <row r="12" spans="1:27" ht="13.5">
      <c r="A12" s="54" t="s">
        <v>38</v>
      </c>
      <c r="B12" s="35"/>
      <c r="C12" s="9">
        <v>15463099</v>
      </c>
      <c r="D12" s="10"/>
      <c r="E12" s="11">
        <v>18853225</v>
      </c>
      <c r="F12" s="11">
        <v>25424351</v>
      </c>
      <c r="G12" s="11"/>
      <c r="H12" s="11">
        <v>230857</v>
      </c>
      <c r="I12" s="11">
        <v>4391225</v>
      </c>
      <c r="J12" s="11">
        <v>4622082</v>
      </c>
      <c r="K12" s="11">
        <v>4711405</v>
      </c>
      <c r="L12" s="11">
        <v>609477</v>
      </c>
      <c r="M12" s="11">
        <v>2343918</v>
      </c>
      <c r="N12" s="11">
        <v>7664800</v>
      </c>
      <c r="O12" s="11">
        <v>754991</v>
      </c>
      <c r="P12" s="11">
        <v>1121601</v>
      </c>
      <c r="Q12" s="11">
        <v>1916814</v>
      </c>
      <c r="R12" s="11">
        <v>3793406</v>
      </c>
      <c r="S12" s="11">
        <v>20321</v>
      </c>
      <c r="T12" s="11">
        <v>218086</v>
      </c>
      <c r="U12" s="11">
        <v>6122994</v>
      </c>
      <c r="V12" s="11">
        <v>6361401</v>
      </c>
      <c r="W12" s="11">
        <v>22441689</v>
      </c>
      <c r="X12" s="11">
        <v>25424351</v>
      </c>
      <c r="Y12" s="11">
        <v>-2982662</v>
      </c>
      <c r="Z12" s="2">
        <v>-11.73</v>
      </c>
      <c r="AA12" s="15">
        <v>25424351</v>
      </c>
    </row>
    <row r="13" spans="1:27" ht="13.5">
      <c r="A13" s="54" t="s">
        <v>39</v>
      </c>
      <c r="B13" s="35"/>
      <c r="C13" s="12"/>
      <c r="D13" s="13"/>
      <c r="E13" s="14"/>
      <c r="F13" s="14">
        <v>1435545</v>
      </c>
      <c r="G13" s="14"/>
      <c r="H13" s="14"/>
      <c r="I13" s="14">
        <v>500000</v>
      </c>
      <c r="J13" s="14">
        <v>500000</v>
      </c>
      <c r="K13" s="14"/>
      <c r="L13" s="14"/>
      <c r="M13" s="14">
        <v>935545</v>
      </c>
      <c r="N13" s="14">
        <v>935545</v>
      </c>
      <c r="O13" s="14"/>
      <c r="P13" s="14"/>
      <c r="Q13" s="14"/>
      <c r="R13" s="14"/>
      <c r="S13" s="14"/>
      <c r="T13" s="14"/>
      <c r="U13" s="14"/>
      <c r="V13" s="14"/>
      <c r="W13" s="14">
        <v>1435545</v>
      </c>
      <c r="X13" s="14">
        <v>1435545</v>
      </c>
      <c r="Y13" s="14"/>
      <c r="Z13" s="2"/>
      <c r="AA13" s="22">
        <v>1435545</v>
      </c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65348461</v>
      </c>
      <c r="D15" s="10"/>
      <c r="E15" s="11">
        <v>67860000</v>
      </c>
      <c r="F15" s="11">
        <v>141467517</v>
      </c>
      <c r="G15" s="11"/>
      <c r="H15" s="11">
        <v>298084</v>
      </c>
      <c r="I15" s="11">
        <v>1752594</v>
      </c>
      <c r="J15" s="11">
        <v>2050678</v>
      </c>
      <c r="K15" s="11">
        <v>5332072</v>
      </c>
      <c r="L15" s="11">
        <v>10199050</v>
      </c>
      <c r="M15" s="11">
        <v>7193472</v>
      </c>
      <c r="N15" s="11">
        <v>22724594</v>
      </c>
      <c r="O15" s="11">
        <v>502145</v>
      </c>
      <c r="P15" s="11">
        <v>21611414</v>
      </c>
      <c r="Q15" s="11">
        <v>3008738</v>
      </c>
      <c r="R15" s="11">
        <v>25122297</v>
      </c>
      <c r="S15" s="11">
        <v>2300621</v>
      </c>
      <c r="T15" s="11">
        <v>3158228</v>
      </c>
      <c r="U15" s="11">
        <v>16597988</v>
      </c>
      <c r="V15" s="11">
        <v>22056837</v>
      </c>
      <c r="W15" s="11">
        <v>71954406</v>
      </c>
      <c r="X15" s="11">
        <v>141467517</v>
      </c>
      <c r="Y15" s="11">
        <v>-69513111</v>
      </c>
      <c r="Z15" s="2">
        <v>-49.14</v>
      </c>
      <c r="AA15" s="15">
        <v>141467517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579255</v>
      </c>
      <c r="D18" s="17"/>
      <c r="E18" s="18">
        <v>2700000</v>
      </c>
      <c r="F18" s="18">
        <v>1804868</v>
      </c>
      <c r="G18" s="18"/>
      <c r="H18" s="18"/>
      <c r="I18" s="18"/>
      <c r="J18" s="18"/>
      <c r="K18" s="18"/>
      <c r="L18" s="18"/>
      <c r="M18" s="18"/>
      <c r="N18" s="18"/>
      <c r="O18" s="18"/>
      <c r="P18" s="18">
        <v>118288</v>
      </c>
      <c r="Q18" s="18">
        <v>528630</v>
      </c>
      <c r="R18" s="18">
        <v>646918</v>
      </c>
      <c r="S18" s="18">
        <v>220050</v>
      </c>
      <c r="T18" s="18">
        <v>90000</v>
      </c>
      <c r="U18" s="18">
        <v>930890</v>
      </c>
      <c r="V18" s="18">
        <v>1240940</v>
      </c>
      <c r="W18" s="18">
        <v>1887858</v>
      </c>
      <c r="X18" s="18">
        <v>1804868</v>
      </c>
      <c r="Y18" s="18">
        <v>82990</v>
      </c>
      <c r="Z18" s="3">
        <v>4.6</v>
      </c>
      <c r="AA18" s="23">
        <v>1804868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186514314</v>
      </c>
      <c r="D20" s="59">
        <f t="shared" si="2"/>
        <v>0</v>
      </c>
      <c r="E20" s="60">
        <f t="shared" si="2"/>
        <v>289443775</v>
      </c>
      <c r="F20" s="60">
        <f t="shared" si="2"/>
        <v>230539229</v>
      </c>
      <c r="G20" s="60">
        <f t="shared" si="2"/>
        <v>979481</v>
      </c>
      <c r="H20" s="60">
        <f t="shared" si="2"/>
        <v>6517235</v>
      </c>
      <c r="I20" s="60">
        <f t="shared" si="2"/>
        <v>18872895</v>
      </c>
      <c r="J20" s="60">
        <f t="shared" si="2"/>
        <v>26369611</v>
      </c>
      <c r="K20" s="60">
        <f t="shared" si="2"/>
        <v>21561313</v>
      </c>
      <c r="L20" s="60">
        <f t="shared" si="2"/>
        <v>11949322</v>
      </c>
      <c r="M20" s="60">
        <f t="shared" si="2"/>
        <v>14284037</v>
      </c>
      <c r="N20" s="60">
        <f t="shared" si="2"/>
        <v>47794672</v>
      </c>
      <c r="O20" s="60">
        <f t="shared" si="2"/>
        <v>10471433</v>
      </c>
      <c r="P20" s="60">
        <f t="shared" si="2"/>
        <v>11046481</v>
      </c>
      <c r="Q20" s="60">
        <f t="shared" si="2"/>
        <v>17826211</v>
      </c>
      <c r="R20" s="60">
        <f t="shared" si="2"/>
        <v>39344125</v>
      </c>
      <c r="S20" s="60">
        <f t="shared" si="2"/>
        <v>10643177</v>
      </c>
      <c r="T20" s="60">
        <f t="shared" si="2"/>
        <v>20317056</v>
      </c>
      <c r="U20" s="60">
        <f t="shared" si="2"/>
        <v>52812785</v>
      </c>
      <c r="V20" s="60">
        <f t="shared" si="2"/>
        <v>83773018</v>
      </c>
      <c r="W20" s="60">
        <f t="shared" si="2"/>
        <v>197281426</v>
      </c>
      <c r="X20" s="60">
        <f t="shared" si="2"/>
        <v>230539229</v>
      </c>
      <c r="Y20" s="60">
        <f t="shared" si="2"/>
        <v>-33257803</v>
      </c>
      <c r="Z20" s="61">
        <f>+IF(X20&lt;&gt;0,+(Y20/X20)*100,0)</f>
        <v>-14.426092749707253</v>
      </c>
      <c r="AA20" s="62">
        <f>SUM(AA26:AA33)</f>
        <v>230539229</v>
      </c>
    </row>
    <row r="21" spans="1:27" ht="13.5">
      <c r="A21" s="46" t="s">
        <v>32</v>
      </c>
      <c r="B21" s="47"/>
      <c r="C21" s="9">
        <v>61722261</v>
      </c>
      <c r="D21" s="10"/>
      <c r="E21" s="11">
        <v>92919000</v>
      </c>
      <c r="F21" s="11">
        <v>79158855</v>
      </c>
      <c r="G21" s="11"/>
      <c r="H21" s="11">
        <v>2040899</v>
      </c>
      <c r="I21" s="11">
        <v>9894091</v>
      </c>
      <c r="J21" s="11">
        <v>11934990</v>
      </c>
      <c r="K21" s="11">
        <v>7699953</v>
      </c>
      <c r="L21" s="11">
        <v>6118253</v>
      </c>
      <c r="M21" s="11">
        <v>3099326</v>
      </c>
      <c r="N21" s="11">
        <v>16917532</v>
      </c>
      <c r="O21" s="11">
        <v>5086094</v>
      </c>
      <c r="P21" s="11">
        <v>1817066</v>
      </c>
      <c r="Q21" s="11">
        <v>8079154</v>
      </c>
      <c r="R21" s="11">
        <v>14982314</v>
      </c>
      <c r="S21" s="11">
        <v>3899234</v>
      </c>
      <c r="T21" s="11">
        <v>5850006</v>
      </c>
      <c r="U21" s="11">
        <v>16654362</v>
      </c>
      <c r="V21" s="11">
        <v>26403602</v>
      </c>
      <c r="W21" s="11">
        <v>70238438</v>
      </c>
      <c r="X21" s="11">
        <v>79158855</v>
      </c>
      <c r="Y21" s="11">
        <v>-8920417</v>
      </c>
      <c r="Z21" s="2">
        <v>-11.27</v>
      </c>
      <c r="AA21" s="15">
        <v>79158855</v>
      </c>
    </row>
    <row r="22" spans="1:27" ht="13.5">
      <c r="A22" s="46" t="s">
        <v>33</v>
      </c>
      <c r="B22" s="47"/>
      <c r="C22" s="9">
        <v>9305337</v>
      </c>
      <c r="D22" s="10"/>
      <c r="E22" s="11">
        <v>79733000</v>
      </c>
      <c r="F22" s="11">
        <v>50752094</v>
      </c>
      <c r="G22" s="11">
        <v>111404</v>
      </c>
      <c r="H22" s="11">
        <v>217922</v>
      </c>
      <c r="I22" s="11">
        <v>2463243</v>
      </c>
      <c r="J22" s="11">
        <v>2792569</v>
      </c>
      <c r="K22" s="11">
        <v>2181645</v>
      </c>
      <c r="L22" s="11">
        <v>2931974</v>
      </c>
      <c r="M22" s="11">
        <v>853741</v>
      </c>
      <c r="N22" s="11">
        <v>5967360</v>
      </c>
      <c r="O22" s="11">
        <v>2230962</v>
      </c>
      <c r="P22" s="11">
        <v>637825</v>
      </c>
      <c r="Q22" s="11">
        <v>466927</v>
      </c>
      <c r="R22" s="11">
        <v>3335714</v>
      </c>
      <c r="S22" s="11">
        <v>322320</v>
      </c>
      <c r="T22" s="11">
        <v>979807</v>
      </c>
      <c r="U22" s="11">
        <v>7188606</v>
      </c>
      <c r="V22" s="11">
        <v>8490733</v>
      </c>
      <c r="W22" s="11">
        <v>20586376</v>
      </c>
      <c r="X22" s="11">
        <v>50752094</v>
      </c>
      <c r="Y22" s="11">
        <v>-30165718</v>
      </c>
      <c r="Z22" s="2">
        <v>-59.44</v>
      </c>
      <c r="AA22" s="15">
        <v>50752094</v>
      </c>
    </row>
    <row r="23" spans="1:27" ht="13.5">
      <c r="A23" s="46" t="s">
        <v>34</v>
      </c>
      <c r="B23" s="47"/>
      <c r="C23" s="9">
        <v>31908831</v>
      </c>
      <c r="D23" s="10"/>
      <c r="E23" s="11">
        <v>17992225</v>
      </c>
      <c r="F23" s="11">
        <v>19413553</v>
      </c>
      <c r="G23" s="11">
        <v>788097</v>
      </c>
      <c r="H23" s="11">
        <v>2481373</v>
      </c>
      <c r="I23" s="11">
        <v>1153015</v>
      </c>
      <c r="J23" s="11">
        <v>4422485</v>
      </c>
      <c r="K23" s="11">
        <v>2880909</v>
      </c>
      <c r="L23" s="11">
        <v>1200780</v>
      </c>
      <c r="M23" s="11">
        <v>2228965</v>
      </c>
      <c r="N23" s="11">
        <v>6310654</v>
      </c>
      <c r="O23" s="11">
        <v>1250563</v>
      </c>
      <c r="P23" s="11">
        <v>2451285</v>
      </c>
      <c r="Q23" s="11">
        <v>997971</v>
      </c>
      <c r="R23" s="11">
        <v>4699819</v>
      </c>
      <c r="S23" s="11">
        <v>2503649</v>
      </c>
      <c r="T23" s="11">
        <v>2359705</v>
      </c>
      <c r="U23" s="11">
        <v>4871722</v>
      </c>
      <c r="V23" s="11">
        <v>9735076</v>
      </c>
      <c r="W23" s="11">
        <v>25168034</v>
      </c>
      <c r="X23" s="11">
        <v>19413553</v>
      </c>
      <c r="Y23" s="11">
        <v>5754481</v>
      </c>
      <c r="Z23" s="2">
        <v>29.64</v>
      </c>
      <c r="AA23" s="15">
        <v>19413553</v>
      </c>
    </row>
    <row r="24" spans="1:27" ht="13.5">
      <c r="A24" s="46" t="s">
        <v>35</v>
      </c>
      <c r="B24" s="47"/>
      <c r="C24" s="9">
        <v>41789496</v>
      </c>
      <c r="D24" s="10"/>
      <c r="E24" s="11">
        <v>39265000</v>
      </c>
      <c r="F24" s="11">
        <v>35488000</v>
      </c>
      <c r="G24" s="11"/>
      <c r="H24" s="11">
        <v>1467686</v>
      </c>
      <c r="I24" s="11">
        <v>3963271</v>
      </c>
      <c r="J24" s="11">
        <v>5430957</v>
      </c>
      <c r="K24" s="11">
        <v>8269640</v>
      </c>
      <c r="L24" s="11">
        <v>124267</v>
      </c>
      <c r="M24" s="11">
        <v>5252688</v>
      </c>
      <c r="N24" s="11">
        <v>13646595</v>
      </c>
      <c r="O24" s="11">
        <v>80117</v>
      </c>
      <c r="P24" s="11">
        <v>2023199</v>
      </c>
      <c r="Q24" s="11">
        <v>1292684</v>
      </c>
      <c r="R24" s="11">
        <v>3396000</v>
      </c>
      <c r="S24" s="11">
        <v>130712</v>
      </c>
      <c r="T24" s="11">
        <v>1541092</v>
      </c>
      <c r="U24" s="11">
        <v>5004927</v>
      </c>
      <c r="V24" s="11">
        <v>6676731</v>
      </c>
      <c r="W24" s="11">
        <v>29150283</v>
      </c>
      <c r="X24" s="11">
        <v>35488000</v>
      </c>
      <c r="Y24" s="11">
        <v>-6337717</v>
      </c>
      <c r="Z24" s="2">
        <v>-17.86</v>
      </c>
      <c r="AA24" s="15">
        <v>35488000</v>
      </c>
    </row>
    <row r="25" spans="1:27" ht="13.5">
      <c r="A25" s="46" t="s">
        <v>36</v>
      </c>
      <c r="B25" s="47"/>
      <c r="C25" s="9">
        <v>4670327</v>
      </c>
      <c r="D25" s="10"/>
      <c r="E25" s="11">
        <v>15113550</v>
      </c>
      <c r="F25" s="11">
        <v>13113550</v>
      </c>
      <c r="G25" s="11"/>
      <c r="H25" s="11">
        <v>234955</v>
      </c>
      <c r="I25" s="11">
        <v>19846</v>
      </c>
      <c r="J25" s="11">
        <v>254801</v>
      </c>
      <c r="K25" s="11">
        <v>31458</v>
      </c>
      <c r="L25" s="11">
        <v>645529</v>
      </c>
      <c r="M25" s="11">
        <v>1857810</v>
      </c>
      <c r="N25" s="11">
        <v>2534797</v>
      </c>
      <c r="O25" s="11">
        <v>673764</v>
      </c>
      <c r="P25" s="11">
        <v>2403559</v>
      </c>
      <c r="Q25" s="11">
        <v>1673871</v>
      </c>
      <c r="R25" s="11">
        <v>4751194</v>
      </c>
      <c r="S25" s="11">
        <v>1151344</v>
      </c>
      <c r="T25" s="11">
        <v>1267821</v>
      </c>
      <c r="U25" s="11">
        <v>3216384</v>
      </c>
      <c r="V25" s="11">
        <v>5635549</v>
      </c>
      <c r="W25" s="11">
        <v>13176341</v>
      </c>
      <c r="X25" s="11">
        <v>13113550</v>
      </c>
      <c r="Y25" s="11">
        <v>62791</v>
      </c>
      <c r="Z25" s="2">
        <v>0.48</v>
      </c>
      <c r="AA25" s="15">
        <v>13113550</v>
      </c>
    </row>
    <row r="26" spans="1:27" ht="13.5">
      <c r="A26" s="48" t="s">
        <v>37</v>
      </c>
      <c r="B26" s="63"/>
      <c r="C26" s="49">
        <f aca="true" t="shared" si="3" ref="C26:Y26">SUM(C21:C25)</f>
        <v>149396252</v>
      </c>
      <c r="D26" s="50">
        <f t="shared" si="3"/>
        <v>0</v>
      </c>
      <c r="E26" s="51">
        <f t="shared" si="3"/>
        <v>245022775</v>
      </c>
      <c r="F26" s="51">
        <f t="shared" si="3"/>
        <v>197926052</v>
      </c>
      <c r="G26" s="51">
        <f t="shared" si="3"/>
        <v>899501</v>
      </c>
      <c r="H26" s="51">
        <f t="shared" si="3"/>
        <v>6442835</v>
      </c>
      <c r="I26" s="51">
        <f t="shared" si="3"/>
        <v>17493466</v>
      </c>
      <c r="J26" s="51">
        <f t="shared" si="3"/>
        <v>24835802</v>
      </c>
      <c r="K26" s="51">
        <f t="shared" si="3"/>
        <v>21063605</v>
      </c>
      <c r="L26" s="51">
        <f t="shared" si="3"/>
        <v>11020803</v>
      </c>
      <c r="M26" s="51">
        <f t="shared" si="3"/>
        <v>13292530</v>
      </c>
      <c r="N26" s="51">
        <f t="shared" si="3"/>
        <v>45376938</v>
      </c>
      <c r="O26" s="51">
        <f t="shared" si="3"/>
        <v>9321500</v>
      </c>
      <c r="P26" s="51">
        <f t="shared" si="3"/>
        <v>9332934</v>
      </c>
      <c r="Q26" s="51">
        <f t="shared" si="3"/>
        <v>12510607</v>
      </c>
      <c r="R26" s="51">
        <f t="shared" si="3"/>
        <v>31165041</v>
      </c>
      <c r="S26" s="51">
        <f t="shared" si="3"/>
        <v>8007259</v>
      </c>
      <c r="T26" s="51">
        <f t="shared" si="3"/>
        <v>11998431</v>
      </c>
      <c r="U26" s="51">
        <f t="shared" si="3"/>
        <v>36936001</v>
      </c>
      <c r="V26" s="51">
        <f t="shared" si="3"/>
        <v>56941691</v>
      </c>
      <c r="W26" s="51">
        <f t="shared" si="3"/>
        <v>158319472</v>
      </c>
      <c r="X26" s="51">
        <f t="shared" si="3"/>
        <v>197926052</v>
      </c>
      <c r="Y26" s="51">
        <f t="shared" si="3"/>
        <v>-39606580</v>
      </c>
      <c r="Z26" s="52">
        <f>+IF(X26&lt;&gt;0,+(Y26/X26)*100,0)</f>
        <v>-20.010796759589788</v>
      </c>
      <c r="AA26" s="53">
        <f>SUM(AA21:AA25)</f>
        <v>197926052</v>
      </c>
    </row>
    <row r="27" spans="1:27" ht="13.5">
      <c r="A27" s="54" t="s">
        <v>38</v>
      </c>
      <c r="B27" s="64"/>
      <c r="C27" s="9">
        <v>894708</v>
      </c>
      <c r="D27" s="10"/>
      <c r="E27" s="11">
        <v>43421000</v>
      </c>
      <c r="F27" s="11">
        <v>31813177</v>
      </c>
      <c r="G27" s="11">
        <v>79980</v>
      </c>
      <c r="H27" s="11">
        <v>74400</v>
      </c>
      <c r="I27" s="11">
        <v>111600</v>
      </c>
      <c r="J27" s="11">
        <v>265980</v>
      </c>
      <c r="K27" s="11">
        <v>267303</v>
      </c>
      <c r="L27" s="11">
        <v>390827</v>
      </c>
      <c r="M27" s="11">
        <v>331615</v>
      </c>
      <c r="N27" s="11">
        <v>989745</v>
      </c>
      <c r="O27" s="11">
        <v>459593</v>
      </c>
      <c r="P27" s="11">
        <v>1713547</v>
      </c>
      <c r="Q27" s="11">
        <v>4920143</v>
      </c>
      <c r="R27" s="11">
        <v>7093283</v>
      </c>
      <c r="S27" s="11">
        <v>2612368</v>
      </c>
      <c r="T27" s="11">
        <v>8318625</v>
      </c>
      <c r="U27" s="11">
        <v>14466092</v>
      </c>
      <c r="V27" s="11">
        <v>25397085</v>
      </c>
      <c r="W27" s="11">
        <v>33746093</v>
      </c>
      <c r="X27" s="11">
        <v>31813177</v>
      </c>
      <c r="Y27" s="11">
        <v>1932916</v>
      </c>
      <c r="Z27" s="2">
        <v>6.08</v>
      </c>
      <c r="AA27" s="15">
        <v>31813177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36223354</v>
      </c>
      <c r="D30" s="10"/>
      <c r="E30" s="11">
        <v>1000000</v>
      </c>
      <c r="F30" s="11">
        <v>800000</v>
      </c>
      <c r="G30" s="11"/>
      <c r="H30" s="11"/>
      <c r="I30" s="11">
        <v>1267829</v>
      </c>
      <c r="J30" s="11">
        <v>1267829</v>
      </c>
      <c r="K30" s="11">
        <v>230405</v>
      </c>
      <c r="L30" s="11">
        <v>537692</v>
      </c>
      <c r="M30" s="11">
        <v>659892</v>
      </c>
      <c r="N30" s="11">
        <v>1427989</v>
      </c>
      <c r="O30" s="11">
        <v>690340</v>
      </c>
      <c r="P30" s="11"/>
      <c r="Q30" s="11">
        <v>395461</v>
      </c>
      <c r="R30" s="11">
        <v>1085801</v>
      </c>
      <c r="S30" s="11">
        <v>23550</v>
      </c>
      <c r="T30" s="11"/>
      <c r="U30" s="11">
        <v>1410692</v>
      </c>
      <c r="V30" s="11">
        <v>1434242</v>
      </c>
      <c r="W30" s="11">
        <v>5215861</v>
      </c>
      <c r="X30" s="11">
        <v>800000</v>
      </c>
      <c r="Y30" s="11">
        <v>4415861</v>
      </c>
      <c r="Z30" s="2">
        <v>551.98</v>
      </c>
      <c r="AA30" s="15">
        <v>800000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79830151</v>
      </c>
      <c r="D36" s="10">
        <f t="shared" si="4"/>
        <v>0</v>
      </c>
      <c r="E36" s="11">
        <f t="shared" si="4"/>
        <v>98219000</v>
      </c>
      <c r="F36" s="11">
        <f t="shared" si="4"/>
        <v>132433893</v>
      </c>
      <c r="G36" s="11">
        <f t="shared" si="4"/>
        <v>0</v>
      </c>
      <c r="H36" s="11">
        <f t="shared" si="4"/>
        <v>10325914</v>
      </c>
      <c r="I36" s="11">
        <f t="shared" si="4"/>
        <v>12193033</v>
      </c>
      <c r="J36" s="11">
        <f t="shared" si="4"/>
        <v>22518947</v>
      </c>
      <c r="K36" s="11">
        <f t="shared" si="4"/>
        <v>13937183</v>
      </c>
      <c r="L36" s="11">
        <f t="shared" si="4"/>
        <v>9761421</v>
      </c>
      <c r="M36" s="11">
        <f t="shared" si="4"/>
        <v>4158067</v>
      </c>
      <c r="N36" s="11">
        <f t="shared" si="4"/>
        <v>27856671</v>
      </c>
      <c r="O36" s="11">
        <f t="shared" si="4"/>
        <v>7045079</v>
      </c>
      <c r="P36" s="11">
        <f t="shared" si="4"/>
        <v>8430717</v>
      </c>
      <c r="Q36" s="11">
        <f t="shared" si="4"/>
        <v>10397344</v>
      </c>
      <c r="R36" s="11">
        <f t="shared" si="4"/>
        <v>25873140</v>
      </c>
      <c r="S36" s="11">
        <f t="shared" si="4"/>
        <v>7112484</v>
      </c>
      <c r="T36" s="11">
        <f t="shared" si="4"/>
        <v>7837379</v>
      </c>
      <c r="U36" s="11">
        <f t="shared" si="4"/>
        <v>23383807</v>
      </c>
      <c r="V36" s="11">
        <f t="shared" si="4"/>
        <v>38333670</v>
      </c>
      <c r="W36" s="11">
        <f t="shared" si="4"/>
        <v>114582428</v>
      </c>
      <c r="X36" s="11">
        <f t="shared" si="4"/>
        <v>132433893</v>
      </c>
      <c r="Y36" s="11">
        <f t="shared" si="4"/>
        <v>-17851465</v>
      </c>
      <c r="Z36" s="2">
        <f aca="true" t="shared" si="5" ref="Z36:Z49">+IF(X36&lt;&gt;0,+(Y36/X36)*100,0)</f>
        <v>-13.479528990362006</v>
      </c>
      <c r="AA36" s="15">
        <f>AA6+AA21</f>
        <v>132433893</v>
      </c>
    </row>
    <row r="37" spans="1:27" ht="13.5">
      <c r="A37" s="46" t="s">
        <v>33</v>
      </c>
      <c r="B37" s="47"/>
      <c r="C37" s="9">
        <f t="shared" si="4"/>
        <v>62674104</v>
      </c>
      <c r="D37" s="10">
        <f t="shared" si="4"/>
        <v>0</v>
      </c>
      <c r="E37" s="11">
        <f t="shared" si="4"/>
        <v>161780000</v>
      </c>
      <c r="F37" s="11">
        <f t="shared" si="4"/>
        <v>158798220</v>
      </c>
      <c r="G37" s="11">
        <f t="shared" si="4"/>
        <v>591109</v>
      </c>
      <c r="H37" s="11">
        <f t="shared" si="4"/>
        <v>850285</v>
      </c>
      <c r="I37" s="11">
        <f t="shared" si="4"/>
        <v>4184145</v>
      </c>
      <c r="J37" s="11">
        <f t="shared" si="4"/>
        <v>5625539</v>
      </c>
      <c r="K37" s="11">
        <f t="shared" si="4"/>
        <v>12298624</v>
      </c>
      <c r="L37" s="11">
        <f t="shared" si="4"/>
        <v>4332196</v>
      </c>
      <c r="M37" s="11">
        <f t="shared" si="4"/>
        <v>1843368</v>
      </c>
      <c r="N37" s="11">
        <f t="shared" si="4"/>
        <v>18474188</v>
      </c>
      <c r="O37" s="11">
        <f t="shared" si="4"/>
        <v>4651203</v>
      </c>
      <c r="P37" s="11">
        <f t="shared" si="4"/>
        <v>10218666</v>
      </c>
      <c r="Q37" s="11">
        <f t="shared" si="4"/>
        <v>16954757</v>
      </c>
      <c r="R37" s="11">
        <f t="shared" si="4"/>
        <v>31824626</v>
      </c>
      <c r="S37" s="11">
        <f t="shared" si="4"/>
        <v>19156958</v>
      </c>
      <c r="T37" s="11">
        <f t="shared" si="4"/>
        <v>7798152</v>
      </c>
      <c r="U37" s="11">
        <f t="shared" si="4"/>
        <v>50047530</v>
      </c>
      <c r="V37" s="11">
        <f t="shared" si="4"/>
        <v>77002640</v>
      </c>
      <c r="W37" s="11">
        <f t="shared" si="4"/>
        <v>132926993</v>
      </c>
      <c r="X37" s="11">
        <f t="shared" si="4"/>
        <v>158798220</v>
      </c>
      <c r="Y37" s="11">
        <f t="shared" si="4"/>
        <v>-25871227</v>
      </c>
      <c r="Z37" s="2">
        <f t="shared" si="5"/>
        <v>-16.29188727682212</v>
      </c>
      <c r="AA37" s="15">
        <f>AA7+AA22</f>
        <v>158798220</v>
      </c>
    </row>
    <row r="38" spans="1:27" ht="13.5">
      <c r="A38" s="46" t="s">
        <v>34</v>
      </c>
      <c r="B38" s="47"/>
      <c r="C38" s="9">
        <f t="shared" si="4"/>
        <v>33586253</v>
      </c>
      <c r="D38" s="10">
        <f t="shared" si="4"/>
        <v>0</v>
      </c>
      <c r="E38" s="11">
        <f t="shared" si="4"/>
        <v>25692225</v>
      </c>
      <c r="F38" s="11">
        <f t="shared" si="4"/>
        <v>34015167</v>
      </c>
      <c r="G38" s="11">
        <f t="shared" si="4"/>
        <v>788097</v>
      </c>
      <c r="H38" s="11">
        <f t="shared" si="4"/>
        <v>2481373</v>
      </c>
      <c r="I38" s="11">
        <f t="shared" si="4"/>
        <v>1153015</v>
      </c>
      <c r="J38" s="11">
        <f t="shared" si="4"/>
        <v>4422485</v>
      </c>
      <c r="K38" s="11">
        <f t="shared" si="4"/>
        <v>4146476</v>
      </c>
      <c r="L38" s="11">
        <f t="shared" si="4"/>
        <v>1342885</v>
      </c>
      <c r="M38" s="11">
        <f t="shared" si="4"/>
        <v>6899580</v>
      </c>
      <c r="N38" s="11">
        <f t="shared" si="4"/>
        <v>12388941</v>
      </c>
      <c r="O38" s="11">
        <f t="shared" si="4"/>
        <v>3891714</v>
      </c>
      <c r="P38" s="11">
        <f t="shared" si="4"/>
        <v>4098583</v>
      </c>
      <c r="Q38" s="11">
        <f t="shared" si="4"/>
        <v>3474313</v>
      </c>
      <c r="R38" s="11">
        <f t="shared" si="4"/>
        <v>11464610</v>
      </c>
      <c r="S38" s="11">
        <f t="shared" si="4"/>
        <v>5413614</v>
      </c>
      <c r="T38" s="11">
        <f t="shared" si="4"/>
        <v>6534595</v>
      </c>
      <c r="U38" s="11">
        <f t="shared" si="4"/>
        <v>12949538</v>
      </c>
      <c r="V38" s="11">
        <f t="shared" si="4"/>
        <v>24897747</v>
      </c>
      <c r="W38" s="11">
        <f t="shared" si="4"/>
        <v>53173783</v>
      </c>
      <c r="X38" s="11">
        <f t="shared" si="4"/>
        <v>34015167</v>
      </c>
      <c r="Y38" s="11">
        <f t="shared" si="4"/>
        <v>19158616</v>
      </c>
      <c r="Z38" s="2">
        <f t="shared" si="5"/>
        <v>56.323745228121325</v>
      </c>
      <c r="AA38" s="15">
        <f>AA8+AA23</f>
        <v>34015167</v>
      </c>
    </row>
    <row r="39" spans="1:27" ht="13.5">
      <c r="A39" s="46" t="s">
        <v>35</v>
      </c>
      <c r="B39" s="47"/>
      <c r="C39" s="9">
        <f t="shared" si="4"/>
        <v>41789496</v>
      </c>
      <c r="D39" s="10">
        <f t="shared" si="4"/>
        <v>0</v>
      </c>
      <c r="E39" s="11">
        <f t="shared" si="4"/>
        <v>51265000</v>
      </c>
      <c r="F39" s="11">
        <f t="shared" si="4"/>
        <v>36048916</v>
      </c>
      <c r="G39" s="11">
        <f t="shared" si="4"/>
        <v>0</v>
      </c>
      <c r="H39" s="11">
        <f t="shared" si="4"/>
        <v>1467686</v>
      </c>
      <c r="I39" s="11">
        <f t="shared" si="4"/>
        <v>3963271</v>
      </c>
      <c r="J39" s="11">
        <f t="shared" si="4"/>
        <v>5430957</v>
      </c>
      <c r="K39" s="11">
        <f t="shared" si="4"/>
        <v>8830556</v>
      </c>
      <c r="L39" s="11">
        <f t="shared" si="4"/>
        <v>124267</v>
      </c>
      <c r="M39" s="11">
        <f t="shared" si="4"/>
        <v>5252688</v>
      </c>
      <c r="N39" s="11">
        <f t="shared" si="4"/>
        <v>14207511</v>
      </c>
      <c r="O39" s="11">
        <f t="shared" si="4"/>
        <v>80117</v>
      </c>
      <c r="P39" s="11">
        <f t="shared" si="4"/>
        <v>2023199</v>
      </c>
      <c r="Q39" s="11">
        <f t="shared" si="4"/>
        <v>1720130</v>
      </c>
      <c r="R39" s="11">
        <f t="shared" si="4"/>
        <v>3823446</v>
      </c>
      <c r="S39" s="11">
        <f t="shared" si="4"/>
        <v>213514</v>
      </c>
      <c r="T39" s="11">
        <f t="shared" si="4"/>
        <v>1541092</v>
      </c>
      <c r="U39" s="11">
        <f t="shared" si="4"/>
        <v>5004927</v>
      </c>
      <c r="V39" s="11">
        <f t="shared" si="4"/>
        <v>6759533</v>
      </c>
      <c r="W39" s="11">
        <f t="shared" si="4"/>
        <v>30221447</v>
      </c>
      <c r="X39" s="11">
        <f t="shared" si="4"/>
        <v>36048916</v>
      </c>
      <c r="Y39" s="11">
        <f t="shared" si="4"/>
        <v>-5827469</v>
      </c>
      <c r="Z39" s="2">
        <f t="shared" si="5"/>
        <v>-16.165448636513783</v>
      </c>
      <c r="AA39" s="15">
        <f>AA9+AA24</f>
        <v>36048916</v>
      </c>
    </row>
    <row r="40" spans="1:27" ht="13.5">
      <c r="A40" s="46" t="s">
        <v>36</v>
      </c>
      <c r="B40" s="47"/>
      <c r="C40" s="9">
        <f t="shared" si="4"/>
        <v>14654105</v>
      </c>
      <c r="D40" s="10">
        <f t="shared" si="4"/>
        <v>0</v>
      </c>
      <c r="E40" s="11">
        <f t="shared" si="4"/>
        <v>126963550</v>
      </c>
      <c r="F40" s="11">
        <f t="shared" si="4"/>
        <v>140934346</v>
      </c>
      <c r="G40" s="11">
        <f t="shared" si="4"/>
        <v>0</v>
      </c>
      <c r="H40" s="11">
        <f t="shared" si="4"/>
        <v>234955</v>
      </c>
      <c r="I40" s="11">
        <f t="shared" si="4"/>
        <v>38951</v>
      </c>
      <c r="J40" s="11">
        <f t="shared" si="4"/>
        <v>273906</v>
      </c>
      <c r="K40" s="11">
        <f t="shared" si="4"/>
        <v>5388897</v>
      </c>
      <c r="L40" s="11">
        <f t="shared" si="4"/>
        <v>744299</v>
      </c>
      <c r="M40" s="11">
        <f t="shared" si="4"/>
        <v>6585566</v>
      </c>
      <c r="N40" s="11">
        <f t="shared" si="4"/>
        <v>12718762</v>
      </c>
      <c r="O40" s="11">
        <f t="shared" si="4"/>
        <v>41350313</v>
      </c>
      <c r="P40" s="11">
        <f t="shared" si="4"/>
        <v>12790909</v>
      </c>
      <c r="Q40" s="11">
        <f t="shared" si="4"/>
        <v>8571785</v>
      </c>
      <c r="R40" s="11">
        <f t="shared" si="4"/>
        <v>62713007</v>
      </c>
      <c r="S40" s="11">
        <f t="shared" si="4"/>
        <v>5667112</v>
      </c>
      <c r="T40" s="11">
        <f t="shared" si="4"/>
        <v>4949168</v>
      </c>
      <c r="U40" s="11">
        <f t="shared" si="4"/>
        <v>-24808863</v>
      </c>
      <c r="V40" s="11">
        <f t="shared" si="4"/>
        <v>-14192583</v>
      </c>
      <c r="W40" s="11">
        <f t="shared" si="4"/>
        <v>61513092</v>
      </c>
      <c r="X40" s="11">
        <f t="shared" si="4"/>
        <v>140934346</v>
      </c>
      <c r="Y40" s="11">
        <f t="shared" si="4"/>
        <v>-79421254</v>
      </c>
      <c r="Z40" s="2">
        <f t="shared" si="5"/>
        <v>-56.3533703842497</v>
      </c>
      <c r="AA40" s="15">
        <f>AA10+AA25</f>
        <v>140934346</v>
      </c>
    </row>
    <row r="41" spans="1:27" ht="13.5">
      <c r="A41" s="48" t="s">
        <v>37</v>
      </c>
      <c r="B41" s="47"/>
      <c r="C41" s="49">
        <f aca="true" t="shared" si="6" ref="C41:Y41">SUM(C36:C40)</f>
        <v>232534109</v>
      </c>
      <c r="D41" s="50">
        <f t="shared" si="6"/>
        <v>0</v>
      </c>
      <c r="E41" s="51">
        <f t="shared" si="6"/>
        <v>463919775</v>
      </c>
      <c r="F41" s="51">
        <f t="shared" si="6"/>
        <v>502230542</v>
      </c>
      <c r="G41" s="51">
        <f t="shared" si="6"/>
        <v>1379206</v>
      </c>
      <c r="H41" s="51">
        <f t="shared" si="6"/>
        <v>15360213</v>
      </c>
      <c r="I41" s="51">
        <f t="shared" si="6"/>
        <v>21532415</v>
      </c>
      <c r="J41" s="51">
        <f t="shared" si="6"/>
        <v>38271834</v>
      </c>
      <c r="K41" s="51">
        <f t="shared" si="6"/>
        <v>44601736</v>
      </c>
      <c r="L41" s="51">
        <f t="shared" si="6"/>
        <v>16305068</v>
      </c>
      <c r="M41" s="51">
        <f t="shared" si="6"/>
        <v>24739269</v>
      </c>
      <c r="N41" s="51">
        <f t="shared" si="6"/>
        <v>85646073</v>
      </c>
      <c r="O41" s="51">
        <f t="shared" si="6"/>
        <v>57018426</v>
      </c>
      <c r="P41" s="51">
        <f t="shared" si="6"/>
        <v>37562074</v>
      </c>
      <c r="Q41" s="51">
        <f t="shared" si="6"/>
        <v>41118329</v>
      </c>
      <c r="R41" s="51">
        <f t="shared" si="6"/>
        <v>135698829</v>
      </c>
      <c r="S41" s="51">
        <f t="shared" si="6"/>
        <v>37563682</v>
      </c>
      <c r="T41" s="51">
        <f t="shared" si="6"/>
        <v>28660386</v>
      </c>
      <c r="U41" s="51">
        <f t="shared" si="6"/>
        <v>66576939</v>
      </c>
      <c r="V41" s="51">
        <f t="shared" si="6"/>
        <v>132801007</v>
      </c>
      <c r="W41" s="51">
        <f t="shared" si="6"/>
        <v>392417743</v>
      </c>
      <c r="X41" s="51">
        <f t="shared" si="6"/>
        <v>502230542</v>
      </c>
      <c r="Y41" s="51">
        <f t="shared" si="6"/>
        <v>-109812799</v>
      </c>
      <c r="Z41" s="52">
        <f t="shared" si="5"/>
        <v>-21.86501811751624</v>
      </c>
      <c r="AA41" s="53">
        <f>SUM(AA36:AA40)</f>
        <v>502230542</v>
      </c>
    </row>
    <row r="42" spans="1:27" ht="13.5">
      <c r="A42" s="54" t="s">
        <v>38</v>
      </c>
      <c r="B42" s="35"/>
      <c r="C42" s="65">
        <f aca="true" t="shared" si="7" ref="C42:Y48">C12+C27</f>
        <v>16357807</v>
      </c>
      <c r="D42" s="66">
        <f t="shared" si="7"/>
        <v>0</v>
      </c>
      <c r="E42" s="67">
        <f t="shared" si="7"/>
        <v>62274225</v>
      </c>
      <c r="F42" s="67">
        <f t="shared" si="7"/>
        <v>57237528</v>
      </c>
      <c r="G42" s="67">
        <f t="shared" si="7"/>
        <v>79980</v>
      </c>
      <c r="H42" s="67">
        <f t="shared" si="7"/>
        <v>305257</v>
      </c>
      <c r="I42" s="67">
        <f t="shared" si="7"/>
        <v>4502825</v>
      </c>
      <c r="J42" s="67">
        <f t="shared" si="7"/>
        <v>4888062</v>
      </c>
      <c r="K42" s="67">
        <f t="shared" si="7"/>
        <v>4978708</v>
      </c>
      <c r="L42" s="67">
        <f t="shared" si="7"/>
        <v>1000304</v>
      </c>
      <c r="M42" s="67">
        <f t="shared" si="7"/>
        <v>2675533</v>
      </c>
      <c r="N42" s="67">
        <f t="shared" si="7"/>
        <v>8654545</v>
      </c>
      <c r="O42" s="67">
        <f t="shared" si="7"/>
        <v>1214584</v>
      </c>
      <c r="P42" s="67">
        <f t="shared" si="7"/>
        <v>2835148</v>
      </c>
      <c r="Q42" s="67">
        <f t="shared" si="7"/>
        <v>6836957</v>
      </c>
      <c r="R42" s="67">
        <f t="shared" si="7"/>
        <v>10886689</v>
      </c>
      <c r="S42" s="67">
        <f t="shared" si="7"/>
        <v>2632689</v>
      </c>
      <c r="T42" s="67">
        <f t="shared" si="7"/>
        <v>8536711</v>
      </c>
      <c r="U42" s="67">
        <f t="shared" si="7"/>
        <v>20589086</v>
      </c>
      <c r="V42" s="67">
        <f t="shared" si="7"/>
        <v>31758486</v>
      </c>
      <c r="W42" s="67">
        <f t="shared" si="7"/>
        <v>56187782</v>
      </c>
      <c r="X42" s="67">
        <f t="shared" si="7"/>
        <v>57237528</v>
      </c>
      <c r="Y42" s="67">
        <f t="shared" si="7"/>
        <v>-1049746</v>
      </c>
      <c r="Z42" s="69">
        <f t="shared" si="5"/>
        <v>-1.834017010657763</v>
      </c>
      <c r="AA42" s="68">
        <f aca="true" t="shared" si="8" ref="AA42:AA48">AA12+AA27</f>
        <v>57237528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1435545</v>
      </c>
      <c r="G43" s="72">
        <f t="shared" si="7"/>
        <v>0</v>
      </c>
      <c r="H43" s="72">
        <f t="shared" si="7"/>
        <v>0</v>
      </c>
      <c r="I43" s="72">
        <f t="shared" si="7"/>
        <v>500000</v>
      </c>
      <c r="J43" s="72">
        <f t="shared" si="7"/>
        <v>500000</v>
      </c>
      <c r="K43" s="72">
        <f t="shared" si="7"/>
        <v>0</v>
      </c>
      <c r="L43" s="72">
        <f t="shared" si="7"/>
        <v>0</v>
      </c>
      <c r="M43" s="72">
        <f t="shared" si="7"/>
        <v>935545</v>
      </c>
      <c r="N43" s="72">
        <f t="shared" si="7"/>
        <v>935545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1435545</v>
      </c>
      <c r="X43" s="72">
        <f t="shared" si="7"/>
        <v>1435545</v>
      </c>
      <c r="Y43" s="72">
        <f t="shared" si="7"/>
        <v>0</v>
      </c>
      <c r="Z43" s="73">
        <f t="shared" si="5"/>
        <v>0</v>
      </c>
      <c r="AA43" s="74">
        <f t="shared" si="8"/>
        <v>1435545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101571815</v>
      </c>
      <c r="D45" s="66">
        <f t="shared" si="7"/>
        <v>0</v>
      </c>
      <c r="E45" s="67">
        <f t="shared" si="7"/>
        <v>68860000</v>
      </c>
      <c r="F45" s="67">
        <f t="shared" si="7"/>
        <v>142267517</v>
      </c>
      <c r="G45" s="67">
        <f t="shared" si="7"/>
        <v>0</v>
      </c>
      <c r="H45" s="67">
        <f t="shared" si="7"/>
        <v>298084</v>
      </c>
      <c r="I45" s="67">
        <f t="shared" si="7"/>
        <v>3020423</v>
      </c>
      <c r="J45" s="67">
        <f t="shared" si="7"/>
        <v>3318507</v>
      </c>
      <c r="K45" s="67">
        <f t="shared" si="7"/>
        <v>5562477</v>
      </c>
      <c r="L45" s="67">
        <f t="shared" si="7"/>
        <v>10736742</v>
      </c>
      <c r="M45" s="67">
        <f t="shared" si="7"/>
        <v>7853364</v>
      </c>
      <c r="N45" s="67">
        <f t="shared" si="7"/>
        <v>24152583</v>
      </c>
      <c r="O45" s="67">
        <f t="shared" si="7"/>
        <v>1192485</v>
      </c>
      <c r="P45" s="67">
        <f t="shared" si="7"/>
        <v>21611414</v>
      </c>
      <c r="Q45" s="67">
        <f t="shared" si="7"/>
        <v>3404199</v>
      </c>
      <c r="R45" s="67">
        <f t="shared" si="7"/>
        <v>26208098</v>
      </c>
      <c r="S45" s="67">
        <f t="shared" si="7"/>
        <v>2324171</v>
      </c>
      <c r="T45" s="67">
        <f t="shared" si="7"/>
        <v>3158228</v>
      </c>
      <c r="U45" s="67">
        <f t="shared" si="7"/>
        <v>18008680</v>
      </c>
      <c r="V45" s="67">
        <f t="shared" si="7"/>
        <v>23491079</v>
      </c>
      <c r="W45" s="67">
        <f t="shared" si="7"/>
        <v>77170267</v>
      </c>
      <c r="X45" s="67">
        <f t="shared" si="7"/>
        <v>142267517</v>
      </c>
      <c r="Y45" s="67">
        <f t="shared" si="7"/>
        <v>-65097250</v>
      </c>
      <c r="Z45" s="69">
        <f t="shared" si="5"/>
        <v>-45.75693128881978</v>
      </c>
      <c r="AA45" s="68">
        <f t="shared" si="8"/>
        <v>142267517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579255</v>
      </c>
      <c r="D48" s="66">
        <f t="shared" si="7"/>
        <v>0</v>
      </c>
      <c r="E48" s="67">
        <f t="shared" si="7"/>
        <v>2700000</v>
      </c>
      <c r="F48" s="67">
        <f t="shared" si="7"/>
        <v>1804868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118288</v>
      </c>
      <c r="Q48" s="67">
        <f t="shared" si="7"/>
        <v>528630</v>
      </c>
      <c r="R48" s="67">
        <f t="shared" si="7"/>
        <v>646918</v>
      </c>
      <c r="S48" s="67">
        <f t="shared" si="7"/>
        <v>220050</v>
      </c>
      <c r="T48" s="67">
        <f t="shared" si="7"/>
        <v>90000</v>
      </c>
      <c r="U48" s="67">
        <f t="shared" si="7"/>
        <v>930890</v>
      </c>
      <c r="V48" s="67">
        <f t="shared" si="7"/>
        <v>1240940</v>
      </c>
      <c r="W48" s="67">
        <f t="shared" si="7"/>
        <v>1887858</v>
      </c>
      <c r="X48" s="67">
        <f t="shared" si="7"/>
        <v>1804868</v>
      </c>
      <c r="Y48" s="67">
        <f t="shared" si="7"/>
        <v>82990</v>
      </c>
      <c r="Z48" s="69">
        <f t="shared" si="5"/>
        <v>4.5981201949394634</v>
      </c>
      <c r="AA48" s="68">
        <f t="shared" si="8"/>
        <v>1804868</v>
      </c>
    </row>
    <row r="49" spans="1:27" ht="13.5">
      <c r="A49" s="75" t="s">
        <v>49</v>
      </c>
      <c r="B49" s="76"/>
      <c r="C49" s="77">
        <f aca="true" t="shared" si="9" ref="C49:Y49">SUM(C41:C48)</f>
        <v>351042986</v>
      </c>
      <c r="D49" s="78">
        <f t="shared" si="9"/>
        <v>0</v>
      </c>
      <c r="E49" s="79">
        <f t="shared" si="9"/>
        <v>597754000</v>
      </c>
      <c r="F49" s="79">
        <f t="shared" si="9"/>
        <v>704976000</v>
      </c>
      <c r="G49" s="79">
        <f t="shared" si="9"/>
        <v>1459186</v>
      </c>
      <c r="H49" s="79">
        <f t="shared" si="9"/>
        <v>15963554</v>
      </c>
      <c r="I49" s="79">
        <f t="shared" si="9"/>
        <v>29555663</v>
      </c>
      <c r="J49" s="79">
        <f t="shared" si="9"/>
        <v>46978403</v>
      </c>
      <c r="K49" s="79">
        <f t="shared" si="9"/>
        <v>55142921</v>
      </c>
      <c r="L49" s="79">
        <f t="shared" si="9"/>
        <v>28042114</v>
      </c>
      <c r="M49" s="79">
        <f t="shared" si="9"/>
        <v>36203711</v>
      </c>
      <c r="N49" s="79">
        <f t="shared" si="9"/>
        <v>119388746</v>
      </c>
      <c r="O49" s="79">
        <f t="shared" si="9"/>
        <v>59425495</v>
      </c>
      <c r="P49" s="79">
        <f t="shared" si="9"/>
        <v>62126924</v>
      </c>
      <c r="Q49" s="79">
        <f t="shared" si="9"/>
        <v>51888115</v>
      </c>
      <c r="R49" s="79">
        <f t="shared" si="9"/>
        <v>173440534</v>
      </c>
      <c r="S49" s="79">
        <f t="shared" si="9"/>
        <v>42740592</v>
      </c>
      <c r="T49" s="79">
        <f t="shared" si="9"/>
        <v>40445325</v>
      </c>
      <c r="U49" s="79">
        <f t="shared" si="9"/>
        <v>106105595</v>
      </c>
      <c r="V49" s="79">
        <f t="shared" si="9"/>
        <v>189291512</v>
      </c>
      <c r="W49" s="79">
        <f t="shared" si="9"/>
        <v>529099195</v>
      </c>
      <c r="X49" s="79">
        <f t="shared" si="9"/>
        <v>704976000</v>
      </c>
      <c r="Y49" s="79">
        <f t="shared" si="9"/>
        <v>-175876805</v>
      </c>
      <c r="Z49" s="80">
        <f t="shared" si="5"/>
        <v>-24.947913829690656</v>
      </c>
      <c r="AA49" s="81">
        <f>SUM(AA41:AA48)</f>
        <v>704976000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139059872</v>
      </c>
      <c r="D51" s="66">
        <f t="shared" si="10"/>
        <v>0</v>
      </c>
      <c r="E51" s="67">
        <f t="shared" si="10"/>
        <v>373693736</v>
      </c>
      <c r="F51" s="67">
        <f t="shared" si="10"/>
        <v>254637066</v>
      </c>
      <c r="G51" s="67">
        <f t="shared" si="10"/>
        <v>4353345</v>
      </c>
      <c r="H51" s="67">
        <f t="shared" si="10"/>
        <v>11480866</v>
      </c>
      <c r="I51" s="67">
        <f t="shared" si="10"/>
        <v>11364175</v>
      </c>
      <c r="J51" s="67">
        <f t="shared" si="10"/>
        <v>27198386</v>
      </c>
      <c r="K51" s="67">
        <f t="shared" si="10"/>
        <v>19474660</v>
      </c>
      <c r="L51" s="67">
        <f t="shared" si="10"/>
        <v>16304962</v>
      </c>
      <c r="M51" s="67">
        <f t="shared" si="10"/>
        <v>37816321</v>
      </c>
      <c r="N51" s="67">
        <f t="shared" si="10"/>
        <v>73595943</v>
      </c>
      <c r="O51" s="67">
        <f t="shared" si="10"/>
        <v>6690255</v>
      </c>
      <c r="P51" s="67">
        <f t="shared" si="10"/>
        <v>-2836759</v>
      </c>
      <c r="Q51" s="67">
        <f t="shared" si="10"/>
        <v>20872702</v>
      </c>
      <c r="R51" s="67">
        <f t="shared" si="10"/>
        <v>24726198</v>
      </c>
      <c r="S51" s="67">
        <f t="shared" si="10"/>
        <v>11428313</v>
      </c>
      <c r="T51" s="67">
        <f t="shared" si="10"/>
        <v>14948870</v>
      </c>
      <c r="U51" s="67">
        <f t="shared" si="10"/>
        <v>40936664</v>
      </c>
      <c r="V51" s="67">
        <f t="shared" si="10"/>
        <v>67313847</v>
      </c>
      <c r="W51" s="67">
        <f t="shared" si="10"/>
        <v>192834374</v>
      </c>
      <c r="X51" s="67">
        <f t="shared" si="10"/>
        <v>254637066</v>
      </c>
      <c r="Y51" s="67">
        <f t="shared" si="10"/>
        <v>-61802692</v>
      </c>
      <c r="Z51" s="69">
        <f>+IF(X51&lt;&gt;0,+(Y51/X51)*100,0)</f>
        <v>-24.270893853293142</v>
      </c>
      <c r="AA51" s="68">
        <f>SUM(AA57:AA61)</f>
        <v>254637066</v>
      </c>
    </row>
    <row r="52" spans="1:27" ht="13.5">
      <c r="A52" s="84" t="s">
        <v>32</v>
      </c>
      <c r="B52" s="47"/>
      <c r="C52" s="9">
        <v>34118936</v>
      </c>
      <c r="D52" s="10"/>
      <c r="E52" s="11">
        <v>84509610</v>
      </c>
      <c r="F52" s="11">
        <v>52640309</v>
      </c>
      <c r="G52" s="11">
        <v>20993</v>
      </c>
      <c r="H52" s="11">
        <v>1640313</v>
      </c>
      <c r="I52" s="11">
        <v>1377959</v>
      </c>
      <c r="J52" s="11">
        <v>3039265</v>
      </c>
      <c r="K52" s="11">
        <v>6403961</v>
      </c>
      <c r="L52" s="11">
        <v>9093824</v>
      </c>
      <c r="M52" s="11">
        <v>1535199</v>
      </c>
      <c r="N52" s="11">
        <v>17032984</v>
      </c>
      <c r="O52" s="11">
        <v>1101617</v>
      </c>
      <c r="P52" s="11">
        <v>1457650</v>
      </c>
      <c r="Q52" s="11">
        <v>5103234</v>
      </c>
      <c r="R52" s="11">
        <v>7662501</v>
      </c>
      <c r="S52" s="11">
        <v>2199114</v>
      </c>
      <c r="T52" s="11">
        <v>3930687</v>
      </c>
      <c r="U52" s="11">
        <v>14924810</v>
      </c>
      <c r="V52" s="11">
        <v>21054611</v>
      </c>
      <c r="W52" s="11">
        <v>48789361</v>
      </c>
      <c r="X52" s="11">
        <v>52640309</v>
      </c>
      <c r="Y52" s="11">
        <v>-3850948</v>
      </c>
      <c r="Z52" s="2">
        <v>-7.32</v>
      </c>
      <c r="AA52" s="15">
        <v>52640309</v>
      </c>
    </row>
    <row r="53" spans="1:27" ht="13.5">
      <c r="A53" s="84" t="s">
        <v>33</v>
      </c>
      <c r="B53" s="47"/>
      <c r="C53" s="9">
        <v>8238711</v>
      </c>
      <c r="D53" s="10"/>
      <c r="E53" s="11">
        <v>35020967</v>
      </c>
      <c r="F53" s="11">
        <v>13220000</v>
      </c>
      <c r="G53" s="11">
        <v>1138873</v>
      </c>
      <c r="H53" s="11">
        <v>1574074</v>
      </c>
      <c r="I53" s="11">
        <v>1141559</v>
      </c>
      <c r="J53" s="11">
        <v>3854506</v>
      </c>
      <c r="K53" s="11">
        <v>1285485</v>
      </c>
      <c r="L53" s="11">
        <v>170620</v>
      </c>
      <c r="M53" s="11">
        <v>776271</v>
      </c>
      <c r="N53" s="11">
        <v>2232376</v>
      </c>
      <c r="O53" s="11">
        <v>591543</v>
      </c>
      <c r="P53" s="11">
        <v>1285538</v>
      </c>
      <c r="Q53" s="11">
        <v>2343192</v>
      </c>
      <c r="R53" s="11">
        <v>4220273</v>
      </c>
      <c r="S53" s="11">
        <v>1778849</v>
      </c>
      <c r="T53" s="11">
        <v>1038575</v>
      </c>
      <c r="U53" s="11">
        <v>2476896</v>
      </c>
      <c r="V53" s="11">
        <v>5294320</v>
      </c>
      <c r="W53" s="11">
        <v>15601475</v>
      </c>
      <c r="X53" s="11">
        <v>13220000</v>
      </c>
      <c r="Y53" s="11">
        <v>2381475</v>
      </c>
      <c r="Z53" s="2">
        <v>18.01</v>
      </c>
      <c r="AA53" s="15">
        <v>13220000</v>
      </c>
    </row>
    <row r="54" spans="1:27" ht="13.5">
      <c r="A54" s="84" t="s">
        <v>34</v>
      </c>
      <c r="B54" s="47"/>
      <c r="C54" s="9">
        <v>16646017</v>
      </c>
      <c r="D54" s="10"/>
      <c r="E54" s="11">
        <v>54906764</v>
      </c>
      <c r="F54" s="11">
        <v>23890000</v>
      </c>
      <c r="G54" s="11">
        <v>915219</v>
      </c>
      <c r="H54" s="11">
        <v>1371817</v>
      </c>
      <c r="I54" s="11">
        <v>1034989</v>
      </c>
      <c r="J54" s="11">
        <v>3322025</v>
      </c>
      <c r="K54" s="11">
        <v>2186203</v>
      </c>
      <c r="L54" s="11">
        <v>839168</v>
      </c>
      <c r="M54" s="11">
        <v>963878</v>
      </c>
      <c r="N54" s="11">
        <v>3989249</v>
      </c>
      <c r="O54" s="11">
        <v>730474</v>
      </c>
      <c r="P54" s="11">
        <v>4338148</v>
      </c>
      <c r="Q54" s="11">
        <v>2257643</v>
      </c>
      <c r="R54" s="11">
        <v>7326265</v>
      </c>
      <c r="S54" s="11">
        <v>-1151990</v>
      </c>
      <c r="T54" s="11">
        <v>1144423</v>
      </c>
      <c r="U54" s="11">
        <v>2196701</v>
      </c>
      <c r="V54" s="11">
        <v>2189134</v>
      </c>
      <c r="W54" s="11">
        <v>16826673</v>
      </c>
      <c r="X54" s="11">
        <v>23890000</v>
      </c>
      <c r="Y54" s="11">
        <v>-7063327</v>
      </c>
      <c r="Z54" s="2">
        <v>-29.57</v>
      </c>
      <c r="AA54" s="15">
        <v>23890000</v>
      </c>
    </row>
    <row r="55" spans="1:27" ht="13.5">
      <c r="A55" s="84" t="s">
        <v>35</v>
      </c>
      <c r="B55" s="47"/>
      <c r="C55" s="9">
        <v>2762407</v>
      </c>
      <c r="D55" s="10"/>
      <c r="E55" s="11">
        <v>19748443</v>
      </c>
      <c r="F55" s="11">
        <v>4697600</v>
      </c>
      <c r="G55" s="11">
        <v>97932</v>
      </c>
      <c r="H55" s="11">
        <v>202429</v>
      </c>
      <c r="I55" s="11">
        <v>449809</v>
      </c>
      <c r="J55" s="11">
        <v>750170</v>
      </c>
      <c r="K55" s="11">
        <v>236751</v>
      </c>
      <c r="L55" s="11">
        <v>662734</v>
      </c>
      <c r="M55" s="11">
        <v>614952</v>
      </c>
      <c r="N55" s="11">
        <v>1514437</v>
      </c>
      <c r="O55" s="11">
        <v>139810</v>
      </c>
      <c r="P55" s="11">
        <v>670645</v>
      </c>
      <c r="Q55" s="11">
        <v>508087</v>
      </c>
      <c r="R55" s="11">
        <v>1318542</v>
      </c>
      <c r="S55" s="11">
        <v>435831</v>
      </c>
      <c r="T55" s="11">
        <v>959535</v>
      </c>
      <c r="U55" s="11">
        <v>461736</v>
      </c>
      <c r="V55" s="11">
        <v>1857102</v>
      </c>
      <c r="W55" s="11">
        <v>5440251</v>
      </c>
      <c r="X55" s="11">
        <v>4697600</v>
      </c>
      <c r="Y55" s="11">
        <v>742651</v>
      </c>
      <c r="Z55" s="2">
        <v>15.81</v>
      </c>
      <c r="AA55" s="15">
        <v>4697600</v>
      </c>
    </row>
    <row r="56" spans="1:27" ht="13.5">
      <c r="A56" s="84" t="s">
        <v>36</v>
      </c>
      <c r="B56" s="47"/>
      <c r="C56" s="9">
        <v>844390</v>
      </c>
      <c r="D56" s="10"/>
      <c r="E56" s="11">
        <v>1147262</v>
      </c>
      <c r="F56" s="11">
        <v>1124262</v>
      </c>
      <c r="G56" s="11">
        <v>14474</v>
      </c>
      <c r="H56" s="11">
        <v>208566</v>
      </c>
      <c r="I56" s="11">
        <v>14922</v>
      </c>
      <c r="J56" s="11">
        <v>237962</v>
      </c>
      <c r="K56" s="11">
        <v>86916</v>
      </c>
      <c r="L56" s="11">
        <v>41777</v>
      </c>
      <c r="M56" s="11">
        <v>65085</v>
      </c>
      <c r="N56" s="11">
        <v>193778</v>
      </c>
      <c r="O56" s="11">
        <v>82537</v>
      </c>
      <c r="P56" s="11">
        <v>144421</v>
      </c>
      <c r="Q56" s="11">
        <v>111816</v>
      </c>
      <c r="R56" s="11">
        <v>338774</v>
      </c>
      <c r="S56" s="11">
        <v>36880</v>
      </c>
      <c r="T56" s="11">
        <v>21045</v>
      </c>
      <c r="U56" s="11">
        <v>272563</v>
      </c>
      <c r="V56" s="11">
        <v>330488</v>
      </c>
      <c r="W56" s="11">
        <v>1101002</v>
      </c>
      <c r="X56" s="11">
        <v>1124262</v>
      </c>
      <c r="Y56" s="11">
        <v>-23260</v>
      </c>
      <c r="Z56" s="2">
        <v>-2.07</v>
      </c>
      <c r="AA56" s="15">
        <v>1124262</v>
      </c>
    </row>
    <row r="57" spans="1:27" ht="13.5">
      <c r="A57" s="85" t="s">
        <v>37</v>
      </c>
      <c r="B57" s="47"/>
      <c r="C57" s="49">
        <f aca="true" t="shared" si="11" ref="C57:Y57">SUM(C52:C56)</f>
        <v>62610461</v>
      </c>
      <c r="D57" s="50">
        <f t="shared" si="11"/>
        <v>0</v>
      </c>
      <c r="E57" s="51">
        <f t="shared" si="11"/>
        <v>195333046</v>
      </c>
      <c r="F57" s="51">
        <f t="shared" si="11"/>
        <v>95572171</v>
      </c>
      <c r="G57" s="51">
        <f t="shared" si="11"/>
        <v>2187491</v>
      </c>
      <c r="H57" s="51">
        <f t="shared" si="11"/>
        <v>4997199</v>
      </c>
      <c r="I57" s="51">
        <f t="shared" si="11"/>
        <v>4019238</v>
      </c>
      <c r="J57" s="51">
        <f t="shared" si="11"/>
        <v>11203928</v>
      </c>
      <c r="K57" s="51">
        <f t="shared" si="11"/>
        <v>10199316</v>
      </c>
      <c r="L57" s="51">
        <f t="shared" si="11"/>
        <v>10808123</v>
      </c>
      <c r="M57" s="51">
        <f t="shared" si="11"/>
        <v>3955385</v>
      </c>
      <c r="N57" s="51">
        <f t="shared" si="11"/>
        <v>24962824</v>
      </c>
      <c r="O57" s="51">
        <f t="shared" si="11"/>
        <v>2645981</v>
      </c>
      <c r="P57" s="51">
        <f t="shared" si="11"/>
        <v>7896402</v>
      </c>
      <c r="Q57" s="51">
        <f t="shared" si="11"/>
        <v>10323972</v>
      </c>
      <c r="R57" s="51">
        <f t="shared" si="11"/>
        <v>20866355</v>
      </c>
      <c r="S57" s="51">
        <f t="shared" si="11"/>
        <v>3298684</v>
      </c>
      <c r="T57" s="51">
        <f t="shared" si="11"/>
        <v>7094265</v>
      </c>
      <c r="U57" s="51">
        <f t="shared" si="11"/>
        <v>20332706</v>
      </c>
      <c r="V57" s="51">
        <f t="shared" si="11"/>
        <v>30725655</v>
      </c>
      <c r="W57" s="51">
        <f t="shared" si="11"/>
        <v>87758762</v>
      </c>
      <c r="X57" s="51">
        <f t="shared" si="11"/>
        <v>95572171</v>
      </c>
      <c r="Y57" s="51">
        <f t="shared" si="11"/>
        <v>-7813409</v>
      </c>
      <c r="Z57" s="52">
        <f>+IF(X57&lt;&gt;0,+(Y57/X57)*100,0)</f>
        <v>-8.17540181231208</v>
      </c>
      <c r="AA57" s="53">
        <f>SUM(AA52:AA56)</f>
        <v>95572171</v>
      </c>
    </row>
    <row r="58" spans="1:27" ht="13.5">
      <c r="A58" s="86" t="s">
        <v>38</v>
      </c>
      <c r="B58" s="35"/>
      <c r="C58" s="9">
        <v>36652737</v>
      </c>
      <c r="D58" s="10"/>
      <c r="E58" s="11">
        <v>49770577</v>
      </c>
      <c r="F58" s="11">
        <v>64960343</v>
      </c>
      <c r="G58" s="11">
        <v>1039059</v>
      </c>
      <c r="H58" s="11">
        <v>3451135</v>
      </c>
      <c r="I58" s="11">
        <v>3403997</v>
      </c>
      <c r="J58" s="11">
        <v>7894191</v>
      </c>
      <c r="K58" s="11">
        <v>5402212</v>
      </c>
      <c r="L58" s="11">
        <v>3188729</v>
      </c>
      <c r="M58" s="11">
        <v>9393556</v>
      </c>
      <c r="N58" s="11">
        <v>17984497</v>
      </c>
      <c r="O58" s="11">
        <v>1920252</v>
      </c>
      <c r="P58" s="11">
        <v>3673796</v>
      </c>
      <c r="Q58" s="11">
        <v>5164319</v>
      </c>
      <c r="R58" s="11">
        <v>10758367</v>
      </c>
      <c r="S58" s="11">
        <v>2676515</v>
      </c>
      <c r="T58" s="11">
        <v>2728384</v>
      </c>
      <c r="U58" s="11">
        <v>8035770</v>
      </c>
      <c r="V58" s="11">
        <v>13440669</v>
      </c>
      <c r="W58" s="11">
        <v>50077724</v>
      </c>
      <c r="X58" s="11">
        <v>64960343</v>
      </c>
      <c r="Y58" s="11">
        <v>-14882619</v>
      </c>
      <c r="Z58" s="2">
        <v>-22.91</v>
      </c>
      <c r="AA58" s="15">
        <v>64960343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39796674</v>
      </c>
      <c r="D61" s="10"/>
      <c r="E61" s="11">
        <v>128590113</v>
      </c>
      <c r="F61" s="11">
        <v>94104552</v>
      </c>
      <c r="G61" s="11">
        <v>1126795</v>
      </c>
      <c r="H61" s="11">
        <v>3032532</v>
      </c>
      <c r="I61" s="11">
        <v>3940940</v>
      </c>
      <c r="J61" s="11">
        <v>8100267</v>
      </c>
      <c r="K61" s="11">
        <v>3873132</v>
      </c>
      <c r="L61" s="11">
        <v>2308110</v>
      </c>
      <c r="M61" s="11">
        <v>24467380</v>
      </c>
      <c r="N61" s="11">
        <v>30648622</v>
      </c>
      <c r="O61" s="11">
        <v>2124022</v>
      </c>
      <c r="P61" s="11">
        <v>-14406957</v>
      </c>
      <c r="Q61" s="11">
        <v>5384411</v>
      </c>
      <c r="R61" s="11">
        <v>-6898524</v>
      </c>
      <c r="S61" s="11">
        <v>5453114</v>
      </c>
      <c r="T61" s="11">
        <v>5126221</v>
      </c>
      <c r="U61" s="11">
        <v>12568188</v>
      </c>
      <c r="V61" s="11">
        <v>23147523</v>
      </c>
      <c r="W61" s="11">
        <v>54997888</v>
      </c>
      <c r="X61" s="11">
        <v>94104552</v>
      </c>
      <c r="Y61" s="11">
        <v>-39106664</v>
      </c>
      <c r="Z61" s="2">
        <v>-41.56</v>
      </c>
      <c r="AA61" s="15">
        <v>94104552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>
        <v>94848275</v>
      </c>
      <c r="E65" s="11">
        <v>94848275</v>
      </c>
      <c r="F65" s="11">
        <v>94848275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94848275</v>
      </c>
      <c r="Y65" s="11">
        <v>-94848275</v>
      </c>
      <c r="Z65" s="2">
        <v>-100</v>
      </c>
      <c r="AA65" s="15"/>
    </row>
    <row r="66" spans="1:27" ht="13.5">
      <c r="A66" s="86" t="s">
        <v>54</v>
      </c>
      <c r="B66" s="93"/>
      <c r="C66" s="12"/>
      <c r="D66" s="13">
        <v>25197540</v>
      </c>
      <c r="E66" s="14">
        <v>25197540</v>
      </c>
      <c r="F66" s="14">
        <v>25197540</v>
      </c>
      <c r="G66" s="14">
        <v>1033643</v>
      </c>
      <c r="H66" s="14">
        <v>788121</v>
      </c>
      <c r="I66" s="14">
        <v>816224</v>
      </c>
      <c r="J66" s="14">
        <v>2637988</v>
      </c>
      <c r="K66" s="14">
        <v>1157027</v>
      </c>
      <c r="L66" s="14">
        <v>880605</v>
      </c>
      <c r="M66" s="14">
        <v>726930</v>
      </c>
      <c r="N66" s="14">
        <v>2764562</v>
      </c>
      <c r="O66" s="14">
        <v>653640</v>
      </c>
      <c r="P66" s="14">
        <v>4696362</v>
      </c>
      <c r="Q66" s="14">
        <v>2691125</v>
      </c>
      <c r="R66" s="14">
        <v>8041127</v>
      </c>
      <c r="S66" s="14">
        <v>-807616</v>
      </c>
      <c r="T66" s="14">
        <v>1205254</v>
      </c>
      <c r="U66" s="14">
        <v>1315167</v>
      </c>
      <c r="V66" s="14">
        <v>1712805</v>
      </c>
      <c r="W66" s="14">
        <v>15156482</v>
      </c>
      <c r="X66" s="14">
        <v>25197540</v>
      </c>
      <c r="Y66" s="14">
        <v>-10041058</v>
      </c>
      <c r="Z66" s="2">
        <v>-39.85</v>
      </c>
      <c r="AA66" s="22"/>
    </row>
    <row r="67" spans="1:27" ht="13.5">
      <c r="A67" s="86" t="s">
        <v>55</v>
      </c>
      <c r="B67" s="93"/>
      <c r="C67" s="9"/>
      <c r="D67" s="10">
        <v>19011654</v>
      </c>
      <c r="E67" s="11">
        <v>19011654</v>
      </c>
      <c r="F67" s="11">
        <v>19011654</v>
      </c>
      <c r="G67" s="11">
        <v>3319703</v>
      </c>
      <c r="H67" s="11">
        <v>10536404</v>
      </c>
      <c r="I67" s="11">
        <v>9397521</v>
      </c>
      <c r="J67" s="11">
        <v>23253628</v>
      </c>
      <c r="K67" s="11">
        <v>17544038</v>
      </c>
      <c r="L67" s="11">
        <v>14938332</v>
      </c>
      <c r="M67" s="11">
        <v>36338101</v>
      </c>
      <c r="N67" s="11">
        <v>68820471</v>
      </c>
      <c r="O67" s="11">
        <v>5790825</v>
      </c>
      <c r="P67" s="11">
        <v>-7741819</v>
      </c>
      <c r="Q67" s="11">
        <v>17755072</v>
      </c>
      <c r="R67" s="11">
        <v>15804078</v>
      </c>
      <c r="S67" s="11">
        <v>11618909</v>
      </c>
      <c r="T67" s="11">
        <v>12950096</v>
      </c>
      <c r="U67" s="11">
        <v>38278952</v>
      </c>
      <c r="V67" s="11">
        <v>62847957</v>
      </c>
      <c r="W67" s="11">
        <v>170726134</v>
      </c>
      <c r="X67" s="11">
        <v>19011654</v>
      </c>
      <c r="Y67" s="11">
        <v>151714480</v>
      </c>
      <c r="Z67" s="2">
        <v>798.01</v>
      </c>
      <c r="AA67" s="15"/>
    </row>
    <row r="68" spans="1:27" ht="13.5">
      <c r="A68" s="86" t="s">
        <v>56</v>
      </c>
      <c r="B68" s="93"/>
      <c r="C68" s="9">
        <v>139059872</v>
      </c>
      <c r="D68" s="10">
        <v>95579594</v>
      </c>
      <c r="E68" s="11">
        <v>152299731</v>
      </c>
      <c r="F68" s="11">
        <v>78859594</v>
      </c>
      <c r="G68" s="11"/>
      <c r="H68" s="11">
        <v>156340</v>
      </c>
      <c r="I68" s="11">
        <v>1150430</v>
      </c>
      <c r="J68" s="11">
        <v>1306770</v>
      </c>
      <c r="K68" s="11">
        <v>773595</v>
      </c>
      <c r="L68" s="11">
        <v>486025</v>
      </c>
      <c r="M68" s="11">
        <v>751290</v>
      </c>
      <c r="N68" s="11">
        <v>2010910</v>
      </c>
      <c r="O68" s="11">
        <v>245790</v>
      </c>
      <c r="P68" s="11">
        <v>208698</v>
      </c>
      <c r="Q68" s="11">
        <v>426505</v>
      </c>
      <c r="R68" s="11">
        <v>880993</v>
      </c>
      <c r="S68" s="11">
        <v>617020</v>
      </c>
      <c r="T68" s="11">
        <v>793520</v>
      </c>
      <c r="U68" s="11">
        <v>1342545</v>
      </c>
      <c r="V68" s="11">
        <v>2753085</v>
      </c>
      <c r="W68" s="11">
        <v>6951758</v>
      </c>
      <c r="X68" s="11">
        <v>78859594</v>
      </c>
      <c r="Y68" s="11">
        <v>-71907836</v>
      </c>
      <c r="Z68" s="2">
        <v>-91.18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139059872</v>
      </c>
      <c r="D69" s="78">
        <f t="shared" si="12"/>
        <v>234637063</v>
      </c>
      <c r="E69" s="79">
        <f t="shared" si="12"/>
        <v>291357200</v>
      </c>
      <c r="F69" s="79">
        <f t="shared" si="12"/>
        <v>217917063</v>
      </c>
      <c r="G69" s="79">
        <f t="shared" si="12"/>
        <v>4353346</v>
      </c>
      <c r="H69" s="79">
        <f t="shared" si="12"/>
        <v>11480865</v>
      </c>
      <c r="I69" s="79">
        <f t="shared" si="12"/>
        <v>11364175</v>
      </c>
      <c r="J69" s="79">
        <f t="shared" si="12"/>
        <v>27198386</v>
      </c>
      <c r="K69" s="79">
        <f t="shared" si="12"/>
        <v>19474660</v>
      </c>
      <c r="L69" s="79">
        <f t="shared" si="12"/>
        <v>16304962</v>
      </c>
      <c r="M69" s="79">
        <f t="shared" si="12"/>
        <v>37816321</v>
      </c>
      <c r="N69" s="79">
        <f t="shared" si="12"/>
        <v>73595943</v>
      </c>
      <c r="O69" s="79">
        <f t="shared" si="12"/>
        <v>6690255</v>
      </c>
      <c r="P69" s="79">
        <f t="shared" si="12"/>
        <v>-2836759</v>
      </c>
      <c r="Q69" s="79">
        <f t="shared" si="12"/>
        <v>20872702</v>
      </c>
      <c r="R69" s="79">
        <f t="shared" si="12"/>
        <v>24726198</v>
      </c>
      <c r="S69" s="79">
        <f t="shared" si="12"/>
        <v>11428313</v>
      </c>
      <c r="T69" s="79">
        <f t="shared" si="12"/>
        <v>14948870</v>
      </c>
      <c r="U69" s="79">
        <f t="shared" si="12"/>
        <v>40936664</v>
      </c>
      <c r="V69" s="79">
        <f t="shared" si="12"/>
        <v>67313847</v>
      </c>
      <c r="W69" s="79">
        <f t="shared" si="12"/>
        <v>192834374</v>
      </c>
      <c r="X69" s="79">
        <f t="shared" si="12"/>
        <v>217917063</v>
      </c>
      <c r="Y69" s="79">
        <f t="shared" si="12"/>
        <v>-25082689</v>
      </c>
      <c r="Z69" s="80">
        <f>+IF(X69&lt;&gt;0,+(Y69/X69)*100,0)</f>
        <v>-11.510199639575722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122809085</v>
      </c>
      <c r="D5" s="42">
        <f t="shared" si="0"/>
        <v>0</v>
      </c>
      <c r="E5" s="43">
        <f t="shared" si="0"/>
        <v>398888959</v>
      </c>
      <c r="F5" s="43">
        <f t="shared" si="0"/>
        <v>428348093</v>
      </c>
      <c r="G5" s="43">
        <f t="shared" si="0"/>
        <v>10095050</v>
      </c>
      <c r="H5" s="43">
        <f t="shared" si="0"/>
        <v>29186858</v>
      </c>
      <c r="I5" s="43">
        <f t="shared" si="0"/>
        <v>14785864</v>
      </c>
      <c r="J5" s="43">
        <f t="shared" si="0"/>
        <v>54067772</v>
      </c>
      <c r="K5" s="43">
        <f t="shared" si="0"/>
        <v>13172389</v>
      </c>
      <c r="L5" s="43">
        <f t="shared" si="0"/>
        <v>41063762</v>
      </c>
      <c r="M5" s="43">
        <f t="shared" si="0"/>
        <v>26723412</v>
      </c>
      <c r="N5" s="43">
        <f t="shared" si="0"/>
        <v>80959563</v>
      </c>
      <c r="O5" s="43">
        <f t="shared" si="0"/>
        <v>3215512</v>
      </c>
      <c r="P5" s="43">
        <f t="shared" si="0"/>
        <v>3215512</v>
      </c>
      <c r="Q5" s="43">
        <f t="shared" si="0"/>
        <v>55049262</v>
      </c>
      <c r="R5" s="43">
        <f t="shared" si="0"/>
        <v>61480286</v>
      </c>
      <c r="S5" s="43">
        <f t="shared" si="0"/>
        <v>48528901</v>
      </c>
      <c r="T5" s="43">
        <f t="shared" si="0"/>
        <v>24840780</v>
      </c>
      <c r="U5" s="43">
        <f t="shared" si="0"/>
        <v>93230609</v>
      </c>
      <c r="V5" s="43">
        <f t="shared" si="0"/>
        <v>166600290</v>
      </c>
      <c r="W5" s="43">
        <f t="shared" si="0"/>
        <v>363107911</v>
      </c>
      <c r="X5" s="43">
        <f t="shared" si="0"/>
        <v>428348093</v>
      </c>
      <c r="Y5" s="43">
        <f t="shared" si="0"/>
        <v>-65240182</v>
      </c>
      <c r="Z5" s="44">
        <f>+IF(X5&lt;&gt;0,+(Y5/X5)*100,0)</f>
        <v>-15.23064607176855</v>
      </c>
      <c r="AA5" s="45">
        <f>SUM(AA11:AA18)</f>
        <v>428348093</v>
      </c>
    </row>
    <row r="6" spans="1:27" ht="13.5">
      <c r="A6" s="46" t="s">
        <v>32</v>
      </c>
      <c r="B6" s="47"/>
      <c r="C6" s="9">
        <v>34987674</v>
      </c>
      <c r="D6" s="10"/>
      <c r="E6" s="11">
        <v>62080000</v>
      </c>
      <c r="F6" s="11">
        <v>82783770</v>
      </c>
      <c r="G6" s="11">
        <v>445866</v>
      </c>
      <c r="H6" s="11">
        <v>5265776</v>
      </c>
      <c r="I6" s="11">
        <v>3759133</v>
      </c>
      <c r="J6" s="11">
        <v>9470775</v>
      </c>
      <c r="K6" s="11">
        <v>6091470</v>
      </c>
      <c r="L6" s="11">
        <v>7840095</v>
      </c>
      <c r="M6" s="11">
        <v>7324870</v>
      </c>
      <c r="N6" s="11">
        <v>21256435</v>
      </c>
      <c r="O6" s="11">
        <v>596881</v>
      </c>
      <c r="P6" s="11">
        <v>596881</v>
      </c>
      <c r="Q6" s="11">
        <v>6912071</v>
      </c>
      <c r="R6" s="11">
        <v>8105833</v>
      </c>
      <c r="S6" s="11">
        <v>7905432</v>
      </c>
      <c r="T6" s="11">
        <v>5761534</v>
      </c>
      <c r="U6" s="11">
        <v>8147786</v>
      </c>
      <c r="V6" s="11">
        <v>21814752</v>
      </c>
      <c r="W6" s="11">
        <v>60647795</v>
      </c>
      <c r="X6" s="11">
        <v>82783770</v>
      </c>
      <c r="Y6" s="11">
        <v>-22135975</v>
      </c>
      <c r="Z6" s="2">
        <v>-26.74</v>
      </c>
      <c r="AA6" s="15">
        <v>82783770</v>
      </c>
    </row>
    <row r="7" spans="1:27" ht="13.5">
      <c r="A7" s="46" t="s">
        <v>33</v>
      </c>
      <c r="B7" s="47"/>
      <c r="C7" s="9">
        <v>19198237</v>
      </c>
      <c r="D7" s="10"/>
      <c r="E7" s="11">
        <v>10500000</v>
      </c>
      <c r="F7" s="11">
        <v>41134561</v>
      </c>
      <c r="G7" s="11">
        <v>5040706</v>
      </c>
      <c r="H7" s="11">
        <v>5377432</v>
      </c>
      <c r="I7" s="11">
        <v>3730002</v>
      </c>
      <c r="J7" s="11">
        <v>14148140</v>
      </c>
      <c r="K7" s="11">
        <v>-6455221</v>
      </c>
      <c r="L7" s="11">
        <v>987186</v>
      </c>
      <c r="M7" s="11">
        <v>440978</v>
      </c>
      <c r="N7" s="11">
        <v>-5027057</v>
      </c>
      <c r="O7" s="11">
        <v>1008579</v>
      </c>
      <c r="P7" s="11">
        <v>1008579</v>
      </c>
      <c r="Q7" s="11">
        <v>9360110</v>
      </c>
      <c r="R7" s="11">
        <v>11377268</v>
      </c>
      <c r="S7" s="11">
        <v>10291497</v>
      </c>
      <c r="T7" s="11">
        <v>3887908</v>
      </c>
      <c r="U7" s="11">
        <v>10988332</v>
      </c>
      <c r="V7" s="11">
        <v>25167737</v>
      </c>
      <c r="W7" s="11">
        <v>45666088</v>
      </c>
      <c r="X7" s="11">
        <v>41134561</v>
      </c>
      <c r="Y7" s="11">
        <v>4531527</v>
      </c>
      <c r="Z7" s="2">
        <v>11.02</v>
      </c>
      <c r="AA7" s="15">
        <v>41134561</v>
      </c>
    </row>
    <row r="8" spans="1:27" ht="13.5">
      <c r="A8" s="46" t="s">
        <v>34</v>
      </c>
      <c r="B8" s="47"/>
      <c r="C8" s="9"/>
      <c r="D8" s="10"/>
      <c r="E8" s="11">
        <v>33140000</v>
      </c>
      <c r="F8" s="11">
        <v>30165026</v>
      </c>
      <c r="G8" s="11">
        <v>737133</v>
      </c>
      <c r="H8" s="11">
        <v>4390453</v>
      </c>
      <c r="I8" s="11">
        <v>1076498</v>
      </c>
      <c r="J8" s="11">
        <v>6204084</v>
      </c>
      <c r="K8" s="11">
        <v>2746847</v>
      </c>
      <c r="L8" s="11">
        <v>9070703</v>
      </c>
      <c r="M8" s="11">
        <v>2471445</v>
      </c>
      <c r="N8" s="11">
        <v>14288995</v>
      </c>
      <c r="O8" s="11">
        <v>836896</v>
      </c>
      <c r="P8" s="11">
        <v>836896</v>
      </c>
      <c r="Q8" s="11">
        <v>9150164</v>
      </c>
      <c r="R8" s="11">
        <v>10823956</v>
      </c>
      <c r="S8" s="11">
        <v>10913976</v>
      </c>
      <c r="T8" s="11">
        <v>9932001</v>
      </c>
      <c r="U8" s="11">
        <v>6144007</v>
      </c>
      <c r="V8" s="11">
        <v>26989984</v>
      </c>
      <c r="W8" s="11">
        <v>58307019</v>
      </c>
      <c r="X8" s="11">
        <v>30165026</v>
      </c>
      <c r="Y8" s="11">
        <v>28141993</v>
      </c>
      <c r="Z8" s="2">
        <v>93.29</v>
      </c>
      <c r="AA8" s="15">
        <v>30165026</v>
      </c>
    </row>
    <row r="9" spans="1:27" ht="13.5">
      <c r="A9" s="46" t="s">
        <v>35</v>
      </c>
      <c r="B9" s="47"/>
      <c r="C9" s="9"/>
      <c r="D9" s="10"/>
      <c r="E9" s="11">
        <v>36320000</v>
      </c>
      <c r="F9" s="11">
        <v>42864168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42864168</v>
      </c>
      <c r="Y9" s="11">
        <v>-42864168</v>
      </c>
      <c r="Z9" s="2">
        <v>-100</v>
      </c>
      <c r="AA9" s="15">
        <v>42864168</v>
      </c>
    </row>
    <row r="10" spans="1:27" ht="13.5">
      <c r="A10" s="46" t="s">
        <v>36</v>
      </c>
      <c r="B10" s="47"/>
      <c r="C10" s="9">
        <v>16627177</v>
      </c>
      <c r="D10" s="10"/>
      <c r="E10" s="11">
        <v>29300000</v>
      </c>
      <c r="F10" s="11">
        <v>27326752</v>
      </c>
      <c r="G10" s="11"/>
      <c r="H10" s="11">
        <v>674019</v>
      </c>
      <c r="I10" s="11">
        <v>4043546</v>
      </c>
      <c r="J10" s="11">
        <v>4717565</v>
      </c>
      <c r="K10" s="11"/>
      <c r="L10" s="11">
        <v>598650</v>
      </c>
      <c r="M10" s="11">
        <v>2227267</v>
      </c>
      <c r="N10" s="11">
        <v>2825917</v>
      </c>
      <c r="O10" s="11"/>
      <c r="P10" s="11"/>
      <c r="Q10" s="11">
        <v>424963</v>
      </c>
      <c r="R10" s="11">
        <v>424963</v>
      </c>
      <c r="S10" s="11">
        <v>785340</v>
      </c>
      <c r="T10" s="11"/>
      <c r="U10" s="11">
        <v>44665</v>
      </c>
      <c r="V10" s="11">
        <v>830005</v>
      </c>
      <c r="W10" s="11">
        <v>8798450</v>
      </c>
      <c r="X10" s="11">
        <v>27326752</v>
      </c>
      <c r="Y10" s="11">
        <v>-18528302</v>
      </c>
      <c r="Z10" s="2">
        <v>-67.8</v>
      </c>
      <c r="AA10" s="15">
        <v>27326752</v>
      </c>
    </row>
    <row r="11" spans="1:27" ht="13.5">
      <c r="A11" s="48" t="s">
        <v>37</v>
      </c>
      <c r="B11" s="47"/>
      <c r="C11" s="49">
        <f aca="true" t="shared" si="1" ref="C11:Y11">SUM(C6:C10)</f>
        <v>70813088</v>
      </c>
      <c r="D11" s="50">
        <f t="shared" si="1"/>
        <v>0</v>
      </c>
      <c r="E11" s="51">
        <f t="shared" si="1"/>
        <v>171340000</v>
      </c>
      <c r="F11" s="51">
        <f t="shared" si="1"/>
        <v>224274277</v>
      </c>
      <c r="G11" s="51">
        <f t="shared" si="1"/>
        <v>6223705</v>
      </c>
      <c r="H11" s="51">
        <f t="shared" si="1"/>
        <v>15707680</v>
      </c>
      <c r="I11" s="51">
        <f t="shared" si="1"/>
        <v>12609179</v>
      </c>
      <c r="J11" s="51">
        <f t="shared" si="1"/>
        <v>34540564</v>
      </c>
      <c r="K11" s="51">
        <f t="shared" si="1"/>
        <v>2383096</v>
      </c>
      <c r="L11" s="51">
        <f t="shared" si="1"/>
        <v>18496634</v>
      </c>
      <c r="M11" s="51">
        <f t="shared" si="1"/>
        <v>12464560</v>
      </c>
      <c r="N11" s="51">
        <f t="shared" si="1"/>
        <v>33344290</v>
      </c>
      <c r="O11" s="51">
        <f t="shared" si="1"/>
        <v>2442356</v>
      </c>
      <c r="P11" s="51">
        <f t="shared" si="1"/>
        <v>2442356</v>
      </c>
      <c r="Q11" s="51">
        <f t="shared" si="1"/>
        <v>25847308</v>
      </c>
      <c r="R11" s="51">
        <f t="shared" si="1"/>
        <v>30732020</v>
      </c>
      <c r="S11" s="51">
        <f t="shared" si="1"/>
        <v>29896245</v>
      </c>
      <c r="T11" s="51">
        <f t="shared" si="1"/>
        <v>19581443</v>
      </c>
      <c r="U11" s="51">
        <f t="shared" si="1"/>
        <v>25324790</v>
      </c>
      <c r="V11" s="51">
        <f t="shared" si="1"/>
        <v>74802478</v>
      </c>
      <c r="W11" s="51">
        <f t="shared" si="1"/>
        <v>173419352</v>
      </c>
      <c r="X11" s="51">
        <f t="shared" si="1"/>
        <v>224274277</v>
      </c>
      <c r="Y11" s="51">
        <f t="shared" si="1"/>
        <v>-50854925</v>
      </c>
      <c r="Z11" s="52">
        <f>+IF(X11&lt;&gt;0,+(Y11/X11)*100,0)</f>
        <v>-22.67532669384104</v>
      </c>
      <c r="AA11" s="53">
        <f>SUM(AA6:AA10)</f>
        <v>224274277</v>
      </c>
    </row>
    <row r="12" spans="1:27" ht="13.5">
      <c r="A12" s="54" t="s">
        <v>38</v>
      </c>
      <c r="B12" s="35"/>
      <c r="C12" s="9">
        <v>15718955</v>
      </c>
      <c r="D12" s="10"/>
      <c r="E12" s="11">
        <v>11300000</v>
      </c>
      <c r="F12" s="11">
        <v>27886374</v>
      </c>
      <c r="G12" s="11"/>
      <c r="H12" s="11">
        <v>4840668</v>
      </c>
      <c r="I12" s="11">
        <v>1227995</v>
      </c>
      <c r="J12" s="11">
        <v>6068663</v>
      </c>
      <c r="K12" s="11">
        <v>2570703</v>
      </c>
      <c r="L12" s="11">
        <v>101262</v>
      </c>
      <c r="M12" s="11">
        <v>1171411</v>
      </c>
      <c r="N12" s="11">
        <v>3843376</v>
      </c>
      <c r="O12" s="11">
        <v>757371</v>
      </c>
      <c r="P12" s="11">
        <v>757371</v>
      </c>
      <c r="Q12" s="11">
        <v>1463339</v>
      </c>
      <c r="R12" s="11">
        <v>2978081</v>
      </c>
      <c r="S12" s="11">
        <v>1941214</v>
      </c>
      <c r="T12" s="11">
        <v>4240136</v>
      </c>
      <c r="U12" s="11">
        <v>6927431</v>
      </c>
      <c r="V12" s="11">
        <v>13108781</v>
      </c>
      <c r="W12" s="11">
        <v>25998901</v>
      </c>
      <c r="X12" s="11">
        <v>27886374</v>
      </c>
      <c r="Y12" s="11">
        <v>-1887473</v>
      </c>
      <c r="Z12" s="2">
        <v>-6.77</v>
      </c>
      <c r="AA12" s="15">
        <v>27886374</v>
      </c>
    </row>
    <row r="13" spans="1:27" ht="13.5">
      <c r="A13" s="54" t="s">
        <v>39</v>
      </c>
      <c r="B13" s="35"/>
      <c r="C13" s="12">
        <v>56859</v>
      </c>
      <c r="D13" s="13"/>
      <c r="E13" s="14">
        <v>60000</v>
      </c>
      <c r="F13" s="14">
        <v>60000</v>
      </c>
      <c r="G13" s="14">
        <v>1102524</v>
      </c>
      <c r="H13" s="14"/>
      <c r="I13" s="14"/>
      <c r="J13" s="14">
        <v>1102524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>
        <v>1102524</v>
      </c>
      <c r="X13" s="14">
        <v>60000</v>
      </c>
      <c r="Y13" s="14">
        <v>1042524</v>
      </c>
      <c r="Z13" s="2">
        <v>1737.54</v>
      </c>
      <c r="AA13" s="22">
        <v>60000</v>
      </c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35501054</v>
      </c>
      <c r="D15" s="10"/>
      <c r="E15" s="11">
        <v>215854959</v>
      </c>
      <c r="F15" s="11">
        <v>175626477</v>
      </c>
      <c r="G15" s="11">
        <v>2768821</v>
      </c>
      <c r="H15" s="11">
        <v>8638510</v>
      </c>
      <c r="I15" s="11">
        <v>948690</v>
      </c>
      <c r="J15" s="11">
        <v>12356021</v>
      </c>
      <c r="K15" s="11">
        <v>8218590</v>
      </c>
      <c r="L15" s="11">
        <v>22465866</v>
      </c>
      <c r="M15" s="11">
        <v>13087441</v>
      </c>
      <c r="N15" s="11">
        <v>43771897</v>
      </c>
      <c r="O15" s="11">
        <v>15785</v>
      </c>
      <c r="P15" s="11">
        <v>15785</v>
      </c>
      <c r="Q15" s="11">
        <v>27738615</v>
      </c>
      <c r="R15" s="11">
        <v>27770185</v>
      </c>
      <c r="S15" s="11">
        <v>16691442</v>
      </c>
      <c r="T15" s="11">
        <v>1019201</v>
      </c>
      <c r="U15" s="11">
        <v>60978388</v>
      </c>
      <c r="V15" s="11">
        <v>78689031</v>
      </c>
      <c r="W15" s="11">
        <v>162587134</v>
      </c>
      <c r="X15" s="11">
        <v>175626477</v>
      </c>
      <c r="Y15" s="11">
        <v>-13039343</v>
      </c>
      <c r="Z15" s="2">
        <v>-7.42</v>
      </c>
      <c r="AA15" s="15">
        <v>175626477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719129</v>
      </c>
      <c r="D18" s="17"/>
      <c r="E18" s="18">
        <v>334000</v>
      </c>
      <c r="F18" s="18">
        <v>500965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500965</v>
      </c>
      <c r="Y18" s="18">
        <v>-500965</v>
      </c>
      <c r="Z18" s="3">
        <v>-100</v>
      </c>
      <c r="AA18" s="23">
        <v>500965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292325290</v>
      </c>
      <c r="D20" s="59">
        <f t="shared" si="2"/>
        <v>0</v>
      </c>
      <c r="E20" s="60">
        <f t="shared" si="2"/>
        <v>45340000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>
        <v>92918912</v>
      </c>
      <c r="D21" s="10"/>
      <c r="E21" s="11">
        <v>7000000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>
        <v>8608413</v>
      </c>
      <c r="D22" s="10"/>
      <c r="E22" s="11">
        <v>7600000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>
        <v>28490594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>
        <v>49327813</v>
      </c>
      <c r="D24" s="10"/>
      <c r="E24" s="11">
        <v>18700000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>
        <v>1240355</v>
      </c>
      <c r="D25" s="10"/>
      <c r="E25" s="11">
        <v>1500000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180586087</v>
      </c>
      <c r="D26" s="50">
        <f t="shared" si="3"/>
        <v>0</v>
      </c>
      <c r="E26" s="51">
        <f t="shared" si="3"/>
        <v>34800000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>
        <v>2888537</v>
      </c>
      <c r="D27" s="10"/>
      <c r="E27" s="11">
        <v>5620000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>
        <v>600000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108850666</v>
      </c>
      <c r="D30" s="10"/>
      <c r="E30" s="11">
        <v>4320000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127906586</v>
      </c>
      <c r="D36" s="10">
        <f t="shared" si="4"/>
        <v>0</v>
      </c>
      <c r="E36" s="11">
        <f t="shared" si="4"/>
        <v>69080000</v>
      </c>
      <c r="F36" s="11">
        <f t="shared" si="4"/>
        <v>82783770</v>
      </c>
      <c r="G36" s="11">
        <f t="shared" si="4"/>
        <v>445866</v>
      </c>
      <c r="H36" s="11">
        <f t="shared" si="4"/>
        <v>5265776</v>
      </c>
      <c r="I36" s="11">
        <f t="shared" si="4"/>
        <v>3759133</v>
      </c>
      <c r="J36" s="11">
        <f t="shared" si="4"/>
        <v>9470775</v>
      </c>
      <c r="K36" s="11">
        <f t="shared" si="4"/>
        <v>6091470</v>
      </c>
      <c r="L36" s="11">
        <f t="shared" si="4"/>
        <v>7840095</v>
      </c>
      <c r="M36" s="11">
        <f t="shared" si="4"/>
        <v>7324870</v>
      </c>
      <c r="N36" s="11">
        <f t="shared" si="4"/>
        <v>21256435</v>
      </c>
      <c r="O36" s="11">
        <f t="shared" si="4"/>
        <v>596881</v>
      </c>
      <c r="P36" s="11">
        <f t="shared" si="4"/>
        <v>596881</v>
      </c>
      <c r="Q36" s="11">
        <f t="shared" si="4"/>
        <v>6912071</v>
      </c>
      <c r="R36" s="11">
        <f t="shared" si="4"/>
        <v>8105833</v>
      </c>
      <c r="S36" s="11">
        <f t="shared" si="4"/>
        <v>7905432</v>
      </c>
      <c r="T36" s="11">
        <f t="shared" si="4"/>
        <v>5761534</v>
      </c>
      <c r="U36" s="11">
        <f t="shared" si="4"/>
        <v>8147786</v>
      </c>
      <c r="V36" s="11">
        <f t="shared" si="4"/>
        <v>21814752</v>
      </c>
      <c r="W36" s="11">
        <f t="shared" si="4"/>
        <v>60647795</v>
      </c>
      <c r="X36" s="11">
        <f t="shared" si="4"/>
        <v>82783770</v>
      </c>
      <c r="Y36" s="11">
        <f t="shared" si="4"/>
        <v>-22135975</v>
      </c>
      <c r="Z36" s="2">
        <f aca="true" t="shared" si="5" ref="Z36:Z49">+IF(X36&lt;&gt;0,+(Y36/X36)*100,0)</f>
        <v>-26.739510655289074</v>
      </c>
      <c r="AA36" s="15">
        <f>AA6+AA21</f>
        <v>82783770</v>
      </c>
    </row>
    <row r="37" spans="1:27" ht="13.5">
      <c r="A37" s="46" t="s">
        <v>33</v>
      </c>
      <c r="B37" s="47"/>
      <c r="C37" s="9">
        <f t="shared" si="4"/>
        <v>27806650</v>
      </c>
      <c r="D37" s="10">
        <f t="shared" si="4"/>
        <v>0</v>
      </c>
      <c r="E37" s="11">
        <f t="shared" si="4"/>
        <v>18100000</v>
      </c>
      <c r="F37" s="11">
        <f t="shared" si="4"/>
        <v>41134561</v>
      </c>
      <c r="G37" s="11">
        <f t="shared" si="4"/>
        <v>5040706</v>
      </c>
      <c r="H37" s="11">
        <f t="shared" si="4"/>
        <v>5377432</v>
      </c>
      <c r="I37" s="11">
        <f t="shared" si="4"/>
        <v>3730002</v>
      </c>
      <c r="J37" s="11">
        <f t="shared" si="4"/>
        <v>14148140</v>
      </c>
      <c r="K37" s="11">
        <f t="shared" si="4"/>
        <v>-6455221</v>
      </c>
      <c r="L37" s="11">
        <f t="shared" si="4"/>
        <v>987186</v>
      </c>
      <c r="M37" s="11">
        <f t="shared" si="4"/>
        <v>440978</v>
      </c>
      <c r="N37" s="11">
        <f t="shared" si="4"/>
        <v>-5027057</v>
      </c>
      <c r="O37" s="11">
        <f t="shared" si="4"/>
        <v>1008579</v>
      </c>
      <c r="P37" s="11">
        <f t="shared" si="4"/>
        <v>1008579</v>
      </c>
      <c r="Q37" s="11">
        <f t="shared" si="4"/>
        <v>9360110</v>
      </c>
      <c r="R37" s="11">
        <f t="shared" si="4"/>
        <v>11377268</v>
      </c>
      <c r="S37" s="11">
        <f t="shared" si="4"/>
        <v>10291497</v>
      </c>
      <c r="T37" s="11">
        <f t="shared" si="4"/>
        <v>3887908</v>
      </c>
      <c r="U37" s="11">
        <f t="shared" si="4"/>
        <v>10988332</v>
      </c>
      <c r="V37" s="11">
        <f t="shared" si="4"/>
        <v>25167737</v>
      </c>
      <c r="W37" s="11">
        <f t="shared" si="4"/>
        <v>45666088</v>
      </c>
      <c r="X37" s="11">
        <f t="shared" si="4"/>
        <v>41134561</v>
      </c>
      <c r="Y37" s="11">
        <f t="shared" si="4"/>
        <v>4531527</v>
      </c>
      <c r="Z37" s="2">
        <f t="shared" si="5"/>
        <v>11.016349487721529</v>
      </c>
      <c r="AA37" s="15">
        <f>AA7+AA22</f>
        <v>41134561</v>
      </c>
    </row>
    <row r="38" spans="1:27" ht="13.5">
      <c r="A38" s="46" t="s">
        <v>34</v>
      </c>
      <c r="B38" s="47"/>
      <c r="C38" s="9">
        <f t="shared" si="4"/>
        <v>28490594</v>
      </c>
      <c r="D38" s="10">
        <f t="shared" si="4"/>
        <v>0</v>
      </c>
      <c r="E38" s="11">
        <f t="shared" si="4"/>
        <v>33140000</v>
      </c>
      <c r="F38" s="11">
        <f t="shared" si="4"/>
        <v>30165026</v>
      </c>
      <c r="G38" s="11">
        <f t="shared" si="4"/>
        <v>737133</v>
      </c>
      <c r="H38" s="11">
        <f t="shared" si="4"/>
        <v>4390453</v>
      </c>
      <c r="I38" s="11">
        <f t="shared" si="4"/>
        <v>1076498</v>
      </c>
      <c r="J38" s="11">
        <f t="shared" si="4"/>
        <v>6204084</v>
      </c>
      <c r="K38" s="11">
        <f t="shared" si="4"/>
        <v>2746847</v>
      </c>
      <c r="L38" s="11">
        <f t="shared" si="4"/>
        <v>9070703</v>
      </c>
      <c r="M38" s="11">
        <f t="shared" si="4"/>
        <v>2471445</v>
      </c>
      <c r="N38" s="11">
        <f t="shared" si="4"/>
        <v>14288995</v>
      </c>
      <c r="O38" s="11">
        <f t="shared" si="4"/>
        <v>836896</v>
      </c>
      <c r="P38" s="11">
        <f t="shared" si="4"/>
        <v>836896</v>
      </c>
      <c r="Q38" s="11">
        <f t="shared" si="4"/>
        <v>9150164</v>
      </c>
      <c r="R38" s="11">
        <f t="shared" si="4"/>
        <v>10823956</v>
      </c>
      <c r="S38" s="11">
        <f t="shared" si="4"/>
        <v>10913976</v>
      </c>
      <c r="T38" s="11">
        <f t="shared" si="4"/>
        <v>9932001</v>
      </c>
      <c r="U38" s="11">
        <f t="shared" si="4"/>
        <v>6144007</v>
      </c>
      <c r="V38" s="11">
        <f t="shared" si="4"/>
        <v>26989984</v>
      </c>
      <c r="W38" s="11">
        <f t="shared" si="4"/>
        <v>58307019</v>
      </c>
      <c r="X38" s="11">
        <f t="shared" si="4"/>
        <v>30165026</v>
      </c>
      <c r="Y38" s="11">
        <f t="shared" si="4"/>
        <v>28141993</v>
      </c>
      <c r="Z38" s="2">
        <f t="shared" si="5"/>
        <v>93.29344851219422</v>
      </c>
      <c r="AA38" s="15">
        <f>AA8+AA23</f>
        <v>30165026</v>
      </c>
    </row>
    <row r="39" spans="1:27" ht="13.5">
      <c r="A39" s="46" t="s">
        <v>35</v>
      </c>
      <c r="B39" s="47"/>
      <c r="C39" s="9">
        <f t="shared" si="4"/>
        <v>49327813</v>
      </c>
      <c r="D39" s="10">
        <f t="shared" si="4"/>
        <v>0</v>
      </c>
      <c r="E39" s="11">
        <f t="shared" si="4"/>
        <v>55020000</v>
      </c>
      <c r="F39" s="11">
        <f t="shared" si="4"/>
        <v>42864168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42864168</v>
      </c>
      <c r="Y39" s="11">
        <f t="shared" si="4"/>
        <v>-42864168</v>
      </c>
      <c r="Z39" s="2">
        <f t="shared" si="5"/>
        <v>-100</v>
      </c>
      <c r="AA39" s="15">
        <f>AA9+AA24</f>
        <v>42864168</v>
      </c>
    </row>
    <row r="40" spans="1:27" ht="13.5">
      <c r="A40" s="46" t="s">
        <v>36</v>
      </c>
      <c r="B40" s="47"/>
      <c r="C40" s="9">
        <f t="shared" si="4"/>
        <v>17867532</v>
      </c>
      <c r="D40" s="10">
        <f t="shared" si="4"/>
        <v>0</v>
      </c>
      <c r="E40" s="11">
        <f t="shared" si="4"/>
        <v>30800000</v>
      </c>
      <c r="F40" s="11">
        <f t="shared" si="4"/>
        <v>27326752</v>
      </c>
      <c r="G40" s="11">
        <f t="shared" si="4"/>
        <v>0</v>
      </c>
      <c r="H40" s="11">
        <f t="shared" si="4"/>
        <v>674019</v>
      </c>
      <c r="I40" s="11">
        <f t="shared" si="4"/>
        <v>4043546</v>
      </c>
      <c r="J40" s="11">
        <f t="shared" si="4"/>
        <v>4717565</v>
      </c>
      <c r="K40" s="11">
        <f t="shared" si="4"/>
        <v>0</v>
      </c>
      <c r="L40" s="11">
        <f t="shared" si="4"/>
        <v>598650</v>
      </c>
      <c r="M40" s="11">
        <f t="shared" si="4"/>
        <v>2227267</v>
      </c>
      <c r="N40" s="11">
        <f t="shared" si="4"/>
        <v>2825917</v>
      </c>
      <c r="O40" s="11">
        <f t="shared" si="4"/>
        <v>0</v>
      </c>
      <c r="P40" s="11">
        <f t="shared" si="4"/>
        <v>0</v>
      </c>
      <c r="Q40" s="11">
        <f t="shared" si="4"/>
        <v>424963</v>
      </c>
      <c r="R40" s="11">
        <f t="shared" si="4"/>
        <v>424963</v>
      </c>
      <c r="S40" s="11">
        <f t="shared" si="4"/>
        <v>785340</v>
      </c>
      <c r="T40" s="11">
        <f t="shared" si="4"/>
        <v>0</v>
      </c>
      <c r="U40" s="11">
        <f t="shared" si="4"/>
        <v>44665</v>
      </c>
      <c r="V40" s="11">
        <f t="shared" si="4"/>
        <v>830005</v>
      </c>
      <c r="W40" s="11">
        <f t="shared" si="4"/>
        <v>8798450</v>
      </c>
      <c r="X40" s="11">
        <f t="shared" si="4"/>
        <v>27326752</v>
      </c>
      <c r="Y40" s="11">
        <f t="shared" si="4"/>
        <v>-18528302</v>
      </c>
      <c r="Z40" s="2">
        <f t="shared" si="5"/>
        <v>-67.80279632208028</v>
      </c>
      <c r="AA40" s="15">
        <f>AA10+AA25</f>
        <v>27326752</v>
      </c>
    </row>
    <row r="41" spans="1:27" ht="13.5">
      <c r="A41" s="48" t="s">
        <v>37</v>
      </c>
      <c r="B41" s="47"/>
      <c r="C41" s="49">
        <f aca="true" t="shared" si="6" ref="C41:Y41">SUM(C36:C40)</f>
        <v>251399175</v>
      </c>
      <c r="D41" s="50">
        <f t="shared" si="6"/>
        <v>0</v>
      </c>
      <c r="E41" s="51">
        <f t="shared" si="6"/>
        <v>206140000</v>
      </c>
      <c r="F41" s="51">
        <f t="shared" si="6"/>
        <v>224274277</v>
      </c>
      <c r="G41" s="51">
        <f t="shared" si="6"/>
        <v>6223705</v>
      </c>
      <c r="H41" s="51">
        <f t="shared" si="6"/>
        <v>15707680</v>
      </c>
      <c r="I41" s="51">
        <f t="shared" si="6"/>
        <v>12609179</v>
      </c>
      <c r="J41" s="51">
        <f t="shared" si="6"/>
        <v>34540564</v>
      </c>
      <c r="K41" s="51">
        <f t="shared" si="6"/>
        <v>2383096</v>
      </c>
      <c r="L41" s="51">
        <f t="shared" si="6"/>
        <v>18496634</v>
      </c>
      <c r="M41" s="51">
        <f t="shared" si="6"/>
        <v>12464560</v>
      </c>
      <c r="N41" s="51">
        <f t="shared" si="6"/>
        <v>33344290</v>
      </c>
      <c r="O41" s="51">
        <f t="shared" si="6"/>
        <v>2442356</v>
      </c>
      <c r="P41" s="51">
        <f t="shared" si="6"/>
        <v>2442356</v>
      </c>
      <c r="Q41" s="51">
        <f t="shared" si="6"/>
        <v>25847308</v>
      </c>
      <c r="R41" s="51">
        <f t="shared" si="6"/>
        <v>30732020</v>
      </c>
      <c r="S41" s="51">
        <f t="shared" si="6"/>
        <v>29896245</v>
      </c>
      <c r="T41" s="51">
        <f t="shared" si="6"/>
        <v>19581443</v>
      </c>
      <c r="U41" s="51">
        <f t="shared" si="6"/>
        <v>25324790</v>
      </c>
      <c r="V41" s="51">
        <f t="shared" si="6"/>
        <v>74802478</v>
      </c>
      <c r="W41" s="51">
        <f t="shared" si="6"/>
        <v>173419352</v>
      </c>
      <c r="X41" s="51">
        <f t="shared" si="6"/>
        <v>224274277</v>
      </c>
      <c r="Y41" s="51">
        <f t="shared" si="6"/>
        <v>-50854925</v>
      </c>
      <c r="Z41" s="52">
        <f t="shared" si="5"/>
        <v>-22.67532669384104</v>
      </c>
      <c r="AA41" s="53">
        <f>SUM(AA36:AA40)</f>
        <v>224274277</v>
      </c>
    </row>
    <row r="42" spans="1:27" ht="13.5">
      <c r="A42" s="54" t="s">
        <v>38</v>
      </c>
      <c r="B42" s="35"/>
      <c r="C42" s="65">
        <f aca="true" t="shared" si="7" ref="C42:Y48">C12+C27</f>
        <v>18607492</v>
      </c>
      <c r="D42" s="66">
        <f t="shared" si="7"/>
        <v>0</v>
      </c>
      <c r="E42" s="67">
        <f t="shared" si="7"/>
        <v>16920000</v>
      </c>
      <c r="F42" s="67">
        <f t="shared" si="7"/>
        <v>27886374</v>
      </c>
      <c r="G42" s="67">
        <f t="shared" si="7"/>
        <v>0</v>
      </c>
      <c r="H42" s="67">
        <f t="shared" si="7"/>
        <v>4840668</v>
      </c>
      <c r="I42" s="67">
        <f t="shared" si="7"/>
        <v>1227995</v>
      </c>
      <c r="J42" s="67">
        <f t="shared" si="7"/>
        <v>6068663</v>
      </c>
      <c r="K42" s="67">
        <f t="shared" si="7"/>
        <v>2570703</v>
      </c>
      <c r="L42" s="67">
        <f t="shared" si="7"/>
        <v>101262</v>
      </c>
      <c r="M42" s="67">
        <f t="shared" si="7"/>
        <v>1171411</v>
      </c>
      <c r="N42" s="67">
        <f t="shared" si="7"/>
        <v>3843376</v>
      </c>
      <c r="O42" s="67">
        <f t="shared" si="7"/>
        <v>757371</v>
      </c>
      <c r="P42" s="67">
        <f t="shared" si="7"/>
        <v>757371</v>
      </c>
      <c r="Q42" s="67">
        <f t="shared" si="7"/>
        <v>1463339</v>
      </c>
      <c r="R42" s="67">
        <f t="shared" si="7"/>
        <v>2978081</v>
      </c>
      <c r="S42" s="67">
        <f t="shared" si="7"/>
        <v>1941214</v>
      </c>
      <c r="T42" s="67">
        <f t="shared" si="7"/>
        <v>4240136</v>
      </c>
      <c r="U42" s="67">
        <f t="shared" si="7"/>
        <v>6927431</v>
      </c>
      <c r="V42" s="67">
        <f t="shared" si="7"/>
        <v>13108781</v>
      </c>
      <c r="W42" s="67">
        <f t="shared" si="7"/>
        <v>25998901</v>
      </c>
      <c r="X42" s="67">
        <f t="shared" si="7"/>
        <v>27886374</v>
      </c>
      <c r="Y42" s="67">
        <f t="shared" si="7"/>
        <v>-1887473</v>
      </c>
      <c r="Z42" s="69">
        <f t="shared" si="5"/>
        <v>-6.76844182036718</v>
      </c>
      <c r="AA42" s="68">
        <f aca="true" t="shared" si="8" ref="AA42:AA48">AA12+AA27</f>
        <v>27886374</v>
      </c>
    </row>
    <row r="43" spans="1:27" ht="13.5">
      <c r="A43" s="54" t="s">
        <v>39</v>
      </c>
      <c r="B43" s="35"/>
      <c r="C43" s="70">
        <f t="shared" si="7"/>
        <v>56859</v>
      </c>
      <c r="D43" s="71">
        <f t="shared" si="7"/>
        <v>0</v>
      </c>
      <c r="E43" s="72">
        <f t="shared" si="7"/>
        <v>660000</v>
      </c>
      <c r="F43" s="72">
        <f t="shared" si="7"/>
        <v>60000</v>
      </c>
      <c r="G43" s="72">
        <f t="shared" si="7"/>
        <v>1102524</v>
      </c>
      <c r="H43" s="72">
        <f t="shared" si="7"/>
        <v>0</v>
      </c>
      <c r="I43" s="72">
        <f t="shared" si="7"/>
        <v>0</v>
      </c>
      <c r="J43" s="72">
        <f t="shared" si="7"/>
        <v>1102524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1102524</v>
      </c>
      <c r="X43" s="72">
        <f t="shared" si="7"/>
        <v>60000</v>
      </c>
      <c r="Y43" s="72">
        <f t="shared" si="7"/>
        <v>1042524</v>
      </c>
      <c r="Z43" s="73">
        <f t="shared" si="5"/>
        <v>1737.54</v>
      </c>
      <c r="AA43" s="74">
        <f t="shared" si="8"/>
        <v>60000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144351720</v>
      </c>
      <c r="D45" s="66">
        <f t="shared" si="7"/>
        <v>0</v>
      </c>
      <c r="E45" s="67">
        <f t="shared" si="7"/>
        <v>220174959</v>
      </c>
      <c r="F45" s="67">
        <f t="shared" si="7"/>
        <v>175626477</v>
      </c>
      <c r="G45" s="67">
        <f t="shared" si="7"/>
        <v>2768821</v>
      </c>
      <c r="H45" s="67">
        <f t="shared" si="7"/>
        <v>8638510</v>
      </c>
      <c r="I45" s="67">
        <f t="shared" si="7"/>
        <v>948690</v>
      </c>
      <c r="J45" s="67">
        <f t="shared" si="7"/>
        <v>12356021</v>
      </c>
      <c r="K45" s="67">
        <f t="shared" si="7"/>
        <v>8218590</v>
      </c>
      <c r="L45" s="67">
        <f t="shared" si="7"/>
        <v>22465866</v>
      </c>
      <c r="M45" s="67">
        <f t="shared" si="7"/>
        <v>13087441</v>
      </c>
      <c r="N45" s="67">
        <f t="shared" si="7"/>
        <v>43771897</v>
      </c>
      <c r="O45" s="67">
        <f t="shared" si="7"/>
        <v>15785</v>
      </c>
      <c r="P45" s="67">
        <f t="shared" si="7"/>
        <v>15785</v>
      </c>
      <c r="Q45" s="67">
        <f t="shared" si="7"/>
        <v>27738615</v>
      </c>
      <c r="R45" s="67">
        <f t="shared" si="7"/>
        <v>27770185</v>
      </c>
      <c r="S45" s="67">
        <f t="shared" si="7"/>
        <v>16691442</v>
      </c>
      <c r="T45" s="67">
        <f t="shared" si="7"/>
        <v>1019201</v>
      </c>
      <c r="U45" s="67">
        <f t="shared" si="7"/>
        <v>60978388</v>
      </c>
      <c r="V45" s="67">
        <f t="shared" si="7"/>
        <v>78689031</v>
      </c>
      <c r="W45" s="67">
        <f t="shared" si="7"/>
        <v>162587134</v>
      </c>
      <c r="X45" s="67">
        <f t="shared" si="7"/>
        <v>175626477</v>
      </c>
      <c r="Y45" s="67">
        <f t="shared" si="7"/>
        <v>-13039343</v>
      </c>
      <c r="Z45" s="69">
        <f t="shared" si="5"/>
        <v>-7.424474499935451</v>
      </c>
      <c r="AA45" s="68">
        <f t="shared" si="8"/>
        <v>175626477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719129</v>
      </c>
      <c r="D48" s="66">
        <f t="shared" si="7"/>
        <v>0</v>
      </c>
      <c r="E48" s="67">
        <f t="shared" si="7"/>
        <v>334000</v>
      </c>
      <c r="F48" s="67">
        <f t="shared" si="7"/>
        <v>500965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500965</v>
      </c>
      <c r="Y48" s="67">
        <f t="shared" si="7"/>
        <v>-500965</v>
      </c>
      <c r="Z48" s="69">
        <f t="shared" si="5"/>
        <v>-100</v>
      </c>
      <c r="AA48" s="68">
        <f t="shared" si="8"/>
        <v>500965</v>
      </c>
    </row>
    <row r="49" spans="1:27" ht="13.5">
      <c r="A49" s="75" t="s">
        <v>49</v>
      </c>
      <c r="B49" s="76"/>
      <c r="C49" s="77">
        <f aca="true" t="shared" si="9" ref="C49:Y49">SUM(C41:C48)</f>
        <v>415134375</v>
      </c>
      <c r="D49" s="78">
        <f t="shared" si="9"/>
        <v>0</v>
      </c>
      <c r="E49" s="79">
        <f t="shared" si="9"/>
        <v>444228959</v>
      </c>
      <c r="F49" s="79">
        <f t="shared" si="9"/>
        <v>428348093</v>
      </c>
      <c r="G49" s="79">
        <f t="shared" si="9"/>
        <v>10095050</v>
      </c>
      <c r="H49" s="79">
        <f t="shared" si="9"/>
        <v>29186858</v>
      </c>
      <c r="I49" s="79">
        <f t="shared" si="9"/>
        <v>14785864</v>
      </c>
      <c r="J49" s="79">
        <f t="shared" si="9"/>
        <v>54067772</v>
      </c>
      <c r="K49" s="79">
        <f t="shared" si="9"/>
        <v>13172389</v>
      </c>
      <c r="L49" s="79">
        <f t="shared" si="9"/>
        <v>41063762</v>
      </c>
      <c r="M49" s="79">
        <f t="shared" si="9"/>
        <v>26723412</v>
      </c>
      <c r="N49" s="79">
        <f t="shared" si="9"/>
        <v>80959563</v>
      </c>
      <c r="O49" s="79">
        <f t="shared" si="9"/>
        <v>3215512</v>
      </c>
      <c r="P49" s="79">
        <f t="shared" si="9"/>
        <v>3215512</v>
      </c>
      <c r="Q49" s="79">
        <f t="shared" si="9"/>
        <v>55049262</v>
      </c>
      <c r="R49" s="79">
        <f t="shared" si="9"/>
        <v>61480286</v>
      </c>
      <c r="S49" s="79">
        <f t="shared" si="9"/>
        <v>48528901</v>
      </c>
      <c r="T49" s="79">
        <f t="shared" si="9"/>
        <v>24840780</v>
      </c>
      <c r="U49" s="79">
        <f t="shared" si="9"/>
        <v>93230609</v>
      </c>
      <c r="V49" s="79">
        <f t="shared" si="9"/>
        <v>166600290</v>
      </c>
      <c r="W49" s="79">
        <f t="shared" si="9"/>
        <v>363107911</v>
      </c>
      <c r="X49" s="79">
        <f t="shared" si="9"/>
        <v>428348093</v>
      </c>
      <c r="Y49" s="79">
        <f t="shared" si="9"/>
        <v>-65240182</v>
      </c>
      <c r="Z49" s="80">
        <f t="shared" si="5"/>
        <v>-15.23064607176855</v>
      </c>
      <c r="AA49" s="81">
        <f>SUM(AA41:AA48)</f>
        <v>428348093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95257826</v>
      </c>
      <c r="F67" s="11"/>
      <c r="G67" s="11">
        <v>560829</v>
      </c>
      <c r="H67" s="11">
        <v>4837296</v>
      </c>
      <c r="I67" s="11">
        <v>5156470</v>
      </c>
      <c r="J67" s="11">
        <v>10554595</v>
      </c>
      <c r="K67" s="11">
        <v>5999304</v>
      </c>
      <c r="L67" s="11">
        <v>6623428</v>
      </c>
      <c r="M67" s="11">
        <v>8138227</v>
      </c>
      <c r="N67" s="11">
        <v>20760959</v>
      </c>
      <c r="O67" s="11">
        <v>5824755</v>
      </c>
      <c r="P67" s="11">
        <v>4354408</v>
      </c>
      <c r="Q67" s="11">
        <v>11248084</v>
      </c>
      <c r="R67" s="11">
        <v>21427247</v>
      </c>
      <c r="S67" s="11">
        <v>10663324</v>
      </c>
      <c r="T67" s="11">
        <v>10663324</v>
      </c>
      <c r="U67" s="11">
        <v>12911261</v>
      </c>
      <c r="V67" s="11">
        <v>34237909</v>
      </c>
      <c r="W67" s="11">
        <v>86980710</v>
      </c>
      <c r="X67" s="11"/>
      <c r="Y67" s="11">
        <v>86980710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95257826</v>
      </c>
      <c r="F69" s="79">
        <f t="shared" si="12"/>
        <v>0</v>
      </c>
      <c r="G69" s="79">
        <f t="shared" si="12"/>
        <v>560829</v>
      </c>
      <c r="H69" s="79">
        <f t="shared" si="12"/>
        <v>4837296</v>
      </c>
      <c r="I69" s="79">
        <f t="shared" si="12"/>
        <v>5156470</v>
      </c>
      <c r="J69" s="79">
        <f t="shared" si="12"/>
        <v>10554595</v>
      </c>
      <c r="K69" s="79">
        <f t="shared" si="12"/>
        <v>5999304</v>
      </c>
      <c r="L69" s="79">
        <f t="shared" si="12"/>
        <v>6623428</v>
      </c>
      <c r="M69" s="79">
        <f t="shared" si="12"/>
        <v>8138227</v>
      </c>
      <c r="N69" s="79">
        <f t="shared" si="12"/>
        <v>20760959</v>
      </c>
      <c r="O69" s="79">
        <f t="shared" si="12"/>
        <v>5824755</v>
      </c>
      <c r="P69" s="79">
        <f t="shared" si="12"/>
        <v>4354408</v>
      </c>
      <c r="Q69" s="79">
        <f t="shared" si="12"/>
        <v>11248084</v>
      </c>
      <c r="R69" s="79">
        <f t="shared" si="12"/>
        <v>21427247</v>
      </c>
      <c r="S69" s="79">
        <f t="shared" si="12"/>
        <v>10663324</v>
      </c>
      <c r="T69" s="79">
        <f t="shared" si="12"/>
        <v>10663324</v>
      </c>
      <c r="U69" s="79">
        <f t="shared" si="12"/>
        <v>12911261</v>
      </c>
      <c r="V69" s="79">
        <f t="shared" si="12"/>
        <v>34237909</v>
      </c>
      <c r="W69" s="79">
        <f t="shared" si="12"/>
        <v>86980710</v>
      </c>
      <c r="X69" s="79">
        <f t="shared" si="12"/>
        <v>0</v>
      </c>
      <c r="Y69" s="79">
        <f t="shared" si="12"/>
        <v>86980710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215962288</v>
      </c>
      <c r="D5" s="42">
        <f t="shared" si="0"/>
        <v>0</v>
      </c>
      <c r="E5" s="43">
        <f t="shared" si="0"/>
        <v>241273300</v>
      </c>
      <c r="F5" s="43">
        <f t="shared" si="0"/>
        <v>376165100</v>
      </c>
      <c r="G5" s="43">
        <f t="shared" si="0"/>
        <v>5786379</v>
      </c>
      <c r="H5" s="43">
        <f t="shared" si="0"/>
        <v>15290120</v>
      </c>
      <c r="I5" s="43">
        <f t="shared" si="0"/>
        <v>17445663</v>
      </c>
      <c r="J5" s="43">
        <f t="shared" si="0"/>
        <v>38522162</v>
      </c>
      <c r="K5" s="43">
        <f t="shared" si="0"/>
        <v>21172349</v>
      </c>
      <c r="L5" s="43">
        <f t="shared" si="0"/>
        <v>21447076</v>
      </c>
      <c r="M5" s="43">
        <f t="shared" si="0"/>
        <v>40537781</v>
      </c>
      <c r="N5" s="43">
        <f t="shared" si="0"/>
        <v>83157206</v>
      </c>
      <c r="O5" s="43">
        <f t="shared" si="0"/>
        <v>6312544</v>
      </c>
      <c r="P5" s="43">
        <f t="shared" si="0"/>
        <v>15087036</v>
      </c>
      <c r="Q5" s="43">
        <f t="shared" si="0"/>
        <v>29453667</v>
      </c>
      <c r="R5" s="43">
        <f t="shared" si="0"/>
        <v>50853247</v>
      </c>
      <c r="S5" s="43">
        <f t="shared" si="0"/>
        <v>40996889</v>
      </c>
      <c r="T5" s="43">
        <f t="shared" si="0"/>
        <v>43722246</v>
      </c>
      <c r="U5" s="43">
        <f t="shared" si="0"/>
        <v>78434906</v>
      </c>
      <c r="V5" s="43">
        <f t="shared" si="0"/>
        <v>163154041</v>
      </c>
      <c r="W5" s="43">
        <f t="shared" si="0"/>
        <v>335686656</v>
      </c>
      <c r="X5" s="43">
        <f t="shared" si="0"/>
        <v>376165100</v>
      </c>
      <c r="Y5" s="43">
        <f t="shared" si="0"/>
        <v>-40478444</v>
      </c>
      <c r="Z5" s="44">
        <f>+IF(X5&lt;&gt;0,+(Y5/X5)*100,0)</f>
        <v>-10.76081858737028</v>
      </c>
      <c r="AA5" s="45">
        <f>SUM(AA11:AA18)</f>
        <v>376165100</v>
      </c>
    </row>
    <row r="6" spans="1:27" ht="13.5">
      <c r="A6" s="46" t="s">
        <v>32</v>
      </c>
      <c r="B6" s="47"/>
      <c r="C6" s="9">
        <v>16499708</v>
      </c>
      <c r="D6" s="10"/>
      <c r="E6" s="11">
        <v>7295600</v>
      </c>
      <c r="F6" s="11">
        <v>7783800</v>
      </c>
      <c r="G6" s="11"/>
      <c r="H6" s="11">
        <v>392496</v>
      </c>
      <c r="I6" s="11">
        <v>251860</v>
      </c>
      <c r="J6" s="11">
        <v>644356</v>
      </c>
      <c r="K6" s="11">
        <v>-929</v>
      </c>
      <c r="L6" s="11">
        <v>870573</v>
      </c>
      <c r="M6" s="11">
        <v>1163641</v>
      </c>
      <c r="N6" s="11">
        <v>2033285</v>
      </c>
      <c r="O6" s="11">
        <v>309021</v>
      </c>
      <c r="P6" s="11">
        <v>107842</v>
      </c>
      <c r="Q6" s="11">
        <v>1087438</v>
      </c>
      <c r="R6" s="11">
        <v>1504301</v>
      </c>
      <c r="S6" s="11">
        <v>561220</v>
      </c>
      <c r="T6" s="11">
        <v>902294</v>
      </c>
      <c r="U6" s="11">
        <v>2105355</v>
      </c>
      <c r="V6" s="11">
        <v>3568869</v>
      </c>
      <c r="W6" s="11">
        <v>7750811</v>
      </c>
      <c r="X6" s="11">
        <v>7783800</v>
      </c>
      <c r="Y6" s="11">
        <v>-32989</v>
      </c>
      <c r="Z6" s="2">
        <v>-0.42</v>
      </c>
      <c r="AA6" s="15">
        <v>7783800</v>
      </c>
    </row>
    <row r="7" spans="1:27" ht="13.5">
      <c r="A7" s="46" t="s">
        <v>33</v>
      </c>
      <c r="B7" s="47"/>
      <c r="C7" s="9">
        <v>36349365</v>
      </c>
      <c r="D7" s="10"/>
      <c r="E7" s="11">
        <v>45054900</v>
      </c>
      <c r="F7" s="11">
        <v>54481700</v>
      </c>
      <c r="G7" s="11">
        <v>4474104</v>
      </c>
      <c r="H7" s="11">
        <v>1236919</v>
      </c>
      <c r="I7" s="11">
        <v>5738675</v>
      </c>
      <c r="J7" s="11">
        <v>11449698</v>
      </c>
      <c r="K7" s="11">
        <v>3262607</v>
      </c>
      <c r="L7" s="11">
        <v>6070329</v>
      </c>
      <c r="M7" s="11">
        <v>1241289</v>
      </c>
      <c r="N7" s="11">
        <v>10574225</v>
      </c>
      <c r="O7" s="11">
        <v>831098</v>
      </c>
      <c r="P7" s="11">
        <v>580563</v>
      </c>
      <c r="Q7" s="11">
        <v>2926559</v>
      </c>
      <c r="R7" s="11">
        <v>4338220</v>
      </c>
      <c r="S7" s="11">
        <v>3437435</v>
      </c>
      <c r="T7" s="11">
        <v>4492633</v>
      </c>
      <c r="U7" s="11">
        <v>4098153</v>
      </c>
      <c r="V7" s="11">
        <v>12028221</v>
      </c>
      <c r="W7" s="11">
        <v>38390364</v>
      </c>
      <c r="X7" s="11">
        <v>54481700</v>
      </c>
      <c r="Y7" s="11">
        <v>-16091336</v>
      </c>
      <c r="Z7" s="2">
        <v>-29.54</v>
      </c>
      <c r="AA7" s="15">
        <v>54481700</v>
      </c>
    </row>
    <row r="8" spans="1:27" ht="13.5">
      <c r="A8" s="46" t="s">
        <v>34</v>
      </c>
      <c r="B8" s="47"/>
      <c r="C8" s="9">
        <v>76369263</v>
      </c>
      <c r="D8" s="10"/>
      <c r="E8" s="11">
        <v>68706300</v>
      </c>
      <c r="F8" s="11">
        <v>113369900</v>
      </c>
      <c r="G8" s="11"/>
      <c r="H8" s="11">
        <v>6494346</v>
      </c>
      <c r="I8" s="11">
        <v>5171039</v>
      </c>
      <c r="J8" s="11">
        <v>11665385</v>
      </c>
      <c r="K8" s="11">
        <v>5484531</v>
      </c>
      <c r="L8" s="11">
        <v>5380835</v>
      </c>
      <c r="M8" s="11">
        <v>26207707</v>
      </c>
      <c r="N8" s="11">
        <v>37073073</v>
      </c>
      <c r="O8" s="11">
        <v>4138628</v>
      </c>
      <c r="P8" s="11">
        <v>9421601</v>
      </c>
      <c r="Q8" s="11">
        <v>14897961</v>
      </c>
      <c r="R8" s="11">
        <v>28458190</v>
      </c>
      <c r="S8" s="11">
        <v>24722579</v>
      </c>
      <c r="T8" s="11">
        <v>19178771</v>
      </c>
      <c r="U8" s="11">
        <v>19801029</v>
      </c>
      <c r="V8" s="11">
        <v>63702379</v>
      </c>
      <c r="W8" s="11">
        <v>140899027</v>
      </c>
      <c r="X8" s="11">
        <v>113369900</v>
      </c>
      <c r="Y8" s="11">
        <v>27529127</v>
      </c>
      <c r="Z8" s="2">
        <v>24.28</v>
      </c>
      <c r="AA8" s="15">
        <v>113369900</v>
      </c>
    </row>
    <row r="9" spans="1:27" ht="13.5">
      <c r="A9" s="46" t="s">
        <v>35</v>
      </c>
      <c r="B9" s="47"/>
      <c r="C9" s="9">
        <v>53835085</v>
      </c>
      <c r="D9" s="10"/>
      <c r="E9" s="11">
        <v>73717900</v>
      </c>
      <c r="F9" s="11">
        <v>66287500</v>
      </c>
      <c r="G9" s="11">
        <v>1309355</v>
      </c>
      <c r="H9" s="11">
        <v>4369583</v>
      </c>
      <c r="I9" s="11">
        <v>4680549</v>
      </c>
      <c r="J9" s="11">
        <v>10359487</v>
      </c>
      <c r="K9" s="11">
        <v>8675350</v>
      </c>
      <c r="L9" s="11">
        <v>5704944</v>
      </c>
      <c r="M9" s="11">
        <v>9664990</v>
      </c>
      <c r="N9" s="11">
        <v>24045284</v>
      </c>
      <c r="O9" s="11"/>
      <c r="P9" s="11">
        <v>4098841</v>
      </c>
      <c r="Q9" s="11">
        <v>7957129</v>
      </c>
      <c r="R9" s="11">
        <v>12055970</v>
      </c>
      <c r="S9" s="11">
        <v>6402244</v>
      </c>
      <c r="T9" s="11">
        <v>6994758</v>
      </c>
      <c r="U9" s="11">
        <v>4454623</v>
      </c>
      <c r="V9" s="11">
        <v>17851625</v>
      </c>
      <c r="W9" s="11">
        <v>64312366</v>
      </c>
      <c r="X9" s="11">
        <v>66287500</v>
      </c>
      <c r="Y9" s="11">
        <v>-1975134</v>
      </c>
      <c r="Z9" s="2">
        <v>-2.98</v>
      </c>
      <c r="AA9" s="15">
        <v>66287500</v>
      </c>
    </row>
    <row r="10" spans="1:27" ht="13.5">
      <c r="A10" s="46" t="s">
        <v>36</v>
      </c>
      <c r="B10" s="47"/>
      <c r="C10" s="9">
        <v>5671952</v>
      </c>
      <c r="D10" s="10"/>
      <c r="E10" s="11">
        <v>3220300</v>
      </c>
      <c r="F10" s="11">
        <v>29846400</v>
      </c>
      <c r="G10" s="11"/>
      <c r="H10" s="11">
        <v>1919891</v>
      </c>
      <c r="I10" s="11">
        <v>825420</v>
      </c>
      <c r="J10" s="11">
        <v>2745311</v>
      </c>
      <c r="K10" s="11">
        <v>720073</v>
      </c>
      <c r="L10" s="11">
        <v>1353728</v>
      </c>
      <c r="M10" s="11">
        <v>725177</v>
      </c>
      <c r="N10" s="11">
        <v>2798978</v>
      </c>
      <c r="O10" s="11">
        <v>796973</v>
      </c>
      <c r="P10" s="11">
        <v>355464</v>
      </c>
      <c r="Q10" s="11">
        <v>577034</v>
      </c>
      <c r="R10" s="11">
        <v>1729471</v>
      </c>
      <c r="S10" s="11">
        <v>14022</v>
      </c>
      <c r="T10" s="11">
        <v>171633</v>
      </c>
      <c r="U10" s="11">
        <v>-165969</v>
      </c>
      <c r="V10" s="11">
        <v>19686</v>
      </c>
      <c r="W10" s="11">
        <v>7293446</v>
      </c>
      <c r="X10" s="11">
        <v>29846400</v>
      </c>
      <c r="Y10" s="11">
        <v>-22552954</v>
      </c>
      <c r="Z10" s="2">
        <v>-75.56</v>
      </c>
      <c r="AA10" s="15">
        <v>29846400</v>
      </c>
    </row>
    <row r="11" spans="1:27" ht="13.5">
      <c r="A11" s="48" t="s">
        <v>37</v>
      </c>
      <c r="B11" s="47"/>
      <c r="C11" s="49">
        <f aca="true" t="shared" si="1" ref="C11:Y11">SUM(C6:C10)</f>
        <v>188725373</v>
      </c>
      <c r="D11" s="50">
        <f t="shared" si="1"/>
        <v>0</v>
      </c>
      <c r="E11" s="51">
        <f t="shared" si="1"/>
        <v>197995000</v>
      </c>
      <c r="F11" s="51">
        <f t="shared" si="1"/>
        <v>271769300</v>
      </c>
      <c r="G11" s="51">
        <f t="shared" si="1"/>
        <v>5783459</v>
      </c>
      <c r="H11" s="51">
        <f t="shared" si="1"/>
        <v>14413235</v>
      </c>
      <c r="I11" s="51">
        <f t="shared" si="1"/>
        <v>16667543</v>
      </c>
      <c r="J11" s="51">
        <f t="shared" si="1"/>
        <v>36864237</v>
      </c>
      <c r="K11" s="51">
        <f t="shared" si="1"/>
        <v>18141632</v>
      </c>
      <c r="L11" s="51">
        <f t="shared" si="1"/>
        <v>19380409</v>
      </c>
      <c r="M11" s="51">
        <f t="shared" si="1"/>
        <v>39002804</v>
      </c>
      <c r="N11" s="51">
        <f t="shared" si="1"/>
        <v>76524845</v>
      </c>
      <c r="O11" s="51">
        <f t="shared" si="1"/>
        <v>6075720</v>
      </c>
      <c r="P11" s="51">
        <f t="shared" si="1"/>
        <v>14564311</v>
      </c>
      <c r="Q11" s="51">
        <f t="shared" si="1"/>
        <v>27446121</v>
      </c>
      <c r="R11" s="51">
        <f t="shared" si="1"/>
        <v>48086152</v>
      </c>
      <c r="S11" s="51">
        <f t="shared" si="1"/>
        <v>35137500</v>
      </c>
      <c r="T11" s="51">
        <f t="shared" si="1"/>
        <v>31740089</v>
      </c>
      <c r="U11" s="51">
        <f t="shared" si="1"/>
        <v>30293191</v>
      </c>
      <c r="V11" s="51">
        <f t="shared" si="1"/>
        <v>97170780</v>
      </c>
      <c r="W11" s="51">
        <f t="shared" si="1"/>
        <v>258646014</v>
      </c>
      <c r="X11" s="51">
        <f t="shared" si="1"/>
        <v>271769300</v>
      </c>
      <c r="Y11" s="51">
        <f t="shared" si="1"/>
        <v>-13123286</v>
      </c>
      <c r="Z11" s="52">
        <f>+IF(X11&lt;&gt;0,+(Y11/X11)*100,0)</f>
        <v>-4.828833131630394</v>
      </c>
      <c r="AA11" s="53">
        <f>SUM(AA6:AA10)</f>
        <v>271769300</v>
      </c>
    </row>
    <row r="12" spans="1:27" ht="13.5">
      <c r="A12" s="54" t="s">
        <v>38</v>
      </c>
      <c r="B12" s="35"/>
      <c r="C12" s="9">
        <v>2616981</v>
      </c>
      <c r="D12" s="10"/>
      <c r="E12" s="11">
        <v>31902300</v>
      </c>
      <c r="F12" s="11">
        <v>24201700</v>
      </c>
      <c r="G12" s="11"/>
      <c r="H12" s="11">
        <v>310727</v>
      </c>
      <c r="I12" s="11">
        <v>564350</v>
      </c>
      <c r="J12" s="11">
        <v>875077</v>
      </c>
      <c r="K12" s="11">
        <v>465519</v>
      </c>
      <c r="L12" s="11">
        <v>980781</v>
      </c>
      <c r="M12" s="11">
        <v>617875</v>
      </c>
      <c r="N12" s="11">
        <v>2064175</v>
      </c>
      <c r="O12" s="11">
        <v>716</v>
      </c>
      <c r="P12" s="11">
        <v>526820</v>
      </c>
      <c r="Q12" s="11">
        <v>610823</v>
      </c>
      <c r="R12" s="11">
        <v>1138359</v>
      </c>
      <c r="S12" s="11">
        <v>419150</v>
      </c>
      <c r="T12" s="11">
        <v>1778592</v>
      </c>
      <c r="U12" s="11">
        <v>1158324</v>
      </c>
      <c r="V12" s="11">
        <v>3356066</v>
      </c>
      <c r="W12" s="11">
        <v>7433677</v>
      </c>
      <c r="X12" s="11">
        <v>24201700</v>
      </c>
      <c r="Y12" s="11">
        <v>-16768023</v>
      </c>
      <c r="Z12" s="2">
        <v>-69.28</v>
      </c>
      <c r="AA12" s="15">
        <v>24201700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24619934</v>
      </c>
      <c r="D15" s="10"/>
      <c r="E15" s="11">
        <v>9876000</v>
      </c>
      <c r="F15" s="11">
        <v>78694100</v>
      </c>
      <c r="G15" s="11">
        <v>2920</v>
      </c>
      <c r="H15" s="11">
        <v>566158</v>
      </c>
      <c r="I15" s="11">
        <v>213770</v>
      </c>
      <c r="J15" s="11">
        <v>782848</v>
      </c>
      <c r="K15" s="11">
        <v>2565198</v>
      </c>
      <c r="L15" s="11">
        <v>1085886</v>
      </c>
      <c r="M15" s="11">
        <v>917102</v>
      </c>
      <c r="N15" s="11">
        <v>4568186</v>
      </c>
      <c r="O15" s="11">
        <v>236108</v>
      </c>
      <c r="P15" s="11">
        <v>-4095</v>
      </c>
      <c r="Q15" s="11">
        <v>729123</v>
      </c>
      <c r="R15" s="11">
        <v>961136</v>
      </c>
      <c r="S15" s="11">
        <v>4772639</v>
      </c>
      <c r="T15" s="11">
        <v>9535965</v>
      </c>
      <c r="U15" s="11">
        <v>45648191</v>
      </c>
      <c r="V15" s="11">
        <v>59956795</v>
      </c>
      <c r="W15" s="11">
        <v>66268965</v>
      </c>
      <c r="X15" s="11">
        <v>78694100</v>
      </c>
      <c r="Y15" s="11">
        <v>-12425135</v>
      </c>
      <c r="Z15" s="2">
        <v>-15.79</v>
      </c>
      <c r="AA15" s="15">
        <v>78694100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1500000</v>
      </c>
      <c r="F18" s="18">
        <v>1500000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667600</v>
      </c>
      <c r="R18" s="18">
        <v>667600</v>
      </c>
      <c r="S18" s="18">
        <v>667600</v>
      </c>
      <c r="T18" s="18">
        <v>667600</v>
      </c>
      <c r="U18" s="18">
        <v>1335200</v>
      </c>
      <c r="V18" s="18">
        <v>2670400</v>
      </c>
      <c r="W18" s="18">
        <v>3338000</v>
      </c>
      <c r="X18" s="18">
        <v>1500000</v>
      </c>
      <c r="Y18" s="18">
        <v>1838000</v>
      </c>
      <c r="Z18" s="3">
        <v>122.53</v>
      </c>
      <c r="AA18" s="23">
        <v>1500000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88413000</v>
      </c>
      <c r="D20" s="59">
        <f t="shared" si="2"/>
        <v>0</v>
      </c>
      <c r="E20" s="60">
        <f t="shared" si="2"/>
        <v>178588800</v>
      </c>
      <c r="F20" s="60">
        <f t="shared" si="2"/>
        <v>122142300</v>
      </c>
      <c r="G20" s="60">
        <f t="shared" si="2"/>
        <v>444111</v>
      </c>
      <c r="H20" s="60">
        <f t="shared" si="2"/>
        <v>8628640</v>
      </c>
      <c r="I20" s="60">
        <f t="shared" si="2"/>
        <v>8618918</v>
      </c>
      <c r="J20" s="60">
        <f t="shared" si="2"/>
        <v>17691669</v>
      </c>
      <c r="K20" s="60">
        <f t="shared" si="2"/>
        <v>3586587</v>
      </c>
      <c r="L20" s="60">
        <f t="shared" si="2"/>
        <v>12193539</v>
      </c>
      <c r="M20" s="60">
        <f t="shared" si="2"/>
        <v>17898450</v>
      </c>
      <c r="N20" s="60">
        <f t="shared" si="2"/>
        <v>33678576</v>
      </c>
      <c r="O20" s="60">
        <f t="shared" si="2"/>
        <v>5980429</v>
      </c>
      <c r="P20" s="60">
        <f t="shared" si="2"/>
        <v>3759656</v>
      </c>
      <c r="Q20" s="60">
        <f t="shared" si="2"/>
        <v>4393326</v>
      </c>
      <c r="R20" s="60">
        <f t="shared" si="2"/>
        <v>14133411</v>
      </c>
      <c r="S20" s="60">
        <f t="shared" si="2"/>
        <v>2980877</v>
      </c>
      <c r="T20" s="60">
        <f t="shared" si="2"/>
        <v>5571092</v>
      </c>
      <c r="U20" s="60">
        <f t="shared" si="2"/>
        <v>9905216</v>
      </c>
      <c r="V20" s="60">
        <f t="shared" si="2"/>
        <v>18457185</v>
      </c>
      <c r="W20" s="60">
        <f t="shared" si="2"/>
        <v>83960841</v>
      </c>
      <c r="X20" s="60">
        <f t="shared" si="2"/>
        <v>122142300</v>
      </c>
      <c r="Y20" s="60">
        <f t="shared" si="2"/>
        <v>-38181459</v>
      </c>
      <c r="Z20" s="61">
        <f>+IF(X20&lt;&gt;0,+(Y20/X20)*100,0)</f>
        <v>-31.25981662372495</v>
      </c>
      <c r="AA20" s="62">
        <f>SUM(AA26:AA33)</f>
        <v>122142300</v>
      </c>
    </row>
    <row r="21" spans="1:27" ht="13.5">
      <c r="A21" s="46" t="s">
        <v>32</v>
      </c>
      <c r="B21" s="47"/>
      <c r="C21" s="9">
        <v>15208239</v>
      </c>
      <c r="D21" s="10"/>
      <c r="E21" s="11">
        <v>14930100</v>
      </c>
      <c r="F21" s="11">
        <v>14133500</v>
      </c>
      <c r="G21" s="11"/>
      <c r="H21" s="11"/>
      <c r="I21" s="11">
        <v>29868</v>
      </c>
      <c r="J21" s="11">
        <v>29868</v>
      </c>
      <c r="K21" s="11">
        <v>764635</v>
      </c>
      <c r="L21" s="11">
        <v>4922742</v>
      </c>
      <c r="M21" s="11">
        <v>3917295</v>
      </c>
      <c r="N21" s="11">
        <v>9604672</v>
      </c>
      <c r="O21" s="11"/>
      <c r="P21" s="11">
        <v>167935</v>
      </c>
      <c r="Q21" s="11">
        <v>363997</v>
      </c>
      <c r="R21" s="11">
        <v>531932</v>
      </c>
      <c r="S21" s="11">
        <v>44946</v>
      </c>
      <c r="T21" s="11">
        <v>76520</v>
      </c>
      <c r="U21" s="11">
        <v>1208201</v>
      </c>
      <c r="V21" s="11">
        <v>1329667</v>
      </c>
      <c r="W21" s="11">
        <v>11496139</v>
      </c>
      <c r="X21" s="11">
        <v>14133500</v>
      </c>
      <c r="Y21" s="11">
        <v>-2637361</v>
      </c>
      <c r="Z21" s="2">
        <v>-18.66</v>
      </c>
      <c r="AA21" s="15">
        <v>14133500</v>
      </c>
    </row>
    <row r="22" spans="1:27" ht="13.5">
      <c r="A22" s="46" t="s">
        <v>33</v>
      </c>
      <c r="B22" s="47"/>
      <c r="C22" s="9">
        <v>24275297</v>
      </c>
      <c r="D22" s="10"/>
      <c r="E22" s="11">
        <v>21645800</v>
      </c>
      <c r="F22" s="11">
        <v>20562800</v>
      </c>
      <c r="G22" s="11">
        <v>256775</v>
      </c>
      <c r="H22" s="11">
        <v>631059</v>
      </c>
      <c r="I22" s="11">
        <v>4847987</v>
      </c>
      <c r="J22" s="11">
        <v>5735821</v>
      </c>
      <c r="K22" s="11">
        <v>384744</v>
      </c>
      <c r="L22" s="11">
        <v>695856</v>
      </c>
      <c r="M22" s="11">
        <v>567904</v>
      </c>
      <c r="N22" s="11">
        <v>1648504</v>
      </c>
      <c r="O22" s="11">
        <v>412024</v>
      </c>
      <c r="P22" s="11">
        <v>1975491</v>
      </c>
      <c r="Q22" s="11">
        <v>392936</v>
      </c>
      <c r="R22" s="11">
        <v>2780451</v>
      </c>
      <c r="S22" s="11">
        <v>130512</v>
      </c>
      <c r="T22" s="11">
        <v>-344816</v>
      </c>
      <c r="U22" s="11">
        <v>513065</v>
      </c>
      <c r="V22" s="11">
        <v>298761</v>
      </c>
      <c r="W22" s="11">
        <v>10463537</v>
      </c>
      <c r="X22" s="11">
        <v>20562800</v>
      </c>
      <c r="Y22" s="11">
        <v>-10099263</v>
      </c>
      <c r="Z22" s="2">
        <v>-49.11</v>
      </c>
      <c r="AA22" s="15">
        <v>20562800</v>
      </c>
    </row>
    <row r="23" spans="1:27" ht="13.5">
      <c r="A23" s="46" t="s">
        <v>34</v>
      </c>
      <c r="B23" s="47"/>
      <c r="C23" s="9">
        <v>1816986</v>
      </c>
      <c r="D23" s="10"/>
      <c r="E23" s="11">
        <v>19125000</v>
      </c>
      <c r="F23" s="11">
        <v>2628800</v>
      </c>
      <c r="G23" s="11"/>
      <c r="H23" s="11"/>
      <c r="I23" s="11">
        <v>928751</v>
      </c>
      <c r="J23" s="11">
        <v>928751</v>
      </c>
      <c r="K23" s="11"/>
      <c r="L23" s="11"/>
      <c r="M23" s="11"/>
      <c r="N23" s="11"/>
      <c r="O23" s="11">
        <v>884352</v>
      </c>
      <c r="P23" s="11"/>
      <c r="Q23" s="11"/>
      <c r="R23" s="11">
        <v>884352</v>
      </c>
      <c r="S23" s="11"/>
      <c r="T23" s="11">
        <v>305216</v>
      </c>
      <c r="U23" s="11"/>
      <c r="V23" s="11">
        <v>305216</v>
      </c>
      <c r="W23" s="11">
        <v>2118319</v>
      </c>
      <c r="X23" s="11">
        <v>2628800</v>
      </c>
      <c r="Y23" s="11">
        <v>-510481</v>
      </c>
      <c r="Z23" s="2">
        <v>-19.42</v>
      </c>
      <c r="AA23" s="15">
        <v>2628800</v>
      </c>
    </row>
    <row r="24" spans="1:27" ht="13.5">
      <c r="A24" s="46" t="s">
        <v>35</v>
      </c>
      <c r="B24" s="47"/>
      <c r="C24" s="9">
        <v>7327596</v>
      </c>
      <c r="D24" s="10"/>
      <c r="E24" s="11">
        <v>2557500</v>
      </c>
      <c r="F24" s="11">
        <v>2960400</v>
      </c>
      <c r="G24" s="11"/>
      <c r="H24" s="11">
        <v>177154</v>
      </c>
      <c r="I24" s="11"/>
      <c r="J24" s="11">
        <v>177154</v>
      </c>
      <c r="K24" s="11">
        <v>202746</v>
      </c>
      <c r="L24" s="11"/>
      <c r="M24" s="11">
        <v>77238</v>
      </c>
      <c r="N24" s="11">
        <v>279984</v>
      </c>
      <c r="O24" s="11"/>
      <c r="P24" s="11"/>
      <c r="Q24" s="11">
        <v>88033</v>
      </c>
      <c r="R24" s="11">
        <v>88033</v>
      </c>
      <c r="S24" s="11"/>
      <c r="T24" s="11">
        <v>132900</v>
      </c>
      <c r="U24" s="11">
        <v>238578</v>
      </c>
      <c r="V24" s="11">
        <v>371478</v>
      </c>
      <c r="W24" s="11">
        <v>916649</v>
      </c>
      <c r="X24" s="11">
        <v>2960400</v>
      </c>
      <c r="Y24" s="11">
        <v>-2043751</v>
      </c>
      <c r="Z24" s="2">
        <v>-69.04</v>
      </c>
      <c r="AA24" s="15">
        <v>2960400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>
        <v>583055</v>
      </c>
      <c r="U25" s="11">
        <v>364498</v>
      </c>
      <c r="V25" s="11">
        <v>947553</v>
      </c>
      <c r="W25" s="11">
        <v>947553</v>
      </c>
      <c r="X25" s="11"/>
      <c r="Y25" s="11">
        <v>947553</v>
      </c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48628118</v>
      </c>
      <c r="D26" s="50">
        <f t="shared" si="3"/>
        <v>0</v>
      </c>
      <c r="E26" s="51">
        <f t="shared" si="3"/>
        <v>58258400</v>
      </c>
      <c r="F26" s="51">
        <f t="shared" si="3"/>
        <v>40285500</v>
      </c>
      <c r="G26" s="51">
        <f t="shared" si="3"/>
        <v>256775</v>
      </c>
      <c r="H26" s="51">
        <f t="shared" si="3"/>
        <v>808213</v>
      </c>
      <c r="I26" s="51">
        <f t="shared" si="3"/>
        <v>5806606</v>
      </c>
      <c r="J26" s="51">
        <f t="shared" si="3"/>
        <v>6871594</v>
      </c>
      <c r="K26" s="51">
        <f t="shared" si="3"/>
        <v>1352125</v>
      </c>
      <c r="L26" s="51">
        <f t="shared" si="3"/>
        <v>5618598</v>
      </c>
      <c r="M26" s="51">
        <f t="shared" si="3"/>
        <v>4562437</v>
      </c>
      <c r="N26" s="51">
        <f t="shared" si="3"/>
        <v>11533160</v>
      </c>
      <c r="O26" s="51">
        <f t="shared" si="3"/>
        <v>1296376</v>
      </c>
      <c r="P26" s="51">
        <f t="shared" si="3"/>
        <v>2143426</v>
      </c>
      <c r="Q26" s="51">
        <f t="shared" si="3"/>
        <v>844966</v>
      </c>
      <c r="R26" s="51">
        <f t="shared" si="3"/>
        <v>4284768</v>
      </c>
      <c r="S26" s="51">
        <f t="shared" si="3"/>
        <v>175458</v>
      </c>
      <c r="T26" s="51">
        <f t="shared" si="3"/>
        <v>752875</v>
      </c>
      <c r="U26" s="51">
        <f t="shared" si="3"/>
        <v>2324342</v>
      </c>
      <c r="V26" s="51">
        <f t="shared" si="3"/>
        <v>3252675</v>
      </c>
      <c r="W26" s="51">
        <f t="shared" si="3"/>
        <v>25942197</v>
      </c>
      <c r="X26" s="51">
        <f t="shared" si="3"/>
        <v>40285500</v>
      </c>
      <c r="Y26" s="51">
        <f t="shared" si="3"/>
        <v>-14343303</v>
      </c>
      <c r="Z26" s="52">
        <f>+IF(X26&lt;&gt;0,+(Y26/X26)*100,0)</f>
        <v>-35.60413300070745</v>
      </c>
      <c r="AA26" s="53">
        <f>SUM(AA21:AA25)</f>
        <v>40285500</v>
      </c>
    </row>
    <row r="27" spans="1:27" ht="13.5">
      <c r="A27" s="54" t="s">
        <v>38</v>
      </c>
      <c r="B27" s="64"/>
      <c r="C27" s="9">
        <v>7113974</v>
      </c>
      <c r="D27" s="10"/>
      <c r="E27" s="11">
        <v>54197000</v>
      </c>
      <c r="F27" s="11">
        <v>23120500</v>
      </c>
      <c r="G27" s="11">
        <v>105289</v>
      </c>
      <c r="H27" s="11">
        <v>578406</v>
      </c>
      <c r="I27" s="11">
        <v>1220513</v>
      </c>
      <c r="J27" s="11">
        <v>1904208</v>
      </c>
      <c r="K27" s="11">
        <v>974709</v>
      </c>
      <c r="L27" s="11">
        <v>1256381</v>
      </c>
      <c r="M27" s="11">
        <v>1155446</v>
      </c>
      <c r="N27" s="11">
        <v>3386536</v>
      </c>
      <c r="O27" s="11">
        <v>284081</v>
      </c>
      <c r="P27" s="11">
        <v>913553</v>
      </c>
      <c r="Q27" s="11">
        <v>491628</v>
      </c>
      <c r="R27" s="11">
        <v>1689262</v>
      </c>
      <c r="S27" s="11">
        <v>1292832</v>
      </c>
      <c r="T27" s="11">
        <v>976707</v>
      </c>
      <c r="U27" s="11">
        <v>2877700</v>
      </c>
      <c r="V27" s="11">
        <v>5147239</v>
      </c>
      <c r="W27" s="11">
        <v>12127245</v>
      </c>
      <c r="X27" s="11">
        <v>23120500</v>
      </c>
      <c r="Y27" s="11">
        <v>-10993255</v>
      </c>
      <c r="Z27" s="2">
        <v>-47.55</v>
      </c>
      <c r="AA27" s="15">
        <v>23120500</v>
      </c>
    </row>
    <row r="28" spans="1:27" ht="13.5">
      <c r="A28" s="54" t="s">
        <v>39</v>
      </c>
      <c r="B28" s="64"/>
      <c r="C28" s="12">
        <v>235100</v>
      </c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28836365</v>
      </c>
      <c r="D30" s="10"/>
      <c r="E30" s="11">
        <v>65607400</v>
      </c>
      <c r="F30" s="11">
        <v>58623500</v>
      </c>
      <c r="G30" s="11">
        <v>82047</v>
      </c>
      <c r="H30" s="11">
        <v>7242021</v>
      </c>
      <c r="I30" s="11">
        <v>1591799</v>
      </c>
      <c r="J30" s="11">
        <v>8915867</v>
      </c>
      <c r="K30" s="11">
        <v>1259753</v>
      </c>
      <c r="L30" s="11">
        <v>5318560</v>
      </c>
      <c r="M30" s="11">
        <v>12180567</v>
      </c>
      <c r="N30" s="11">
        <v>18758880</v>
      </c>
      <c r="O30" s="11">
        <v>4383405</v>
      </c>
      <c r="P30" s="11">
        <v>702677</v>
      </c>
      <c r="Q30" s="11">
        <v>3056732</v>
      </c>
      <c r="R30" s="11">
        <v>8142814</v>
      </c>
      <c r="S30" s="11">
        <v>1505077</v>
      </c>
      <c r="T30" s="11">
        <v>3841510</v>
      </c>
      <c r="U30" s="11">
        <v>4649516</v>
      </c>
      <c r="V30" s="11">
        <v>9996103</v>
      </c>
      <c r="W30" s="11">
        <v>45813664</v>
      </c>
      <c r="X30" s="11">
        <v>58623500</v>
      </c>
      <c r="Y30" s="11">
        <v>-12809836</v>
      </c>
      <c r="Z30" s="2">
        <v>-21.85</v>
      </c>
      <c r="AA30" s="15">
        <v>58623500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3599443</v>
      </c>
      <c r="D33" s="17"/>
      <c r="E33" s="18">
        <v>526000</v>
      </c>
      <c r="F33" s="18">
        <v>112800</v>
      </c>
      <c r="G33" s="18"/>
      <c r="H33" s="18"/>
      <c r="I33" s="18"/>
      <c r="J33" s="18"/>
      <c r="K33" s="18"/>
      <c r="L33" s="18"/>
      <c r="M33" s="18"/>
      <c r="N33" s="18"/>
      <c r="O33" s="18">
        <v>16567</v>
      </c>
      <c r="P33" s="18"/>
      <c r="Q33" s="18"/>
      <c r="R33" s="18">
        <v>16567</v>
      </c>
      <c r="S33" s="18">
        <v>7510</v>
      </c>
      <c r="T33" s="18"/>
      <c r="U33" s="18">
        <v>53658</v>
      </c>
      <c r="V33" s="18">
        <v>61168</v>
      </c>
      <c r="W33" s="18">
        <v>77735</v>
      </c>
      <c r="X33" s="18">
        <v>112800</v>
      </c>
      <c r="Y33" s="18">
        <v>-35065</v>
      </c>
      <c r="Z33" s="3">
        <v>-31.09</v>
      </c>
      <c r="AA33" s="23">
        <v>112800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31707947</v>
      </c>
      <c r="D36" s="10">
        <f t="shared" si="4"/>
        <v>0</v>
      </c>
      <c r="E36" s="11">
        <f t="shared" si="4"/>
        <v>22225700</v>
      </c>
      <c r="F36" s="11">
        <f t="shared" si="4"/>
        <v>21917300</v>
      </c>
      <c r="G36" s="11">
        <f t="shared" si="4"/>
        <v>0</v>
      </c>
      <c r="H36" s="11">
        <f t="shared" si="4"/>
        <v>392496</v>
      </c>
      <c r="I36" s="11">
        <f t="shared" si="4"/>
        <v>281728</v>
      </c>
      <c r="J36" s="11">
        <f t="shared" si="4"/>
        <v>674224</v>
      </c>
      <c r="K36" s="11">
        <f t="shared" si="4"/>
        <v>763706</v>
      </c>
      <c r="L36" s="11">
        <f t="shared" si="4"/>
        <v>5793315</v>
      </c>
      <c r="M36" s="11">
        <f t="shared" si="4"/>
        <v>5080936</v>
      </c>
      <c r="N36" s="11">
        <f t="shared" si="4"/>
        <v>11637957</v>
      </c>
      <c r="O36" s="11">
        <f t="shared" si="4"/>
        <v>309021</v>
      </c>
      <c r="P36" s="11">
        <f t="shared" si="4"/>
        <v>275777</v>
      </c>
      <c r="Q36" s="11">
        <f t="shared" si="4"/>
        <v>1451435</v>
      </c>
      <c r="R36" s="11">
        <f t="shared" si="4"/>
        <v>2036233</v>
      </c>
      <c r="S36" s="11">
        <f t="shared" si="4"/>
        <v>606166</v>
      </c>
      <c r="T36" s="11">
        <f t="shared" si="4"/>
        <v>978814</v>
      </c>
      <c r="U36" s="11">
        <f t="shared" si="4"/>
        <v>3313556</v>
      </c>
      <c r="V36" s="11">
        <f t="shared" si="4"/>
        <v>4898536</v>
      </c>
      <c r="W36" s="11">
        <f t="shared" si="4"/>
        <v>19246950</v>
      </c>
      <c r="X36" s="11">
        <f t="shared" si="4"/>
        <v>21917300</v>
      </c>
      <c r="Y36" s="11">
        <f t="shared" si="4"/>
        <v>-2670350</v>
      </c>
      <c r="Z36" s="2">
        <f aca="true" t="shared" si="5" ref="Z36:Z49">+IF(X36&lt;&gt;0,+(Y36/X36)*100,0)</f>
        <v>-12.183754385804821</v>
      </c>
      <c r="AA36" s="15">
        <f>AA6+AA21</f>
        <v>21917300</v>
      </c>
    </row>
    <row r="37" spans="1:27" ht="13.5">
      <c r="A37" s="46" t="s">
        <v>33</v>
      </c>
      <c r="B37" s="47"/>
      <c r="C37" s="9">
        <f t="shared" si="4"/>
        <v>60624662</v>
      </c>
      <c r="D37" s="10">
        <f t="shared" si="4"/>
        <v>0</v>
      </c>
      <c r="E37" s="11">
        <f t="shared" si="4"/>
        <v>66700700</v>
      </c>
      <c r="F37" s="11">
        <f t="shared" si="4"/>
        <v>75044500</v>
      </c>
      <c r="G37" s="11">
        <f t="shared" si="4"/>
        <v>4730879</v>
      </c>
      <c r="H37" s="11">
        <f t="shared" si="4"/>
        <v>1867978</v>
      </c>
      <c r="I37" s="11">
        <f t="shared" si="4"/>
        <v>10586662</v>
      </c>
      <c r="J37" s="11">
        <f t="shared" si="4"/>
        <v>17185519</v>
      </c>
      <c r="K37" s="11">
        <f t="shared" si="4"/>
        <v>3647351</v>
      </c>
      <c r="L37" s="11">
        <f t="shared" si="4"/>
        <v>6766185</v>
      </c>
      <c r="M37" s="11">
        <f t="shared" si="4"/>
        <v>1809193</v>
      </c>
      <c r="N37" s="11">
        <f t="shared" si="4"/>
        <v>12222729</v>
      </c>
      <c r="O37" s="11">
        <f t="shared" si="4"/>
        <v>1243122</v>
      </c>
      <c r="P37" s="11">
        <f t="shared" si="4"/>
        <v>2556054</v>
      </c>
      <c r="Q37" s="11">
        <f t="shared" si="4"/>
        <v>3319495</v>
      </c>
      <c r="R37" s="11">
        <f t="shared" si="4"/>
        <v>7118671</v>
      </c>
      <c r="S37" s="11">
        <f t="shared" si="4"/>
        <v>3567947</v>
      </c>
      <c r="T37" s="11">
        <f t="shared" si="4"/>
        <v>4147817</v>
      </c>
      <c r="U37" s="11">
        <f t="shared" si="4"/>
        <v>4611218</v>
      </c>
      <c r="V37" s="11">
        <f t="shared" si="4"/>
        <v>12326982</v>
      </c>
      <c r="W37" s="11">
        <f t="shared" si="4"/>
        <v>48853901</v>
      </c>
      <c r="X37" s="11">
        <f t="shared" si="4"/>
        <v>75044500</v>
      </c>
      <c r="Y37" s="11">
        <f t="shared" si="4"/>
        <v>-26190599</v>
      </c>
      <c r="Z37" s="2">
        <f t="shared" si="5"/>
        <v>-34.900091279174354</v>
      </c>
      <c r="AA37" s="15">
        <f>AA7+AA22</f>
        <v>75044500</v>
      </c>
    </row>
    <row r="38" spans="1:27" ht="13.5">
      <c r="A38" s="46" t="s">
        <v>34</v>
      </c>
      <c r="B38" s="47"/>
      <c r="C38" s="9">
        <f t="shared" si="4"/>
        <v>78186249</v>
      </c>
      <c r="D38" s="10">
        <f t="shared" si="4"/>
        <v>0</v>
      </c>
      <c r="E38" s="11">
        <f t="shared" si="4"/>
        <v>87831300</v>
      </c>
      <c r="F38" s="11">
        <f t="shared" si="4"/>
        <v>115998700</v>
      </c>
      <c r="G38" s="11">
        <f t="shared" si="4"/>
        <v>0</v>
      </c>
      <c r="H38" s="11">
        <f t="shared" si="4"/>
        <v>6494346</v>
      </c>
      <c r="I38" s="11">
        <f t="shared" si="4"/>
        <v>6099790</v>
      </c>
      <c r="J38" s="11">
        <f t="shared" si="4"/>
        <v>12594136</v>
      </c>
      <c r="K38" s="11">
        <f t="shared" si="4"/>
        <v>5484531</v>
      </c>
      <c r="L38" s="11">
        <f t="shared" si="4"/>
        <v>5380835</v>
      </c>
      <c r="M38" s="11">
        <f t="shared" si="4"/>
        <v>26207707</v>
      </c>
      <c r="N38" s="11">
        <f t="shared" si="4"/>
        <v>37073073</v>
      </c>
      <c r="O38" s="11">
        <f t="shared" si="4"/>
        <v>5022980</v>
      </c>
      <c r="P38" s="11">
        <f t="shared" si="4"/>
        <v>9421601</v>
      </c>
      <c r="Q38" s="11">
        <f t="shared" si="4"/>
        <v>14897961</v>
      </c>
      <c r="R38" s="11">
        <f t="shared" si="4"/>
        <v>29342542</v>
      </c>
      <c r="S38" s="11">
        <f t="shared" si="4"/>
        <v>24722579</v>
      </c>
      <c r="T38" s="11">
        <f t="shared" si="4"/>
        <v>19483987</v>
      </c>
      <c r="U38" s="11">
        <f t="shared" si="4"/>
        <v>19801029</v>
      </c>
      <c r="V38" s="11">
        <f t="shared" si="4"/>
        <v>64007595</v>
      </c>
      <c r="W38" s="11">
        <f t="shared" si="4"/>
        <v>143017346</v>
      </c>
      <c r="X38" s="11">
        <f t="shared" si="4"/>
        <v>115998700</v>
      </c>
      <c r="Y38" s="11">
        <f t="shared" si="4"/>
        <v>27018646</v>
      </c>
      <c r="Z38" s="2">
        <f t="shared" si="5"/>
        <v>23.292197240141483</v>
      </c>
      <c r="AA38" s="15">
        <f>AA8+AA23</f>
        <v>115998700</v>
      </c>
    </row>
    <row r="39" spans="1:27" ht="13.5">
      <c r="A39" s="46" t="s">
        <v>35</v>
      </c>
      <c r="B39" s="47"/>
      <c r="C39" s="9">
        <f t="shared" si="4"/>
        <v>61162681</v>
      </c>
      <c r="D39" s="10">
        <f t="shared" si="4"/>
        <v>0</v>
      </c>
      <c r="E39" s="11">
        <f t="shared" si="4"/>
        <v>76275400</v>
      </c>
      <c r="F39" s="11">
        <f t="shared" si="4"/>
        <v>69247900</v>
      </c>
      <c r="G39" s="11">
        <f t="shared" si="4"/>
        <v>1309355</v>
      </c>
      <c r="H39" s="11">
        <f t="shared" si="4"/>
        <v>4546737</v>
      </c>
      <c r="I39" s="11">
        <f t="shared" si="4"/>
        <v>4680549</v>
      </c>
      <c r="J39" s="11">
        <f t="shared" si="4"/>
        <v>10536641</v>
      </c>
      <c r="K39" s="11">
        <f t="shared" si="4"/>
        <v>8878096</v>
      </c>
      <c r="L39" s="11">
        <f t="shared" si="4"/>
        <v>5704944</v>
      </c>
      <c r="M39" s="11">
        <f t="shared" si="4"/>
        <v>9742228</v>
      </c>
      <c r="N39" s="11">
        <f t="shared" si="4"/>
        <v>24325268</v>
      </c>
      <c r="O39" s="11">
        <f t="shared" si="4"/>
        <v>0</v>
      </c>
      <c r="P39" s="11">
        <f t="shared" si="4"/>
        <v>4098841</v>
      </c>
      <c r="Q39" s="11">
        <f t="shared" si="4"/>
        <v>8045162</v>
      </c>
      <c r="R39" s="11">
        <f t="shared" si="4"/>
        <v>12144003</v>
      </c>
      <c r="S39" s="11">
        <f t="shared" si="4"/>
        <v>6402244</v>
      </c>
      <c r="T39" s="11">
        <f t="shared" si="4"/>
        <v>7127658</v>
      </c>
      <c r="U39" s="11">
        <f t="shared" si="4"/>
        <v>4693201</v>
      </c>
      <c r="V39" s="11">
        <f t="shared" si="4"/>
        <v>18223103</v>
      </c>
      <c r="W39" s="11">
        <f t="shared" si="4"/>
        <v>65229015</v>
      </c>
      <c r="X39" s="11">
        <f t="shared" si="4"/>
        <v>69247900</v>
      </c>
      <c r="Y39" s="11">
        <f t="shared" si="4"/>
        <v>-4018885</v>
      </c>
      <c r="Z39" s="2">
        <f t="shared" si="5"/>
        <v>-5.803620037575147</v>
      </c>
      <c r="AA39" s="15">
        <f>AA9+AA24</f>
        <v>69247900</v>
      </c>
    </row>
    <row r="40" spans="1:27" ht="13.5">
      <c r="A40" s="46" t="s">
        <v>36</v>
      </c>
      <c r="B40" s="47"/>
      <c r="C40" s="9">
        <f t="shared" si="4"/>
        <v>5671952</v>
      </c>
      <c r="D40" s="10">
        <f t="shared" si="4"/>
        <v>0</v>
      </c>
      <c r="E40" s="11">
        <f t="shared" si="4"/>
        <v>3220300</v>
      </c>
      <c r="F40" s="11">
        <f t="shared" si="4"/>
        <v>29846400</v>
      </c>
      <c r="G40" s="11">
        <f t="shared" si="4"/>
        <v>0</v>
      </c>
      <c r="H40" s="11">
        <f t="shared" si="4"/>
        <v>1919891</v>
      </c>
      <c r="I40" s="11">
        <f t="shared" si="4"/>
        <v>825420</v>
      </c>
      <c r="J40" s="11">
        <f t="shared" si="4"/>
        <v>2745311</v>
      </c>
      <c r="K40" s="11">
        <f t="shared" si="4"/>
        <v>720073</v>
      </c>
      <c r="L40" s="11">
        <f t="shared" si="4"/>
        <v>1353728</v>
      </c>
      <c r="M40" s="11">
        <f t="shared" si="4"/>
        <v>725177</v>
      </c>
      <c r="N40" s="11">
        <f t="shared" si="4"/>
        <v>2798978</v>
      </c>
      <c r="O40" s="11">
        <f t="shared" si="4"/>
        <v>796973</v>
      </c>
      <c r="P40" s="11">
        <f t="shared" si="4"/>
        <v>355464</v>
      </c>
      <c r="Q40" s="11">
        <f t="shared" si="4"/>
        <v>577034</v>
      </c>
      <c r="R40" s="11">
        <f t="shared" si="4"/>
        <v>1729471</v>
      </c>
      <c r="S40" s="11">
        <f t="shared" si="4"/>
        <v>14022</v>
      </c>
      <c r="T40" s="11">
        <f t="shared" si="4"/>
        <v>754688</v>
      </c>
      <c r="U40" s="11">
        <f t="shared" si="4"/>
        <v>198529</v>
      </c>
      <c r="V40" s="11">
        <f t="shared" si="4"/>
        <v>967239</v>
      </c>
      <c r="W40" s="11">
        <f t="shared" si="4"/>
        <v>8240999</v>
      </c>
      <c r="X40" s="11">
        <f t="shared" si="4"/>
        <v>29846400</v>
      </c>
      <c r="Y40" s="11">
        <f t="shared" si="4"/>
        <v>-21605401</v>
      </c>
      <c r="Z40" s="2">
        <f t="shared" si="5"/>
        <v>-72.38863313498446</v>
      </c>
      <c r="AA40" s="15">
        <f>AA10+AA25</f>
        <v>29846400</v>
      </c>
    </row>
    <row r="41" spans="1:27" ht="13.5">
      <c r="A41" s="48" t="s">
        <v>37</v>
      </c>
      <c r="B41" s="47"/>
      <c r="C41" s="49">
        <f aca="true" t="shared" si="6" ref="C41:Y41">SUM(C36:C40)</f>
        <v>237353491</v>
      </c>
      <c r="D41" s="50">
        <f t="shared" si="6"/>
        <v>0</v>
      </c>
      <c r="E41" s="51">
        <f t="shared" si="6"/>
        <v>256253400</v>
      </c>
      <c r="F41" s="51">
        <f t="shared" si="6"/>
        <v>312054800</v>
      </c>
      <c r="G41" s="51">
        <f t="shared" si="6"/>
        <v>6040234</v>
      </c>
      <c r="H41" s="51">
        <f t="shared" si="6"/>
        <v>15221448</v>
      </c>
      <c r="I41" s="51">
        <f t="shared" si="6"/>
        <v>22474149</v>
      </c>
      <c r="J41" s="51">
        <f t="shared" si="6"/>
        <v>43735831</v>
      </c>
      <c r="K41" s="51">
        <f t="shared" si="6"/>
        <v>19493757</v>
      </c>
      <c r="L41" s="51">
        <f t="shared" si="6"/>
        <v>24999007</v>
      </c>
      <c r="M41" s="51">
        <f t="shared" si="6"/>
        <v>43565241</v>
      </c>
      <c r="N41" s="51">
        <f t="shared" si="6"/>
        <v>88058005</v>
      </c>
      <c r="O41" s="51">
        <f t="shared" si="6"/>
        <v>7372096</v>
      </c>
      <c r="P41" s="51">
        <f t="shared" si="6"/>
        <v>16707737</v>
      </c>
      <c r="Q41" s="51">
        <f t="shared" si="6"/>
        <v>28291087</v>
      </c>
      <c r="R41" s="51">
        <f t="shared" si="6"/>
        <v>52370920</v>
      </c>
      <c r="S41" s="51">
        <f t="shared" si="6"/>
        <v>35312958</v>
      </c>
      <c r="T41" s="51">
        <f t="shared" si="6"/>
        <v>32492964</v>
      </c>
      <c r="U41" s="51">
        <f t="shared" si="6"/>
        <v>32617533</v>
      </c>
      <c r="V41" s="51">
        <f t="shared" si="6"/>
        <v>100423455</v>
      </c>
      <c r="W41" s="51">
        <f t="shared" si="6"/>
        <v>284588211</v>
      </c>
      <c r="X41" s="51">
        <f t="shared" si="6"/>
        <v>312054800</v>
      </c>
      <c r="Y41" s="51">
        <f t="shared" si="6"/>
        <v>-27466589</v>
      </c>
      <c r="Z41" s="52">
        <f t="shared" si="5"/>
        <v>-8.801847944655874</v>
      </c>
      <c r="AA41" s="53">
        <f>SUM(AA36:AA40)</f>
        <v>312054800</v>
      </c>
    </row>
    <row r="42" spans="1:27" ht="13.5">
      <c r="A42" s="54" t="s">
        <v>38</v>
      </c>
      <c r="B42" s="35"/>
      <c r="C42" s="65">
        <f aca="true" t="shared" si="7" ref="C42:Y48">C12+C27</f>
        <v>9730955</v>
      </c>
      <c r="D42" s="66">
        <f t="shared" si="7"/>
        <v>0</v>
      </c>
      <c r="E42" s="67">
        <f t="shared" si="7"/>
        <v>86099300</v>
      </c>
      <c r="F42" s="67">
        <f t="shared" si="7"/>
        <v>47322200</v>
      </c>
      <c r="G42" s="67">
        <f t="shared" si="7"/>
        <v>105289</v>
      </c>
      <c r="H42" s="67">
        <f t="shared" si="7"/>
        <v>889133</v>
      </c>
      <c r="I42" s="67">
        <f t="shared" si="7"/>
        <v>1784863</v>
      </c>
      <c r="J42" s="67">
        <f t="shared" si="7"/>
        <v>2779285</v>
      </c>
      <c r="K42" s="67">
        <f t="shared" si="7"/>
        <v>1440228</v>
      </c>
      <c r="L42" s="67">
        <f t="shared" si="7"/>
        <v>2237162</v>
      </c>
      <c r="M42" s="67">
        <f t="shared" si="7"/>
        <v>1773321</v>
      </c>
      <c r="N42" s="67">
        <f t="shared" si="7"/>
        <v>5450711</v>
      </c>
      <c r="O42" s="67">
        <f t="shared" si="7"/>
        <v>284797</v>
      </c>
      <c r="P42" s="67">
        <f t="shared" si="7"/>
        <v>1440373</v>
      </c>
      <c r="Q42" s="67">
        <f t="shared" si="7"/>
        <v>1102451</v>
      </c>
      <c r="R42" s="67">
        <f t="shared" si="7"/>
        <v>2827621</v>
      </c>
      <c r="S42" s="67">
        <f t="shared" si="7"/>
        <v>1711982</v>
      </c>
      <c r="T42" s="67">
        <f t="shared" si="7"/>
        <v>2755299</v>
      </c>
      <c r="U42" s="67">
        <f t="shared" si="7"/>
        <v>4036024</v>
      </c>
      <c r="V42" s="67">
        <f t="shared" si="7"/>
        <v>8503305</v>
      </c>
      <c r="W42" s="67">
        <f t="shared" si="7"/>
        <v>19560922</v>
      </c>
      <c r="X42" s="67">
        <f t="shared" si="7"/>
        <v>47322200</v>
      </c>
      <c r="Y42" s="67">
        <f t="shared" si="7"/>
        <v>-27761278</v>
      </c>
      <c r="Z42" s="69">
        <f t="shared" si="5"/>
        <v>-58.6643858485024</v>
      </c>
      <c r="AA42" s="68">
        <f aca="true" t="shared" si="8" ref="AA42:AA48">AA12+AA27</f>
        <v>47322200</v>
      </c>
    </row>
    <row r="43" spans="1:27" ht="13.5">
      <c r="A43" s="54" t="s">
        <v>39</v>
      </c>
      <c r="B43" s="35"/>
      <c r="C43" s="70">
        <f t="shared" si="7"/>
        <v>235100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53456299</v>
      </c>
      <c r="D45" s="66">
        <f t="shared" si="7"/>
        <v>0</v>
      </c>
      <c r="E45" s="67">
        <f t="shared" si="7"/>
        <v>75483400</v>
      </c>
      <c r="F45" s="67">
        <f t="shared" si="7"/>
        <v>137317600</v>
      </c>
      <c r="G45" s="67">
        <f t="shared" si="7"/>
        <v>84967</v>
      </c>
      <c r="H45" s="67">
        <f t="shared" si="7"/>
        <v>7808179</v>
      </c>
      <c r="I45" s="67">
        <f t="shared" si="7"/>
        <v>1805569</v>
      </c>
      <c r="J45" s="67">
        <f t="shared" si="7"/>
        <v>9698715</v>
      </c>
      <c r="K45" s="67">
        <f t="shared" si="7"/>
        <v>3824951</v>
      </c>
      <c r="L45" s="67">
        <f t="shared" si="7"/>
        <v>6404446</v>
      </c>
      <c r="M45" s="67">
        <f t="shared" si="7"/>
        <v>13097669</v>
      </c>
      <c r="N45" s="67">
        <f t="shared" si="7"/>
        <v>23327066</v>
      </c>
      <c r="O45" s="67">
        <f t="shared" si="7"/>
        <v>4619513</v>
      </c>
      <c r="P45" s="67">
        <f t="shared" si="7"/>
        <v>698582</v>
      </c>
      <c r="Q45" s="67">
        <f t="shared" si="7"/>
        <v>3785855</v>
      </c>
      <c r="R45" s="67">
        <f t="shared" si="7"/>
        <v>9103950</v>
      </c>
      <c r="S45" s="67">
        <f t="shared" si="7"/>
        <v>6277716</v>
      </c>
      <c r="T45" s="67">
        <f t="shared" si="7"/>
        <v>13377475</v>
      </c>
      <c r="U45" s="67">
        <f t="shared" si="7"/>
        <v>50297707</v>
      </c>
      <c r="V45" s="67">
        <f t="shared" si="7"/>
        <v>69952898</v>
      </c>
      <c r="W45" s="67">
        <f t="shared" si="7"/>
        <v>112082629</v>
      </c>
      <c r="X45" s="67">
        <f t="shared" si="7"/>
        <v>137317600</v>
      </c>
      <c r="Y45" s="67">
        <f t="shared" si="7"/>
        <v>-25234971</v>
      </c>
      <c r="Z45" s="69">
        <f t="shared" si="5"/>
        <v>-18.37708421935717</v>
      </c>
      <c r="AA45" s="68">
        <f t="shared" si="8"/>
        <v>137317600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3599443</v>
      </c>
      <c r="D48" s="66">
        <f t="shared" si="7"/>
        <v>0</v>
      </c>
      <c r="E48" s="67">
        <f t="shared" si="7"/>
        <v>2026000</v>
      </c>
      <c r="F48" s="67">
        <f t="shared" si="7"/>
        <v>1612800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16567</v>
      </c>
      <c r="P48" s="67">
        <f t="shared" si="7"/>
        <v>0</v>
      </c>
      <c r="Q48" s="67">
        <f t="shared" si="7"/>
        <v>667600</v>
      </c>
      <c r="R48" s="67">
        <f t="shared" si="7"/>
        <v>684167</v>
      </c>
      <c r="S48" s="67">
        <f t="shared" si="7"/>
        <v>675110</v>
      </c>
      <c r="T48" s="67">
        <f t="shared" si="7"/>
        <v>667600</v>
      </c>
      <c r="U48" s="67">
        <f t="shared" si="7"/>
        <v>1388858</v>
      </c>
      <c r="V48" s="67">
        <f t="shared" si="7"/>
        <v>2731568</v>
      </c>
      <c r="W48" s="67">
        <f t="shared" si="7"/>
        <v>3415735</v>
      </c>
      <c r="X48" s="67">
        <f t="shared" si="7"/>
        <v>1612800</v>
      </c>
      <c r="Y48" s="67">
        <f t="shared" si="7"/>
        <v>1802935</v>
      </c>
      <c r="Z48" s="69">
        <f t="shared" si="5"/>
        <v>111.78912450396825</v>
      </c>
      <c r="AA48" s="68">
        <f t="shared" si="8"/>
        <v>1612800</v>
      </c>
    </row>
    <row r="49" spans="1:27" ht="13.5">
      <c r="A49" s="75" t="s">
        <v>49</v>
      </c>
      <c r="B49" s="76"/>
      <c r="C49" s="77">
        <f aca="true" t="shared" si="9" ref="C49:Y49">SUM(C41:C48)</f>
        <v>304375288</v>
      </c>
      <c r="D49" s="78">
        <f t="shared" si="9"/>
        <v>0</v>
      </c>
      <c r="E49" s="79">
        <f t="shared" si="9"/>
        <v>419862100</v>
      </c>
      <c r="F49" s="79">
        <f t="shared" si="9"/>
        <v>498307400</v>
      </c>
      <c r="G49" s="79">
        <f t="shared" si="9"/>
        <v>6230490</v>
      </c>
      <c r="H49" s="79">
        <f t="shared" si="9"/>
        <v>23918760</v>
      </c>
      <c r="I49" s="79">
        <f t="shared" si="9"/>
        <v>26064581</v>
      </c>
      <c r="J49" s="79">
        <f t="shared" si="9"/>
        <v>56213831</v>
      </c>
      <c r="K49" s="79">
        <f t="shared" si="9"/>
        <v>24758936</v>
      </c>
      <c r="L49" s="79">
        <f t="shared" si="9"/>
        <v>33640615</v>
      </c>
      <c r="M49" s="79">
        <f t="shared" si="9"/>
        <v>58436231</v>
      </c>
      <c r="N49" s="79">
        <f t="shared" si="9"/>
        <v>116835782</v>
      </c>
      <c r="O49" s="79">
        <f t="shared" si="9"/>
        <v>12292973</v>
      </c>
      <c r="P49" s="79">
        <f t="shared" si="9"/>
        <v>18846692</v>
      </c>
      <c r="Q49" s="79">
        <f t="shared" si="9"/>
        <v>33846993</v>
      </c>
      <c r="R49" s="79">
        <f t="shared" si="9"/>
        <v>64986658</v>
      </c>
      <c r="S49" s="79">
        <f t="shared" si="9"/>
        <v>43977766</v>
      </c>
      <c r="T49" s="79">
        <f t="shared" si="9"/>
        <v>49293338</v>
      </c>
      <c r="U49" s="79">
        <f t="shared" si="9"/>
        <v>88340122</v>
      </c>
      <c r="V49" s="79">
        <f t="shared" si="9"/>
        <v>181611226</v>
      </c>
      <c r="W49" s="79">
        <f t="shared" si="9"/>
        <v>419647497</v>
      </c>
      <c r="X49" s="79">
        <f t="shared" si="9"/>
        <v>498307400</v>
      </c>
      <c r="Y49" s="79">
        <f t="shared" si="9"/>
        <v>-78659903</v>
      </c>
      <c r="Z49" s="80">
        <f t="shared" si="5"/>
        <v>-15.785417394965437</v>
      </c>
      <c r="AA49" s="81">
        <f>SUM(AA41:AA48)</f>
        <v>498307400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325411455</v>
      </c>
      <c r="D51" s="66">
        <f t="shared" si="10"/>
        <v>0</v>
      </c>
      <c r="E51" s="67">
        <f t="shared" si="10"/>
        <v>344780400</v>
      </c>
      <c r="F51" s="67">
        <f t="shared" si="10"/>
        <v>359348000</v>
      </c>
      <c r="G51" s="67">
        <f t="shared" si="10"/>
        <v>8270913</v>
      </c>
      <c r="H51" s="67">
        <f t="shared" si="10"/>
        <v>36929961</v>
      </c>
      <c r="I51" s="67">
        <f t="shared" si="10"/>
        <v>22372645</v>
      </c>
      <c r="J51" s="67">
        <f t="shared" si="10"/>
        <v>67573519</v>
      </c>
      <c r="K51" s="67">
        <f t="shared" si="10"/>
        <v>28671762</v>
      </c>
      <c r="L51" s="67">
        <f t="shared" si="10"/>
        <v>29719449</v>
      </c>
      <c r="M51" s="67">
        <f t="shared" si="10"/>
        <v>42402109</v>
      </c>
      <c r="N51" s="67">
        <f t="shared" si="10"/>
        <v>100793320</v>
      </c>
      <c r="O51" s="67">
        <f t="shared" si="10"/>
        <v>28128320</v>
      </c>
      <c r="P51" s="67">
        <f t="shared" si="10"/>
        <v>25578197</v>
      </c>
      <c r="Q51" s="67">
        <f t="shared" si="10"/>
        <v>26413714</v>
      </c>
      <c r="R51" s="67">
        <f t="shared" si="10"/>
        <v>80120231</v>
      </c>
      <c r="S51" s="67">
        <f t="shared" si="10"/>
        <v>26414538</v>
      </c>
      <c r="T51" s="67">
        <f t="shared" si="10"/>
        <v>20877225</v>
      </c>
      <c r="U51" s="67">
        <f t="shared" si="10"/>
        <v>22244421</v>
      </c>
      <c r="V51" s="67">
        <f t="shared" si="10"/>
        <v>69536184</v>
      </c>
      <c r="W51" s="67">
        <f t="shared" si="10"/>
        <v>318023254</v>
      </c>
      <c r="X51" s="67">
        <f t="shared" si="10"/>
        <v>359348000</v>
      </c>
      <c r="Y51" s="67">
        <f t="shared" si="10"/>
        <v>-41324746</v>
      </c>
      <c r="Z51" s="69">
        <f>+IF(X51&lt;&gt;0,+(Y51/X51)*100,0)</f>
        <v>-11.499923750793103</v>
      </c>
      <c r="AA51" s="68">
        <f>SUM(AA57:AA61)</f>
        <v>359348000</v>
      </c>
    </row>
    <row r="52" spans="1:27" ht="13.5">
      <c r="A52" s="84" t="s">
        <v>32</v>
      </c>
      <c r="B52" s="47"/>
      <c r="C52" s="9">
        <v>77556976</v>
      </c>
      <c r="D52" s="10"/>
      <c r="E52" s="11">
        <v>88798600</v>
      </c>
      <c r="F52" s="11">
        <v>89646500</v>
      </c>
      <c r="G52" s="11">
        <v>1944481</v>
      </c>
      <c r="H52" s="11">
        <v>12712655</v>
      </c>
      <c r="I52" s="11">
        <v>5869624</v>
      </c>
      <c r="J52" s="11">
        <v>20526760</v>
      </c>
      <c r="K52" s="11">
        <v>7621706</v>
      </c>
      <c r="L52" s="11">
        <v>9087294</v>
      </c>
      <c r="M52" s="11">
        <v>7373157</v>
      </c>
      <c r="N52" s="11">
        <v>24082157</v>
      </c>
      <c r="O52" s="11">
        <v>6837268</v>
      </c>
      <c r="P52" s="11">
        <v>5518482</v>
      </c>
      <c r="Q52" s="11">
        <v>5601482</v>
      </c>
      <c r="R52" s="11">
        <v>17957232</v>
      </c>
      <c r="S52" s="11">
        <v>5503410</v>
      </c>
      <c r="T52" s="11">
        <v>8613038</v>
      </c>
      <c r="U52" s="11">
        <v>1396009</v>
      </c>
      <c r="V52" s="11">
        <v>15512457</v>
      </c>
      <c r="W52" s="11">
        <v>78078606</v>
      </c>
      <c r="X52" s="11">
        <v>89646500</v>
      </c>
      <c r="Y52" s="11">
        <v>-11567894</v>
      </c>
      <c r="Z52" s="2">
        <v>-12.9</v>
      </c>
      <c r="AA52" s="15">
        <v>89646500</v>
      </c>
    </row>
    <row r="53" spans="1:27" ht="13.5">
      <c r="A53" s="84" t="s">
        <v>33</v>
      </c>
      <c r="B53" s="47"/>
      <c r="C53" s="9">
        <v>60656452</v>
      </c>
      <c r="D53" s="10"/>
      <c r="E53" s="11">
        <v>66048000</v>
      </c>
      <c r="F53" s="11">
        <v>72514100</v>
      </c>
      <c r="G53" s="11">
        <v>1790394</v>
      </c>
      <c r="H53" s="11">
        <v>4404720</v>
      </c>
      <c r="I53" s="11">
        <v>3620237</v>
      </c>
      <c r="J53" s="11">
        <v>9815351</v>
      </c>
      <c r="K53" s="11">
        <v>4055760</v>
      </c>
      <c r="L53" s="11">
        <v>4311646</v>
      </c>
      <c r="M53" s="11">
        <v>4322389</v>
      </c>
      <c r="N53" s="11">
        <v>12689795</v>
      </c>
      <c r="O53" s="11">
        <v>6159337</v>
      </c>
      <c r="P53" s="11">
        <v>5005567</v>
      </c>
      <c r="Q53" s="11">
        <v>3198030</v>
      </c>
      <c r="R53" s="11">
        <v>14362934</v>
      </c>
      <c r="S53" s="11">
        <v>5688382</v>
      </c>
      <c r="T53" s="11">
        <v>-1790368</v>
      </c>
      <c r="U53" s="11">
        <v>-1986864</v>
      </c>
      <c r="V53" s="11">
        <v>1911150</v>
      </c>
      <c r="W53" s="11">
        <v>38779230</v>
      </c>
      <c r="X53" s="11">
        <v>72514100</v>
      </c>
      <c r="Y53" s="11">
        <v>-33734870</v>
      </c>
      <c r="Z53" s="2">
        <v>-46.52</v>
      </c>
      <c r="AA53" s="15">
        <v>72514100</v>
      </c>
    </row>
    <row r="54" spans="1:27" ht="13.5">
      <c r="A54" s="84" t="s">
        <v>34</v>
      </c>
      <c r="B54" s="47"/>
      <c r="C54" s="9">
        <v>58317931</v>
      </c>
      <c r="D54" s="10"/>
      <c r="E54" s="11">
        <v>51156250</v>
      </c>
      <c r="F54" s="11">
        <v>53858750</v>
      </c>
      <c r="G54" s="11">
        <v>872705</v>
      </c>
      <c r="H54" s="11">
        <v>6699682</v>
      </c>
      <c r="I54" s="11">
        <v>3724374</v>
      </c>
      <c r="J54" s="11">
        <v>11296761</v>
      </c>
      <c r="K54" s="11">
        <v>5893052</v>
      </c>
      <c r="L54" s="11">
        <v>4685157</v>
      </c>
      <c r="M54" s="11">
        <v>9627621</v>
      </c>
      <c r="N54" s="11">
        <v>20205830</v>
      </c>
      <c r="O54" s="11">
        <v>4716645</v>
      </c>
      <c r="P54" s="11">
        <v>5659228</v>
      </c>
      <c r="Q54" s="11">
        <v>5008098</v>
      </c>
      <c r="R54" s="11">
        <v>15383971</v>
      </c>
      <c r="S54" s="11">
        <v>4052726</v>
      </c>
      <c r="T54" s="11">
        <v>2753237</v>
      </c>
      <c r="U54" s="11">
        <v>13008415</v>
      </c>
      <c r="V54" s="11">
        <v>19814378</v>
      </c>
      <c r="W54" s="11">
        <v>66700940</v>
      </c>
      <c r="X54" s="11">
        <v>53858750</v>
      </c>
      <c r="Y54" s="11">
        <v>12842190</v>
      </c>
      <c r="Z54" s="2">
        <v>23.84</v>
      </c>
      <c r="AA54" s="15">
        <v>53858750</v>
      </c>
    </row>
    <row r="55" spans="1:27" ht="13.5">
      <c r="A55" s="84" t="s">
        <v>35</v>
      </c>
      <c r="B55" s="47"/>
      <c r="C55" s="9">
        <v>30944553</v>
      </c>
      <c r="D55" s="10"/>
      <c r="E55" s="11">
        <v>33743950</v>
      </c>
      <c r="F55" s="11">
        <v>36269750</v>
      </c>
      <c r="G55" s="11">
        <v>385530</v>
      </c>
      <c r="H55" s="11">
        <v>2915596</v>
      </c>
      <c r="I55" s="11">
        <v>1859560</v>
      </c>
      <c r="J55" s="11">
        <v>5160686</v>
      </c>
      <c r="K55" s="11">
        <v>2165396</v>
      </c>
      <c r="L55" s="11">
        <v>2297365</v>
      </c>
      <c r="M55" s="11">
        <v>6045602</v>
      </c>
      <c r="N55" s="11">
        <v>10508363</v>
      </c>
      <c r="O55" s="11">
        <v>2882481</v>
      </c>
      <c r="P55" s="11">
        <v>2114325</v>
      </c>
      <c r="Q55" s="11">
        <v>2661121</v>
      </c>
      <c r="R55" s="11">
        <v>7657927</v>
      </c>
      <c r="S55" s="11">
        <v>2335613</v>
      </c>
      <c r="T55" s="11">
        <v>2255447</v>
      </c>
      <c r="U55" s="11">
        <v>-2817079</v>
      </c>
      <c r="V55" s="11">
        <v>1773981</v>
      </c>
      <c r="W55" s="11">
        <v>25100957</v>
      </c>
      <c r="X55" s="11">
        <v>36269750</v>
      </c>
      <c r="Y55" s="11">
        <v>-11168793</v>
      </c>
      <c r="Z55" s="2">
        <v>-30.79</v>
      </c>
      <c r="AA55" s="15">
        <v>36269750</v>
      </c>
    </row>
    <row r="56" spans="1:27" ht="13.5">
      <c r="A56" s="84" t="s">
        <v>36</v>
      </c>
      <c r="B56" s="47"/>
      <c r="C56" s="9">
        <v>1357599</v>
      </c>
      <c r="D56" s="10"/>
      <c r="E56" s="11">
        <v>1620500</v>
      </c>
      <c r="F56" s="11">
        <v>817100</v>
      </c>
      <c r="G56" s="11">
        <v>11522</v>
      </c>
      <c r="H56" s="11">
        <v>31696</v>
      </c>
      <c r="I56" s="11">
        <v>291212</v>
      </c>
      <c r="J56" s="11">
        <v>334430</v>
      </c>
      <c r="K56" s="11">
        <v>12925</v>
      </c>
      <c r="L56" s="11">
        <v>81865</v>
      </c>
      <c r="M56" s="11">
        <v>48148</v>
      </c>
      <c r="N56" s="11">
        <v>142938</v>
      </c>
      <c r="O56" s="11">
        <v>11639</v>
      </c>
      <c r="P56" s="11">
        <v>77925</v>
      </c>
      <c r="Q56" s="11">
        <v>3384</v>
      </c>
      <c r="R56" s="11">
        <v>92948</v>
      </c>
      <c r="S56" s="11">
        <v>157053</v>
      </c>
      <c r="T56" s="11">
        <v>205443</v>
      </c>
      <c r="U56" s="11">
        <v>686295</v>
      </c>
      <c r="V56" s="11">
        <v>1048791</v>
      </c>
      <c r="W56" s="11">
        <v>1619107</v>
      </c>
      <c r="X56" s="11">
        <v>817100</v>
      </c>
      <c r="Y56" s="11">
        <v>802007</v>
      </c>
      <c r="Z56" s="2">
        <v>98.15</v>
      </c>
      <c r="AA56" s="15">
        <v>817100</v>
      </c>
    </row>
    <row r="57" spans="1:27" ht="13.5">
      <c r="A57" s="85" t="s">
        <v>37</v>
      </c>
      <c r="B57" s="47"/>
      <c r="C57" s="49">
        <f aca="true" t="shared" si="11" ref="C57:Y57">SUM(C52:C56)</f>
        <v>228833511</v>
      </c>
      <c r="D57" s="50">
        <f t="shared" si="11"/>
        <v>0</v>
      </c>
      <c r="E57" s="51">
        <f t="shared" si="11"/>
        <v>241367300</v>
      </c>
      <c r="F57" s="51">
        <f t="shared" si="11"/>
        <v>253106200</v>
      </c>
      <c r="G57" s="51">
        <f t="shared" si="11"/>
        <v>5004632</v>
      </c>
      <c r="H57" s="51">
        <f t="shared" si="11"/>
        <v>26764349</v>
      </c>
      <c r="I57" s="51">
        <f t="shared" si="11"/>
        <v>15365007</v>
      </c>
      <c r="J57" s="51">
        <f t="shared" si="11"/>
        <v>47133988</v>
      </c>
      <c r="K57" s="51">
        <f t="shared" si="11"/>
        <v>19748839</v>
      </c>
      <c r="L57" s="51">
        <f t="shared" si="11"/>
        <v>20463327</v>
      </c>
      <c r="M57" s="51">
        <f t="shared" si="11"/>
        <v>27416917</v>
      </c>
      <c r="N57" s="51">
        <f t="shared" si="11"/>
        <v>67629083</v>
      </c>
      <c r="O57" s="51">
        <f t="shared" si="11"/>
        <v>20607370</v>
      </c>
      <c r="P57" s="51">
        <f t="shared" si="11"/>
        <v>18375527</v>
      </c>
      <c r="Q57" s="51">
        <f t="shared" si="11"/>
        <v>16472115</v>
      </c>
      <c r="R57" s="51">
        <f t="shared" si="11"/>
        <v>55455012</v>
      </c>
      <c r="S57" s="51">
        <f t="shared" si="11"/>
        <v>17737184</v>
      </c>
      <c r="T57" s="51">
        <f t="shared" si="11"/>
        <v>12036797</v>
      </c>
      <c r="U57" s="51">
        <f t="shared" si="11"/>
        <v>10286776</v>
      </c>
      <c r="V57" s="51">
        <f t="shared" si="11"/>
        <v>40060757</v>
      </c>
      <c r="W57" s="51">
        <f t="shared" si="11"/>
        <v>210278840</v>
      </c>
      <c r="X57" s="51">
        <f t="shared" si="11"/>
        <v>253106200</v>
      </c>
      <c r="Y57" s="51">
        <f t="shared" si="11"/>
        <v>-42827360</v>
      </c>
      <c r="Z57" s="52">
        <f>+IF(X57&lt;&gt;0,+(Y57/X57)*100,0)</f>
        <v>-16.920707592307103</v>
      </c>
      <c r="AA57" s="53">
        <f>SUM(AA52:AA56)</f>
        <v>253106200</v>
      </c>
    </row>
    <row r="58" spans="1:27" ht="13.5">
      <c r="A58" s="86" t="s">
        <v>38</v>
      </c>
      <c r="B58" s="35"/>
      <c r="C58" s="9">
        <v>59950677</v>
      </c>
      <c r="D58" s="10"/>
      <c r="E58" s="11">
        <v>58442800</v>
      </c>
      <c r="F58" s="11">
        <v>57929200</v>
      </c>
      <c r="G58" s="11">
        <v>2221809</v>
      </c>
      <c r="H58" s="11">
        <v>5999707</v>
      </c>
      <c r="I58" s="11">
        <v>3880160</v>
      </c>
      <c r="J58" s="11">
        <v>12101676</v>
      </c>
      <c r="K58" s="11">
        <v>5011074</v>
      </c>
      <c r="L58" s="11">
        <v>6203578</v>
      </c>
      <c r="M58" s="11">
        <v>4709331</v>
      </c>
      <c r="N58" s="11">
        <v>15923983</v>
      </c>
      <c r="O58" s="11">
        <v>5168336</v>
      </c>
      <c r="P58" s="11">
        <v>4297331</v>
      </c>
      <c r="Q58" s="11">
        <v>5011412</v>
      </c>
      <c r="R58" s="11">
        <v>14477079</v>
      </c>
      <c r="S58" s="11">
        <v>5520027</v>
      </c>
      <c r="T58" s="11">
        <v>5510657</v>
      </c>
      <c r="U58" s="11">
        <v>5536094</v>
      </c>
      <c r="V58" s="11">
        <v>16566778</v>
      </c>
      <c r="W58" s="11">
        <v>59069516</v>
      </c>
      <c r="X58" s="11">
        <v>57929200</v>
      </c>
      <c r="Y58" s="11">
        <v>1140316</v>
      </c>
      <c r="Z58" s="2">
        <v>1.97</v>
      </c>
      <c r="AA58" s="15">
        <v>57929200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36627267</v>
      </c>
      <c r="D61" s="10"/>
      <c r="E61" s="11">
        <v>44970300</v>
      </c>
      <c r="F61" s="11">
        <v>48312600</v>
      </c>
      <c r="G61" s="11">
        <v>1044472</v>
      </c>
      <c r="H61" s="11">
        <v>4165905</v>
      </c>
      <c r="I61" s="11">
        <v>3127478</v>
      </c>
      <c r="J61" s="11">
        <v>8337855</v>
      </c>
      <c r="K61" s="11">
        <v>3911849</v>
      </c>
      <c r="L61" s="11">
        <v>3052544</v>
      </c>
      <c r="M61" s="11">
        <v>10275861</v>
      </c>
      <c r="N61" s="11">
        <v>17240254</v>
      </c>
      <c r="O61" s="11">
        <v>2352614</v>
      </c>
      <c r="P61" s="11">
        <v>2905339</v>
      </c>
      <c r="Q61" s="11">
        <v>4930187</v>
      </c>
      <c r="R61" s="11">
        <v>10188140</v>
      </c>
      <c r="S61" s="11">
        <v>3157327</v>
      </c>
      <c r="T61" s="11">
        <v>3329771</v>
      </c>
      <c r="U61" s="11">
        <v>6421551</v>
      </c>
      <c r="V61" s="11">
        <v>12908649</v>
      </c>
      <c r="W61" s="11">
        <v>48674898</v>
      </c>
      <c r="X61" s="11">
        <v>48312600</v>
      </c>
      <c r="Y61" s="11">
        <v>362298</v>
      </c>
      <c r="Z61" s="2">
        <v>0.75</v>
      </c>
      <c r="AA61" s="15">
        <v>48312600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530295</v>
      </c>
      <c r="D65" s="10"/>
      <c r="E65" s="11">
        <v>252352800</v>
      </c>
      <c r="F65" s="11">
        <v>680800</v>
      </c>
      <c r="G65" s="11">
        <v>17110049</v>
      </c>
      <c r="H65" s="11">
        <v>24287831</v>
      </c>
      <c r="I65" s="11">
        <v>17929741</v>
      </c>
      <c r="J65" s="11">
        <v>59327621</v>
      </c>
      <c r="K65" s="11">
        <v>18862990</v>
      </c>
      <c r="L65" s="11">
        <v>19737298</v>
      </c>
      <c r="M65" s="11">
        <v>22438118</v>
      </c>
      <c r="N65" s="11">
        <v>61038406</v>
      </c>
      <c r="O65" s="11">
        <v>21006142</v>
      </c>
      <c r="P65" s="11">
        <v>9697699</v>
      </c>
      <c r="Q65" s="11">
        <v>20880973</v>
      </c>
      <c r="R65" s="11">
        <v>51584814</v>
      </c>
      <c r="S65" s="11">
        <v>18572247</v>
      </c>
      <c r="T65" s="11">
        <v>9552977</v>
      </c>
      <c r="U65" s="11">
        <v>-8972827</v>
      </c>
      <c r="V65" s="11">
        <v>19152397</v>
      </c>
      <c r="W65" s="11">
        <v>191103238</v>
      </c>
      <c r="X65" s="11">
        <v>680800</v>
      </c>
      <c r="Y65" s="11">
        <v>190422438</v>
      </c>
      <c r="Z65" s="2">
        <v>27970.39</v>
      </c>
      <c r="AA65" s="15"/>
    </row>
    <row r="66" spans="1:27" ht="13.5">
      <c r="A66" s="86" t="s">
        <v>54</v>
      </c>
      <c r="B66" s="93"/>
      <c r="C66" s="12">
        <v>2172532</v>
      </c>
      <c r="D66" s="13"/>
      <c r="E66" s="14">
        <v>34702200</v>
      </c>
      <c r="F66" s="14">
        <v>2140200</v>
      </c>
      <c r="G66" s="14">
        <v>1245194</v>
      </c>
      <c r="H66" s="14">
        <v>2324475</v>
      </c>
      <c r="I66" s="14">
        <v>3943488</v>
      </c>
      <c r="J66" s="14">
        <v>7513157</v>
      </c>
      <c r="K66" s="14">
        <v>4125663</v>
      </c>
      <c r="L66" s="14">
        <v>4176945</v>
      </c>
      <c r="M66" s="14">
        <v>3563418</v>
      </c>
      <c r="N66" s="14">
        <v>11866026</v>
      </c>
      <c r="O66" s="14">
        <v>5324006</v>
      </c>
      <c r="P66" s="14">
        <v>2669417</v>
      </c>
      <c r="Q66" s="14">
        <v>3549663</v>
      </c>
      <c r="R66" s="14">
        <v>11543086</v>
      </c>
      <c r="S66" s="14">
        <v>2582176</v>
      </c>
      <c r="T66" s="14">
        <v>2997797</v>
      </c>
      <c r="U66" s="14">
        <v>7144693</v>
      </c>
      <c r="V66" s="14">
        <v>12724666</v>
      </c>
      <c r="W66" s="14">
        <v>43646935</v>
      </c>
      <c r="X66" s="14">
        <v>2140200</v>
      </c>
      <c r="Y66" s="14">
        <v>41506735</v>
      </c>
      <c r="Z66" s="2">
        <v>1939.39</v>
      </c>
      <c r="AA66" s="22"/>
    </row>
    <row r="67" spans="1:27" ht="13.5">
      <c r="A67" s="86" t="s">
        <v>55</v>
      </c>
      <c r="B67" s="93"/>
      <c r="C67" s="9">
        <v>2256239</v>
      </c>
      <c r="D67" s="10"/>
      <c r="E67" s="11">
        <v>57725400</v>
      </c>
      <c r="F67" s="11">
        <v>4221600</v>
      </c>
      <c r="G67" s="11">
        <v>1088155</v>
      </c>
      <c r="H67" s="11">
        <v>10774234</v>
      </c>
      <c r="I67" s="11">
        <v>4765305</v>
      </c>
      <c r="J67" s="11">
        <v>16627694</v>
      </c>
      <c r="K67" s="11">
        <v>6105443</v>
      </c>
      <c r="L67" s="11">
        <v>6714405</v>
      </c>
      <c r="M67" s="11">
        <v>13609980</v>
      </c>
      <c r="N67" s="11">
        <v>26429828</v>
      </c>
      <c r="O67" s="11">
        <v>1796258</v>
      </c>
      <c r="P67" s="11">
        <v>4463186</v>
      </c>
      <c r="Q67" s="11">
        <v>1922118</v>
      </c>
      <c r="R67" s="11">
        <v>8181562</v>
      </c>
      <c r="S67" s="11">
        <v>4021787</v>
      </c>
      <c r="T67" s="11">
        <v>3963386</v>
      </c>
      <c r="U67" s="11">
        <v>20746489</v>
      </c>
      <c r="V67" s="11">
        <v>28731662</v>
      </c>
      <c r="W67" s="11">
        <v>79970746</v>
      </c>
      <c r="X67" s="11">
        <v>4221600</v>
      </c>
      <c r="Y67" s="11">
        <v>75749146</v>
      </c>
      <c r="Z67" s="2">
        <v>1794.32</v>
      </c>
      <c r="AA67" s="15"/>
    </row>
    <row r="68" spans="1:27" ht="13.5">
      <c r="A68" s="86" t="s">
        <v>56</v>
      </c>
      <c r="B68" s="93"/>
      <c r="C68" s="9">
        <v>1335172</v>
      </c>
      <c r="D68" s="10"/>
      <c r="E68" s="11"/>
      <c r="F68" s="11">
        <v>1589300</v>
      </c>
      <c r="G68" s="11">
        <v>789420</v>
      </c>
      <c r="H68" s="11">
        <v>801553</v>
      </c>
      <c r="I68" s="11">
        <v>293421</v>
      </c>
      <c r="J68" s="11">
        <v>1884394</v>
      </c>
      <c r="K68" s="11">
        <v>977095</v>
      </c>
      <c r="L68" s="11">
        <v>4274041</v>
      </c>
      <c r="M68" s="11">
        <v>259199</v>
      </c>
      <c r="N68" s="11">
        <v>5510335</v>
      </c>
      <c r="O68" s="11">
        <v>1915</v>
      </c>
      <c r="P68" s="11">
        <v>8747899</v>
      </c>
      <c r="Q68" s="11">
        <v>60953</v>
      </c>
      <c r="R68" s="11">
        <v>8810767</v>
      </c>
      <c r="S68" s="11">
        <v>1238327</v>
      </c>
      <c r="T68" s="11">
        <v>4363065</v>
      </c>
      <c r="U68" s="11">
        <v>3326070</v>
      </c>
      <c r="V68" s="11">
        <v>8927462</v>
      </c>
      <c r="W68" s="11">
        <v>25132958</v>
      </c>
      <c r="X68" s="11">
        <v>1589300</v>
      </c>
      <c r="Y68" s="11">
        <v>23543658</v>
      </c>
      <c r="Z68" s="2">
        <v>1481.39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6294238</v>
      </c>
      <c r="D69" s="78">
        <f t="shared" si="12"/>
        <v>0</v>
      </c>
      <c r="E69" s="79">
        <f t="shared" si="12"/>
        <v>344780400</v>
      </c>
      <c r="F69" s="79">
        <f t="shared" si="12"/>
        <v>8631900</v>
      </c>
      <c r="G69" s="79">
        <f t="shared" si="12"/>
        <v>20232818</v>
      </c>
      <c r="H69" s="79">
        <f t="shared" si="12"/>
        <v>38188093</v>
      </c>
      <c r="I69" s="79">
        <f t="shared" si="12"/>
        <v>26931955</v>
      </c>
      <c r="J69" s="79">
        <f t="shared" si="12"/>
        <v>85352866</v>
      </c>
      <c r="K69" s="79">
        <f t="shared" si="12"/>
        <v>30071191</v>
      </c>
      <c r="L69" s="79">
        <f t="shared" si="12"/>
        <v>34902689</v>
      </c>
      <c r="M69" s="79">
        <f t="shared" si="12"/>
        <v>39870715</v>
      </c>
      <c r="N69" s="79">
        <f t="shared" si="12"/>
        <v>104844595</v>
      </c>
      <c r="O69" s="79">
        <f t="shared" si="12"/>
        <v>28128321</v>
      </c>
      <c r="P69" s="79">
        <f t="shared" si="12"/>
        <v>25578201</v>
      </c>
      <c r="Q69" s="79">
        <f t="shared" si="12"/>
        <v>26413707</v>
      </c>
      <c r="R69" s="79">
        <f t="shared" si="12"/>
        <v>80120229</v>
      </c>
      <c r="S69" s="79">
        <f t="shared" si="12"/>
        <v>26414537</v>
      </c>
      <c r="T69" s="79">
        <f t="shared" si="12"/>
        <v>20877225</v>
      </c>
      <c r="U69" s="79">
        <f t="shared" si="12"/>
        <v>22244425</v>
      </c>
      <c r="V69" s="79">
        <f t="shared" si="12"/>
        <v>69536187</v>
      </c>
      <c r="W69" s="79">
        <f t="shared" si="12"/>
        <v>339853877</v>
      </c>
      <c r="X69" s="79">
        <f t="shared" si="12"/>
        <v>8631900</v>
      </c>
      <c r="Y69" s="79">
        <f t="shared" si="12"/>
        <v>331221977</v>
      </c>
      <c r="Z69" s="80">
        <f>+IF(X69&lt;&gt;0,+(Y69/X69)*100,0)</f>
        <v>3837.185057750901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370728578</v>
      </c>
      <c r="D5" s="42">
        <f t="shared" si="0"/>
        <v>0</v>
      </c>
      <c r="E5" s="43">
        <f t="shared" si="0"/>
        <v>0</v>
      </c>
      <c r="F5" s="43">
        <f t="shared" si="0"/>
        <v>787677000</v>
      </c>
      <c r="G5" s="43">
        <f t="shared" si="0"/>
        <v>5606264</v>
      </c>
      <c r="H5" s="43">
        <f t="shared" si="0"/>
        <v>29066042</v>
      </c>
      <c r="I5" s="43">
        <f t="shared" si="0"/>
        <v>25484673</v>
      </c>
      <c r="J5" s="43">
        <f t="shared" si="0"/>
        <v>60156979</v>
      </c>
      <c r="K5" s="43">
        <f t="shared" si="0"/>
        <v>49443115</v>
      </c>
      <c r="L5" s="43">
        <f t="shared" si="0"/>
        <v>37170684</v>
      </c>
      <c r="M5" s="43">
        <f t="shared" si="0"/>
        <v>40441248</v>
      </c>
      <c r="N5" s="43">
        <f t="shared" si="0"/>
        <v>127055047</v>
      </c>
      <c r="O5" s="43">
        <f t="shared" si="0"/>
        <v>17477784</v>
      </c>
      <c r="P5" s="43">
        <f t="shared" si="0"/>
        <v>20263593</v>
      </c>
      <c r="Q5" s="43">
        <f t="shared" si="0"/>
        <v>60397155</v>
      </c>
      <c r="R5" s="43">
        <f t="shared" si="0"/>
        <v>98138532</v>
      </c>
      <c r="S5" s="43">
        <f t="shared" si="0"/>
        <v>45017849</v>
      </c>
      <c r="T5" s="43">
        <f t="shared" si="0"/>
        <v>74046408</v>
      </c>
      <c r="U5" s="43">
        <f t="shared" si="0"/>
        <v>204633558</v>
      </c>
      <c r="V5" s="43">
        <f t="shared" si="0"/>
        <v>323697815</v>
      </c>
      <c r="W5" s="43">
        <f t="shared" si="0"/>
        <v>609048373</v>
      </c>
      <c r="X5" s="43">
        <f t="shared" si="0"/>
        <v>787677000</v>
      </c>
      <c r="Y5" s="43">
        <f t="shared" si="0"/>
        <v>-178628627</v>
      </c>
      <c r="Z5" s="44">
        <f>+IF(X5&lt;&gt;0,+(Y5/X5)*100,0)</f>
        <v>-22.677903125265814</v>
      </c>
      <c r="AA5" s="45">
        <f>SUM(AA11:AA18)</f>
        <v>787677000</v>
      </c>
    </row>
    <row r="6" spans="1:27" ht="13.5">
      <c r="A6" s="46" t="s">
        <v>32</v>
      </c>
      <c r="B6" s="47"/>
      <c r="C6" s="9">
        <v>76092728</v>
      </c>
      <c r="D6" s="10"/>
      <c r="E6" s="11"/>
      <c r="F6" s="11">
        <v>144859122</v>
      </c>
      <c r="G6" s="11"/>
      <c r="H6" s="11">
        <v>8320188</v>
      </c>
      <c r="I6" s="11">
        <v>8484394</v>
      </c>
      <c r="J6" s="11">
        <v>16804582</v>
      </c>
      <c r="K6" s="11">
        <v>12042533</v>
      </c>
      <c r="L6" s="11">
        <v>9235562</v>
      </c>
      <c r="M6" s="11">
        <v>9454644</v>
      </c>
      <c r="N6" s="11">
        <v>30732739</v>
      </c>
      <c r="O6" s="11">
        <v>3861031</v>
      </c>
      <c r="P6" s="11">
        <v>1846638</v>
      </c>
      <c r="Q6" s="11">
        <v>40268921</v>
      </c>
      <c r="R6" s="11">
        <v>45976590</v>
      </c>
      <c r="S6" s="11">
        <v>13003095</v>
      </c>
      <c r="T6" s="11">
        <v>17547927</v>
      </c>
      <c r="U6" s="11">
        <v>23474417</v>
      </c>
      <c r="V6" s="11">
        <v>54025439</v>
      </c>
      <c r="W6" s="11">
        <v>147539350</v>
      </c>
      <c r="X6" s="11">
        <v>144859122</v>
      </c>
      <c r="Y6" s="11">
        <v>2680228</v>
      </c>
      <c r="Z6" s="2">
        <v>1.85</v>
      </c>
      <c r="AA6" s="15">
        <v>144859122</v>
      </c>
    </row>
    <row r="7" spans="1:27" ht="13.5">
      <c r="A7" s="46" t="s">
        <v>33</v>
      </c>
      <c r="B7" s="47"/>
      <c r="C7" s="9">
        <v>1382409</v>
      </c>
      <c r="D7" s="10"/>
      <c r="E7" s="11"/>
      <c r="F7" s="11">
        <v>18857390</v>
      </c>
      <c r="G7" s="11"/>
      <c r="H7" s="11"/>
      <c r="I7" s="11">
        <v>2176868</v>
      </c>
      <c r="J7" s="11">
        <v>2176868</v>
      </c>
      <c r="K7" s="11">
        <v>168376</v>
      </c>
      <c r="L7" s="11">
        <v>24859</v>
      </c>
      <c r="M7" s="11">
        <v>194189</v>
      </c>
      <c r="N7" s="11">
        <v>387424</v>
      </c>
      <c r="O7" s="11">
        <v>939108</v>
      </c>
      <c r="P7" s="11">
        <v>66553</v>
      </c>
      <c r="Q7" s="11">
        <v>669796</v>
      </c>
      <c r="R7" s="11">
        <v>1675457</v>
      </c>
      <c r="S7" s="11">
        <v>422416</v>
      </c>
      <c r="T7" s="11"/>
      <c r="U7" s="11">
        <v>8354288</v>
      </c>
      <c r="V7" s="11">
        <v>8776704</v>
      </c>
      <c r="W7" s="11">
        <v>13016453</v>
      </c>
      <c r="X7" s="11">
        <v>18857390</v>
      </c>
      <c r="Y7" s="11">
        <v>-5840937</v>
      </c>
      <c r="Z7" s="2">
        <v>-30.97</v>
      </c>
      <c r="AA7" s="15">
        <v>18857390</v>
      </c>
    </row>
    <row r="8" spans="1:27" ht="13.5">
      <c r="A8" s="46" t="s">
        <v>34</v>
      </c>
      <c r="B8" s="47"/>
      <c r="C8" s="9">
        <v>147021782</v>
      </c>
      <c r="D8" s="10"/>
      <c r="E8" s="11"/>
      <c r="F8" s="11">
        <v>216857488</v>
      </c>
      <c r="G8" s="11">
        <v>1577639</v>
      </c>
      <c r="H8" s="11">
        <v>12830443</v>
      </c>
      <c r="I8" s="11">
        <v>12375210</v>
      </c>
      <c r="J8" s="11">
        <v>26783292</v>
      </c>
      <c r="K8" s="11">
        <v>8220558</v>
      </c>
      <c r="L8" s="11">
        <v>11979625</v>
      </c>
      <c r="M8" s="11">
        <v>17223670</v>
      </c>
      <c r="N8" s="11">
        <v>37423853</v>
      </c>
      <c r="O8" s="11">
        <v>1013146</v>
      </c>
      <c r="P8" s="11">
        <v>3471815</v>
      </c>
      <c r="Q8" s="11">
        <v>11150827</v>
      </c>
      <c r="R8" s="11">
        <v>15635788</v>
      </c>
      <c r="S8" s="11">
        <v>7836937</v>
      </c>
      <c r="T8" s="11">
        <v>14283009</v>
      </c>
      <c r="U8" s="11">
        <v>28332177</v>
      </c>
      <c r="V8" s="11">
        <v>50452123</v>
      </c>
      <c r="W8" s="11">
        <v>130295056</v>
      </c>
      <c r="X8" s="11">
        <v>216857488</v>
      </c>
      <c r="Y8" s="11">
        <v>-86562432</v>
      </c>
      <c r="Z8" s="2">
        <v>-39.92</v>
      </c>
      <c r="AA8" s="15">
        <v>216857488</v>
      </c>
    </row>
    <row r="9" spans="1:27" ht="13.5">
      <c r="A9" s="46" t="s">
        <v>35</v>
      </c>
      <c r="B9" s="47"/>
      <c r="C9" s="9">
        <v>837232</v>
      </c>
      <c r="D9" s="10"/>
      <c r="E9" s="11"/>
      <c r="F9" s="11">
        <v>9612960</v>
      </c>
      <c r="G9" s="11"/>
      <c r="H9" s="11"/>
      <c r="I9" s="11"/>
      <c r="J9" s="11"/>
      <c r="K9" s="11">
        <v>767347</v>
      </c>
      <c r="L9" s="11"/>
      <c r="M9" s="11"/>
      <c r="N9" s="11">
        <v>767347</v>
      </c>
      <c r="O9" s="11"/>
      <c r="P9" s="11"/>
      <c r="Q9" s="11"/>
      <c r="R9" s="11"/>
      <c r="S9" s="11"/>
      <c r="T9" s="11"/>
      <c r="U9" s="11">
        <v>1192197</v>
      </c>
      <c r="V9" s="11">
        <v>1192197</v>
      </c>
      <c r="W9" s="11">
        <v>1959544</v>
      </c>
      <c r="X9" s="11">
        <v>9612960</v>
      </c>
      <c r="Y9" s="11">
        <v>-7653416</v>
      </c>
      <c r="Z9" s="2">
        <v>-79.62</v>
      </c>
      <c r="AA9" s="15">
        <v>9612960</v>
      </c>
    </row>
    <row r="10" spans="1:27" ht="13.5">
      <c r="A10" s="46" t="s">
        <v>36</v>
      </c>
      <c r="B10" s="47"/>
      <c r="C10" s="9">
        <v>129347585</v>
      </c>
      <c r="D10" s="10"/>
      <c r="E10" s="11"/>
      <c r="F10" s="11">
        <v>313876460</v>
      </c>
      <c r="G10" s="11">
        <v>4028625</v>
      </c>
      <c r="H10" s="11">
        <v>7915411</v>
      </c>
      <c r="I10" s="11">
        <v>1632113</v>
      </c>
      <c r="J10" s="11">
        <v>13576149</v>
      </c>
      <c r="K10" s="11">
        <v>27571995</v>
      </c>
      <c r="L10" s="11">
        <v>12796920</v>
      </c>
      <c r="M10" s="11">
        <v>11596463</v>
      </c>
      <c r="N10" s="11">
        <v>51965378</v>
      </c>
      <c r="O10" s="11">
        <v>10283231</v>
      </c>
      <c r="P10" s="11">
        <v>11671034</v>
      </c>
      <c r="Q10" s="11"/>
      <c r="R10" s="11">
        <v>21954265</v>
      </c>
      <c r="S10" s="11">
        <v>19073340</v>
      </c>
      <c r="T10" s="11">
        <v>42051155</v>
      </c>
      <c r="U10" s="11">
        <v>110234277</v>
      </c>
      <c r="V10" s="11">
        <v>171358772</v>
      </c>
      <c r="W10" s="11">
        <v>258854564</v>
      </c>
      <c r="X10" s="11">
        <v>313876460</v>
      </c>
      <c r="Y10" s="11">
        <v>-55021896</v>
      </c>
      <c r="Z10" s="2">
        <v>-17.53</v>
      </c>
      <c r="AA10" s="15">
        <v>313876460</v>
      </c>
    </row>
    <row r="11" spans="1:27" ht="13.5">
      <c r="A11" s="48" t="s">
        <v>37</v>
      </c>
      <c r="B11" s="47"/>
      <c r="C11" s="49">
        <f aca="true" t="shared" si="1" ref="C11:Y11">SUM(C6:C10)</f>
        <v>354681736</v>
      </c>
      <c r="D11" s="50">
        <f t="shared" si="1"/>
        <v>0</v>
      </c>
      <c r="E11" s="51">
        <f t="shared" si="1"/>
        <v>0</v>
      </c>
      <c r="F11" s="51">
        <f t="shared" si="1"/>
        <v>704063420</v>
      </c>
      <c r="G11" s="51">
        <f t="shared" si="1"/>
        <v>5606264</v>
      </c>
      <c r="H11" s="51">
        <f t="shared" si="1"/>
        <v>29066042</v>
      </c>
      <c r="I11" s="51">
        <f t="shared" si="1"/>
        <v>24668585</v>
      </c>
      <c r="J11" s="51">
        <f t="shared" si="1"/>
        <v>59340891</v>
      </c>
      <c r="K11" s="51">
        <f t="shared" si="1"/>
        <v>48770809</v>
      </c>
      <c r="L11" s="51">
        <f t="shared" si="1"/>
        <v>34036966</v>
      </c>
      <c r="M11" s="51">
        <f t="shared" si="1"/>
        <v>38468966</v>
      </c>
      <c r="N11" s="51">
        <f t="shared" si="1"/>
        <v>121276741</v>
      </c>
      <c r="O11" s="51">
        <f t="shared" si="1"/>
        <v>16096516</v>
      </c>
      <c r="P11" s="51">
        <f t="shared" si="1"/>
        <v>17056040</v>
      </c>
      <c r="Q11" s="51">
        <f t="shared" si="1"/>
        <v>52089544</v>
      </c>
      <c r="R11" s="51">
        <f t="shared" si="1"/>
        <v>85242100</v>
      </c>
      <c r="S11" s="51">
        <f t="shared" si="1"/>
        <v>40335788</v>
      </c>
      <c r="T11" s="51">
        <f t="shared" si="1"/>
        <v>73882091</v>
      </c>
      <c r="U11" s="51">
        <f t="shared" si="1"/>
        <v>171587356</v>
      </c>
      <c r="V11" s="51">
        <f t="shared" si="1"/>
        <v>285805235</v>
      </c>
      <c r="W11" s="51">
        <f t="shared" si="1"/>
        <v>551664967</v>
      </c>
      <c r="X11" s="51">
        <f t="shared" si="1"/>
        <v>704063420</v>
      </c>
      <c r="Y11" s="51">
        <f t="shared" si="1"/>
        <v>-152398453</v>
      </c>
      <c r="Z11" s="52">
        <f>+IF(X11&lt;&gt;0,+(Y11/X11)*100,0)</f>
        <v>-21.645557583434744</v>
      </c>
      <c r="AA11" s="53">
        <f>SUM(AA6:AA10)</f>
        <v>704063420</v>
      </c>
    </row>
    <row r="12" spans="1:27" ht="13.5">
      <c r="A12" s="54" t="s">
        <v>38</v>
      </c>
      <c r="B12" s="35"/>
      <c r="C12" s="9">
        <v>8039318</v>
      </c>
      <c r="D12" s="10"/>
      <c r="E12" s="11"/>
      <c r="F12" s="11">
        <v>58932980</v>
      </c>
      <c r="G12" s="11"/>
      <c r="H12" s="11"/>
      <c r="I12" s="11">
        <v>613414</v>
      </c>
      <c r="J12" s="11">
        <v>613414</v>
      </c>
      <c r="K12" s="11">
        <v>91250</v>
      </c>
      <c r="L12" s="11">
        <v>2775154</v>
      </c>
      <c r="M12" s="11">
        <v>30095</v>
      </c>
      <c r="N12" s="11">
        <v>2896499</v>
      </c>
      <c r="O12" s="11">
        <v>1343884</v>
      </c>
      <c r="P12" s="11">
        <v>24281</v>
      </c>
      <c r="Q12" s="11">
        <v>4479653</v>
      </c>
      <c r="R12" s="11">
        <v>5847818</v>
      </c>
      <c r="S12" s="11">
        <v>3572284</v>
      </c>
      <c r="T12" s="11">
        <v>36968</v>
      </c>
      <c r="U12" s="11">
        <v>14697192</v>
      </c>
      <c r="V12" s="11">
        <v>18306444</v>
      </c>
      <c r="W12" s="11">
        <v>27664175</v>
      </c>
      <c r="X12" s="11">
        <v>58932980</v>
      </c>
      <c r="Y12" s="11">
        <v>-31268805</v>
      </c>
      <c r="Z12" s="2">
        <v>-53.06</v>
      </c>
      <c r="AA12" s="15">
        <v>58932980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8007524</v>
      </c>
      <c r="D15" s="10"/>
      <c r="E15" s="11"/>
      <c r="F15" s="11">
        <v>24680600</v>
      </c>
      <c r="G15" s="11"/>
      <c r="H15" s="11"/>
      <c r="I15" s="11">
        <v>202674</v>
      </c>
      <c r="J15" s="11">
        <v>202674</v>
      </c>
      <c r="K15" s="11">
        <v>581056</v>
      </c>
      <c r="L15" s="11">
        <v>358564</v>
      </c>
      <c r="M15" s="11">
        <v>1942187</v>
      </c>
      <c r="N15" s="11">
        <v>2881807</v>
      </c>
      <c r="O15" s="11">
        <v>37384</v>
      </c>
      <c r="P15" s="11">
        <v>3183272</v>
      </c>
      <c r="Q15" s="11">
        <v>3827958</v>
      </c>
      <c r="R15" s="11">
        <v>7048614</v>
      </c>
      <c r="S15" s="11">
        <v>1109777</v>
      </c>
      <c r="T15" s="11">
        <v>127349</v>
      </c>
      <c r="U15" s="11">
        <v>14683346</v>
      </c>
      <c r="V15" s="11">
        <v>15920472</v>
      </c>
      <c r="W15" s="11">
        <v>26053567</v>
      </c>
      <c r="X15" s="11">
        <v>24680600</v>
      </c>
      <c r="Y15" s="11">
        <v>1372967</v>
      </c>
      <c r="Z15" s="2">
        <v>5.56</v>
      </c>
      <c r="AA15" s="15">
        <v>24680600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v>3665664</v>
      </c>
      <c r="V18" s="18">
        <v>3665664</v>
      </c>
      <c r="W18" s="18">
        <v>3665664</v>
      </c>
      <c r="X18" s="18"/>
      <c r="Y18" s="18">
        <v>3665664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518749000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>
        <v>103700000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>
        <v>19800000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122000000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4100000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>
        <v>200000000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449600000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>
        <v>43699000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25450000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76092728</v>
      </c>
      <c r="D36" s="10">
        <f t="shared" si="4"/>
        <v>0</v>
      </c>
      <c r="E36" s="11">
        <f t="shared" si="4"/>
        <v>103700000</v>
      </c>
      <c r="F36" s="11">
        <f t="shared" si="4"/>
        <v>144859122</v>
      </c>
      <c r="G36" s="11">
        <f t="shared" si="4"/>
        <v>0</v>
      </c>
      <c r="H36" s="11">
        <f t="shared" si="4"/>
        <v>8320188</v>
      </c>
      <c r="I36" s="11">
        <f t="shared" si="4"/>
        <v>8484394</v>
      </c>
      <c r="J36" s="11">
        <f t="shared" si="4"/>
        <v>16804582</v>
      </c>
      <c r="K36" s="11">
        <f t="shared" si="4"/>
        <v>12042533</v>
      </c>
      <c r="L36" s="11">
        <f t="shared" si="4"/>
        <v>9235562</v>
      </c>
      <c r="M36" s="11">
        <f t="shared" si="4"/>
        <v>9454644</v>
      </c>
      <c r="N36" s="11">
        <f t="shared" si="4"/>
        <v>30732739</v>
      </c>
      <c r="O36" s="11">
        <f t="shared" si="4"/>
        <v>3861031</v>
      </c>
      <c r="P36" s="11">
        <f t="shared" si="4"/>
        <v>1846638</v>
      </c>
      <c r="Q36" s="11">
        <f t="shared" si="4"/>
        <v>40268921</v>
      </c>
      <c r="R36" s="11">
        <f t="shared" si="4"/>
        <v>45976590</v>
      </c>
      <c r="S36" s="11">
        <f t="shared" si="4"/>
        <v>13003095</v>
      </c>
      <c r="T36" s="11">
        <f t="shared" si="4"/>
        <v>17547927</v>
      </c>
      <c r="U36" s="11">
        <f t="shared" si="4"/>
        <v>23474417</v>
      </c>
      <c r="V36" s="11">
        <f t="shared" si="4"/>
        <v>54025439</v>
      </c>
      <c r="W36" s="11">
        <f t="shared" si="4"/>
        <v>147539350</v>
      </c>
      <c r="X36" s="11">
        <f t="shared" si="4"/>
        <v>144859122</v>
      </c>
      <c r="Y36" s="11">
        <f t="shared" si="4"/>
        <v>2680228</v>
      </c>
      <c r="Z36" s="2">
        <f aca="true" t="shared" si="5" ref="Z36:Z49">+IF(X36&lt;&gt;0,+(Y36/X36)*100,0)</f>
        <v>1.8502307365911</v>
      </c>
      <c r="AA36" s="15">
        <f>AA6+AA21</f>
        <v>144859122</v>
      </c>
    </row>
    <row r="37" spans="1:27" ht="13.5">
      <c r="A37" s="46" t="s">
        <v>33</v>
      </c>
      <c r="B37" s="47"/>
      <c r="C37" s="9">
        <f t="shared" si="4"/>
        <v>1382409</v>
      </c>
      <c r="D37" s="10">
        <f t="shared" si="4"/>
        <v>0</v>
      </c>
      <c r="E37" s="11">
        <f t="shared" si="4"/>
        <v>19800000</v>
      </c>
      <c r="F37" s="11">
        <f t="shared" si="4"/>
        <v>18857390</v>
      </c>
      <c r="G37" s="11">
        <f t="shared" si="4"/>
        <v>0</v>
      </c>
      <c r="H37" s="11">
        <f t="shared" si="4"/>
        <v>0</v>
      </c>
      <c r="I37" s="11">
        <f t="shared" si="4"/>
        <v>2176868</v>
      </c>
      <c r="J37" s="11">
        <f t="shared" si="4"/>
        <v>2176868</v>
      </c>
      <c r="K37" s="11">
        <f t="shared" si="4"/>
        <v>168376</v>
      </c>
      <c r="L37" s="11">
        <f t="shared" si="4"/>
        <v>24859</v>
      </c>
      <c r="M37" s="11">
        <f t="shared" si="4"/>
        <v>194189</v>
      </c>
      <c r="N37" s="11">
        <f t="shared" si="4"/>
        <v>387424</v>
      </c>
      <c r="O37" s="11">
        <f t="shared" si="4"/>
        <v>939108</v>
      </c>
      <c r="P37" s="11">
        <f t="shared" si="4"/>
        <v>66553</v>
      </c>
      <c r="Q37" s="11">
        <f t="shared" si="4"/>
        <v>669796</v>
      </c>
      <c r="R37" s="11">
        <f t="shared" si="4"/>
        <v>1675457</v>
      </c>
      <c r="S37" s="11">
        <f t="shared" si="4"/>
        <v>422416</v>
      </c>
      <c r="T37" s="11">
        <f t="shared" si="4"/>
        <v>0</v>
      </c>
      <c r="U37" s="11">
        <f t="shared" si="4"/>
        <v>8354288</v>
      </c>
      <c r="V37" s="11">
        <f t="shared" si="4"/>
        <v>8776704</v>
      </c>
      <c r="W37" s="11">
        <f t="shared" si="4"/>
        <v>13016453</v>
      </c>
      <c r="X37" s="11">
        <f t="shared" si="4"/>
        <v>18857390</v>
      </c>
      <c r="Y37" s="11">
        <f t="shared" si="4"/>
        <v>-5840937</v>
      </c>
      <c r="Z37" s="2">
        <f t="shared" si="5"/>
        <v>-30.974259958562666</v>
      </c>
      <c r="AA37" s="15">
        <f>AA7+AA22</f>
        <v>18857390</v>
      </c>
    </row>
    <row r="38" spans="1:27" ht="13.5">
      <c r="A38" s="46" t="s">
        <v>34</v>
      </c>
      <c r="B38" s="47"/>
      <c r="C38" s="9">
        <f t="shared" si="4"/>
        <v>147021782</v>
      </c>
      <c r="D38" s="10">
        <f t="shared" si="4"/>
        <v>0</v>
      </c>
      <c r="E38" s="11">
        <f t="shared" si="4"/>
        <v>122000000</v>
      </c>
      <c r="F38" s="11">
        <f t="shared" si="4"/>
        <v>216857488</v>
      </c>
      <c r="G38" s="11">
        <f t="shared" si="4"/>
        <v>1577639</v>
      </c>
      <c r="H38" s="11">
        <f t="shared" si="4"/>
        <v>12830443</v>
      </c>
      <c r="I38" s="11">
        <f t="shared" si="4"/>
        <v>12375210</v>
      </c>
      <c r="J38" s="11">
        <f t="shared" si="4"/>
        <v>26783292</v>
      </c>
      <c r="K38" s="11">
        <f t="shared" si="4"/>
        <v>8220558</v>
      </c>
      <c r="L38" s="11">
        <f t="shared" si="4"/>
        <v>11979625</v>
      </c>
      <c r="M38" s="11">
        <f t="shared" si="4"/>
        <v>17223670</v>
      </c>
      <c r="N38" s="11">
        <f t="shared" si="4"/>
        <v>37423853</v>
      </c>
      <c r="O38" s="11">
        <f t="shared" si="4"/>
        <v>1013146</v>
      </c>
      <c r="P38" s="11">
        <f t="shared" si="4"/>
        <v>3471815</v>
      </c>
      <c r="Q38" s="11">
        <f t="shared" si="4"/>
        <v>11150827</v>
      </c>
      <c r="R38" s="11">
        <f t="shared" si="4"/>
        <v>15635788</v>
      </c>
      <c r="S38" s="11">
        <f t="shared" si="4"/>
        <v>7836937</v>
      </c>
      <c r="T38" s="11">
        <f t="shared" si="4"/>
        <v>14283009</v>
      </c>
      <c r="U38" s="11">
        <f t="shared" si="4"/>
        <v>28332177</v>
      </c>
      <c r="V38" s="11">
        <f t="shared" si="4"/>
        <v>50452123</v>
      </c>
      <c r="W38" s="11">
        <f t="shared" si="4"/>
        <v>130295056</v>
      </c>
      <c r="X38" s="11">
        <f t="shared" si="4"/>
        <v>216857488</v>
      </c>
      <c r="Y38" s="11">
        <f t="shared" si="4"/>
        <v>-86562432</v>
      </c>
      <c r="Z38" s="2">
        <f t="shared" si="5"/>
        <v>-39.91673646980546</v>
      </c>
      <c r="AA38" s="15">
        <f>AA8+AA23</f>
        <v>216857488</v>
      </c>
    </row>
    <row r="39" spans="1:27" ht="13.5">
      <c r="A39" s="46" t="s">
        <v>35</v>
      </c>
      <c r="B39" s="47"/>
      <c r="C39" s="9">
        <f t="shared" si="4"/>
        <v>837232</v>
      </c>
      <c r="D39" s="10">
        <f t="shared" si="4"/>
        <v>0</v>
      </c>
      <c r="E39" s="11">
        <f t="shared" si="4"/>
        <v>4100000</v>
      </c>
      <c r="F39" s="11">
        <f t="shared" si="4"/>
        <v>9612960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767347</v>
      </c>
      <c r="L39" s="11">
        <f t="shared" si="4"/>
        <v>0</v>
      </c>
      <c r="M39" s="11">
        <f t="shared" si="4"/>
        <v>0</v>
      </c>
      <c r="N39" s="11">
        <f t="shared" si="4"/>
        <v>767347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1192197</v>
      </c>
      <c r="V39" s="11">
        <f t="shared" si="4"/>
        <v>1192197</v>
      </c>
      <c r="W39" s="11">
        <f t="shared" si="4"/>
        <v>1959544</v>
      </c>
      <c r="X39" s="11">
        <f t="shared" si="4"/>
        <v>9612960</v>
      </c>
      <c r="Y39" s="11">
        <f t="shared" si="4"/>
        <v>-7653416</v>
      </c>
      <c r="Z39" s="2">
        <f t="shared" si="5"/>
        <v>-79.61560227026847</v>
      </c>
      <c r="AA39" s="15">
        <f>AA9+AA24</f>
        <v>9612960</v>
      </c>
    </row>
    <row r="40" spans="1:27" ht="13.5">
      <c r="A40" s="46" t="s">
        <v>36</v>
      </c>
      <c r="B40" s="47"/>
      <c r="C40" s="9">
        <f t="shared" si="4"/>
        <v>129347585</v>
      </c>
      <c r="D40" s="10">
        <f t="shared" si="4"/>
        <v>0</v>
      </c>
      <c r="E40" s="11">
        <f t="shared" si="4"/>
        <v>200000000</v>
      </c>
      <c r="F40" s="11">
        <f t="shared" si="4"/>
        <v>313876460</v>
      </c>
      <c r="G40" s="11">
        <f t="shared" si="4"/>
        <v>4028625</v>
      </c>
      <c r="H40" s="11">
        <f t="shared" si="4"/>
        <v>7915411</v>
      </c>
      <c r="I40" s="11">
        <f t="shared" si="4"/>
        <v>1632113</v>
      </c>
      <c r="J40" s="11">
        <f t="shared" si="4"/>
        <v>13576149</v>
      </c>
      <c r="K40" s="11">
        <f t="shared" si="4"/>
        <v>27571995</v>
      </c>
      <c r="L40" s="11">
        <f t="shared" si="4"/>
        <v>12796920</v>
      </c>
      <c r="M40" s="11">
        <f t="shared" si="4"/>
        <v>11596463</v>
      </c>
      <c r="N40" s="11">
        <f t="shared" si="4"/>
        <v>51965378</v>
      </c>
      <c r="O40" s="11">
        <f t="shared" si="4"/>
        <v>10283231</v>
      </c>
      <c r="P40" s="11">
        <f t="shared" si="4"/>
        <v>11671034</v>
      </c>
      <c r="Q40" s="11">
        <f t="shared" si="4"/>
        <v>0</v>
      </c>
      <c r="R40" s="11">
        <f t="shared" si="4"/>
        <v>21954265</v>
      </c>
      <c r="S40" s="11">
        <f t="shared" si="4"/>
        <v>19073340</v>
      </c>
      <c r="T40" s="11">
        <f t="shared" si="4"/>
        <v>42051155</v>
      </c>
      <c r="U40" s="11">
        <f t="shared" si="4"/>
        <v>110234277</v>
      </c>
      <c r="V40" s="11">
        <f t="shared" si="4"/>
        <v>171358772</v>
      </c>
      <c r="W40" s="11">
        <f t="shared" si="4"/>
        <v>258854564</v>
      </c>
      <c r="X40" s="11">
        <f t="shared" si="4"/>
        <v>313876460</v>
      </c>
      <c r="Y40" s="11">
        <f t="shared" si="4"/>
        <v>-55021896</v>
      </c>
      <c r="Z40" s="2">
        <f t="shared" si="5"/>
        <v>-17.529793728398747</v>
      </c>
      <c r="AA40" s="15">
        <f>AA10+AA25</f>
        <v>313876460</v>
      </c>
    </row>
    <row r="41" spans="1:27" ht="13.5">
      <c r="A41" s="48" t="s">
        <v>37</v>
      </c>
      <c r="B41" s="47"/>
      <c r="C41" s="49">
        <f aca="true" t="shared" si="6" ref="C41:Y41">SUM(C36:C40)</f>
        <v>354681736</v>
      </c>
      <c r="D41" s="50">
        <f t="shared" si="6"/>
        <v>0</v>
      </c>
      <c r="E41" s="51">
        <f t="shared" si="6"/>
        <v>449600000</v>
      </c>
      <c r="F41" s="51">
        <f t="shared" si="6"/>
        <v>704063420</v>
      </c>
      <c r="G41" s="51">
        <f t="shared" si="6"/>
        <v>5606264</v>
      </c>
      <c r="H41" s="51">
        <f t="shared" si="6"/>
        <v>29066042</v>
      </c>
      <c r="I41" s="51">
        <f t="shared" si="6"/>
        <v>24668585</v>
      </c>
      <c r="J41" s="51">
        <f t="shared" si="6"/>
        <v>59340891</v>
      </c>
      <c r="K41" s="51">
        <f t="shared" si="6"/>
        <v>48770809</v>
      </c>
      <c r="L41" s="51">
        <f t="shared" si="6"/>
        <v>34036966</v>
      </c>
      <c r="M41" s="51">
        <f t="shared" si="6"/>
        <v>38468966</v>
      </c>
      <c r="N41" s="51">
        <f t="shared" si="6"/>
        <v>121276741</v>
      </c>
      <c r="O41" s="51">
        <f t="shared" si="6"/>
        <v>16096516</v>
      </c>
      <c r="P41" s="51">
        <f t="shared" si="6"/>
        <v>17056040</v>
      </c>
      <c r="Q41" s="51">
        <f t="shared" si="6"/>
        <v>52089544</v>
      </c>
      <c r="R41" s="51">
        <f t="shared" si="6"/>
        <v>85242100</v>
      </c>
      <c r="S41" s="51">
        <f t="shared" si="6"/>
        <v>40335788</v>
      </c>
      <c r="T41" s="51">
        <f t="shared" si="6"/>
        <v>73882091</v>
      </c>
      <c r="U41" s="51">
        <f t="shared" si="6"/>
        <v>171587356</v>
      </c>
      <c r="V41" s="51">
        <f t="shared" si="6"/>
        <v>285805235</v>
      </c>
      <c r="W41" s="51">
        <f t="shared" si="6"/>
        <v>551664967</v>
      </c>
      <c r="X41" s="51">
        <f t="shared" si="6"/>
        <v>704063420</v>
      </c>
      <c r="Y41" s="51">
        <f t="shared" si="6"/>
        <v>-152398453</v>
      </c>
      <c r="Z41" s="52">
        <f t="shared" si="5"/>
        <v>-21.645557583434744</v>
      </c>
      <c r="AA41" s="53">
        <f>SUM(AA36:AA40)</f>
        <v>704063420</v>
      </c>
    </row>
    <row r="42" spans="1:27" ht="13.5">
      <c r="A42" s="54" t="s">
        <v>38</v>
      </c>
      <c r="B42" s="35"/>
      <c r="C42" s="65">
        <f aca="true" t="shared" si="7" ref="C42:Y48">C12+C27</f>
        <v>8039318</v>
      </c>
      <c r="D42" s="66">
        <f t="shared" si="7"/>
        <v>0</v>
      </c>
      <c r="E42" s="67">
        <f t="shared" si="7"/>
        <v>43699000</v>
      </c>
      <c r="F42" s="67">
        <f t="shared" si="7"/>
        <v>58932980</v>
      </c>
      <c r="G42" s="67">
        <f t="shared" si="7"/>
        <v>0</v>
      </c>
      <c r="H42" s="67">
        <f t="shared" si="7"/>
        <v>0</v>
      </c>
      <c r="I42" s="67">
        <f t="shared" si="7"/>
        <v>613414</v>
      </c>
      <c r="J42" s="67">
        <f t="shared" si="7"/>
        <v>613414</v>
      </c>
      <c r="K42" s="67">
        <f t="shared" si="7"/>
        <v>91250</v>
      </c>
      <c r="L42" s="67">
        <f t="shared" si="7"/>
        <v>2775154</v>
      </c>
      <c r="M42" s="67">
        <f t="shared" si="7"/>
        <v>30095</v>
      </c>
      <c r="N42" s="67">
        <f t="shared" si="7"/>
        <v>2896499</v>
      </c>
      <c r="O42" s="67">
        <f t="shared" si="7"/>
        <v>1343884</v>
      </c>
      <c r="P42" s="67">
        <f t="shared" si="7"/>
        <v>24281</v>
      </c>
      <c r="Q42" s="67">
        <f t="shared" si="7"/>
        <v>4479653</v>
      </c>
      <c r="R42" s="67">
        <f t="shared" si="7"/>
        <v>5847818</v>
      </c>
      <c r="S42" s="67">
        <f t="shared" si="7"/>
        <v>3572284</v>
      </c>
      <c r="T42" s="67">
        <f t="shared" si="7"/>
        <v>36968</v>
      </c>
      <c r="U42" s="67">
        <f t="shared" si="7"/>
        <v>14697192</v>
      </c>
      <c r="V42" s="67">
        <f t="shared" si="7"/>
        <v>18306444</v>
      </c>
      <c r="W42" s="67">
        <f t="shared" si="7"/>
        <v>27664175</v>
      </c>
      <c r="X42" s="67">
        <f t="shared" si="7"/>
        <v>58932980</v>
      </c>
      <c r="Y42" s="67">
        <f t="shared" si="7"/>
        <v>-31268805</v>
      </c>
      <c r="Z42" s="69">
        <f t="shared" si="5"/>
        <v>-53.058245145587414</v>
      </c>
      <c r="AA42" s="68">
        <f aca="true" t="shared" si="8" ref="AA42:AA48">AA12+AA27</f>
        <v>58932980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8007524</v>
      </c>
      <c r="D45" s="66">
        <f t="shared" si="7"/>
        <v>0</v>
      </c>
      <c r="E45" s="67">
        <f t="shared" si="7"/>
        <v>25450000</v>
      </c>
      <c r="F45" s="67">
        <f t="shared" si="7"/>
        <v>24680600</v>
      </c>
      <c r="G45" s="67">
        <f t="shared" si="7"/>
        <v>0</v>
      </c>
      <c r="H45" s="67">
        <f t="shared" si="7"/>
        <v>0</v>
      </c>
      <c r="I45" s="67">
        <f t="shared" si="7"/>
        <v>202674</v>
      </c>
      <c r="J45" s="67">
        <f t="shared" si="7"/>
        <v>202674</v>
      </c>
      <c r="K45" s="67">
        <f t="shared" si="7"/>
        <v>581056</v>
      </c>
      <c r="L45" s="67">
        <f t="shared" si="7"/>
        <v>358564</v>
      </c>
      <c r="M45" s="67">
        <f t="shared" si="7"/>
        <v>1942187</v>
      </c>
      <c r="N45" s="67">
        <f t="shared" si="7"/>
        <v>2881807</v>
      </c>
      <c r="O45" s="67">
        <f t="shared" si="7"/>
        <v>37384</v>
      </c>
      <c r="P45" s="67">
        <f t="shared" si="7"/>
        <v>3183272</v>
      </c>
      <c r="Q45" s="67">
        <f t="shared" si="7"/>
        <v>3827958</v>
      </c>
      <c r="R45" s="67">
        <f t="shared" si="7"/>
        <v>7048614</v>
      </c>
      <c r="S45" s="67">
        <f t="shared" si="7"/>
        <v>1109777</v>
      </c>
      <c r="T45" s="67">
        <f t="shared" si="7"/>
        <v>127349</v>
      </c>
      <c r="U45" s="67">
        <f t="shared" si="7"/>
        <v>14683346</v>
      </c>
      <c r="V45" s="67">
        <f t="shared" si="7"/>
        <v>15920472</v>
      </c>
      <c r="W45" s="67">
        <f t="shared" si="7"/>
        <v>26053567</v>
      </c>
      <c r="X45" s="67">
        <f t="shared" si="7"/>
        <v>24680600</v>
      </c>
      <c r="Y45" s="67">
        <f t="shared" si="7"/>
        <v>1372967</v>
      </c>
      <c r="Z45" s="69">
        <f t="shared" si="5"/>
        <v>5.562940123011597</v>
      </c>
      <c r="AA45" s="68">
        <f t="shared" si="8"/>
        <v>24680600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3665664</v>
      </c>
      <c r="V48" s="67">
        <f t="shared" si="7"/>
        <v>3665664</v>
      </c>
      <c r="W48" s="67">
        <f t="shared" si="7"/>
        <v>3665664</v>
      </c>
      <c r="X48" s="67">
        <f t="shared" si="7"/>
        <v>0</v>
      </c>
      <c r="Y48" s="67">
        <f t="shared" si="7"/>
        <v>3665664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370728578</v>
      </c>
      <c r="D49" s="78">
        <f t="shared" si="9"/>
        <v>0</v>
      </c>
      <c r="E49" s="79">
        <f t="shared" si="9"/>
        <v>518749000</v>
      </c>
      <c r="F49" s="79">
        <f t="shared" si="9"/>
        <v>787677000</v>
      </c>
      <c r="G49" s="79">
        <f t="shared" si="9"/>
        <v>5606264</v>
      </c>
      <c r="H49" s="79">
        <f t="shared" si="9"/>
        <v>29066042</v>
      </c>
      <c r="I49" s="79">
        <f t="shared" si="9"/>
        <v>25484673</v>
      </c>
      <c r="J49" s="79">
        <f t="shared" si="9"/>
        <v>60156979</v>
      </c>
      <c r="K49" s="79">
        <f t="shared" si="9"/>
        <v>49443115</v>
      </c>
      <c r="L49" s="79">
        <f t="shared" si="9"/>
        <v>37170684</v>
      </c>
      <c r="M49" s="79">
        <f t="shared" si="9"/>
        <v>40441248</v>
      </c>
      <c r="N49" s="79">
        <f t="shared" si="9"/>
        <v>127055047</v>
      </c>
      <c r="O49" s="79">
        <f t="shared" si="9"/>
        <v>17477784</v>
      </c>
      <c r="P49" s="79">
        <f t="shared" si="9"/>
        <v>20263593</v>
      </c>
      <c r="Q49" s="79">
        <f t="shared" si="9"/>
        <v>60397155</v>
      </c>
      <c r="R49" s="79">
        <f t="shared" si="9"/>
        <v>98138532</v>
      </c>
      <c r="S49" s="79">
        <f t="shared" si="9"/>
        <v>45017849</v>
      </c>
      <c r="T49" s="79">
        <f t="shared" si="9"/>
        <v>74046408</v>
      </c>
      <c r="U49" s="79">
        <f t="shared" si="9"/>
        <v>204633558</v>
      </c>
      <c r="V49" s="79">
        <f t="shared" si="9"/>
        <v>323697815</v>
      </c>
      <c r="W49" s="79">
        <f t="shared" si="9"/>
        <v>609048373</v>
      </c>
      <c r="X49" s="79">
        <f t="shared" si="9"/>
        <v>787677000</v>
      </c>
      <c r="Y49" s="79">
        <f t="shared" si="9"/>
        <v>-178628627</v>
      </c>
      <c r="Z49" s="80">
        <f t="shared" si="5"/>
        <v>-22.677903125265814</v>
      </c>
      <c r="AA49" s="81">
        <f>SUM(AA41:AA48)</f>
        <v>787677000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124975000</v>
      </c>
      <c r="D66" s="13">
        <v>170600000</v>
      </c>
      <c r="E66" s="14">
        <v>170000000</v>
      </c>
      <c r="F66" s="14">
        <v>170600000</v>
      </c>
      <c r="G66" s="14">
        <v>2759768</v>
      </c>
      <c r="H66" s="14">
        <v>8028470</v>
      </c>
      <c r="I66" s="14">
        <v>9721248</v>
      </c>
      <c r="J66" s="14">
        <v>20509486</v>
      </c>
      <c r="K66" s="14">
        <v>15085114</v>
      </c>
      <c r="L66" s="14">
        <v>13025000</v>
      </c>
      <c r="M66" s="14">
        <v>19101754</v>
      </c>
      <c r="N66" s="14">
        <v>47211868</v>
      </c>
      <c r="O66" s="14">
        <v>7998359</v>
      </c>
      <c r="P66" s="14">
        <v>11977284</v>
      </c>
      <c r="Q66" s="14">
        <v>13723641</v>
      </c>
      <c r="R66" s="14">
        <v>33699284</v>
      </c>
      <c r="S66" s="14">
        <v>11865407</v>
      </c>
      <c r="T66" s="14">
        <v>14919566</v>
      </c>
      <c r="U66" s="14">
        <v>23441479</v>
      </c>
      <c r="V66" s="14">
        <v>50226452</v>
      </c>
      <c r="W66" s="14">
        <v>151647090</v>
      </c>
      <c r="X66" s="14">
        <v>170600000</v>
      </c>
      <c r="Y66" s="14">
        <v>-18952910</v>
      </c>
      <c r="Z66" s="2">
        <v>-11.11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124975000</v>
      </c>
      <c r="D69" s="78">
        <f t="shared" si="12"/>
        <v>170600000</v>
      </c>
      <c r="E69" s="79">
        <f t="shared" si="12"/>
        <v>170000000</v>
      </c>
      <c r="F69" s="79">
        <f t="shared" si="12"/>
        <v>170600000</v>
      </c>
      <c r="G69" s="79">
        <f t="shared" si="12"/>
        <v>2759768</v>
      </c>
      <c r="H69" s="79">
        <f t="shared" si="12"/>
        <v>8028470</v>
      </c>
      <c r="I69" s="79">
        <f t="shared" si="12"/>
        <v>9721248</v>
      </c>
      <c r="J69" s="79">
        <f t="shared" si="12"/>
        <v>20509486</v>
      </c>
      <c r="K69" s="79">
        <f t="shared" si="12"/>
        <v>15085114</v>
      </c>
      <c r="L69" s="79">
        <f t="shared" si="12"/>
        <v>13025000</v>
      </c>
      <c r="M69" s="79">
        <f t="shared" si="12"/>
        <v>19101754</v>
      </c>
      <c r="N69" s="79">
        <f t="shared" si="12"/>
        <v>47211868</v>
      </c>
      <c r="O69" s="79">
        <f t="shared" si="12"/>
        <v>7998359</v>
      </c>
      <c r="P69" s="79">
        <f t="shared" si="12"/>
        <v>11977284</v>
      </c>
      <c r="Q69" s="79">
        <f t="shared" si="12"/>
        <v>13723641</v>
      </c>
      <c r="R69" s="79">
        <f t="shared" si="12"/>
        <v>33699284</v>
      </c>
      <c r="S69" s="79">
        <f t="shared" si="12"/>
        <v>11865407</v>
      </c>
      <c r="T69" s="79">
        <f t="shared" si="12"/>
        <v>14919566</v>
      </c>
      <c r="U69" s="79">
        <f t="shared" si="12"/>
        <v>23441479</v>
      </c>
      <c r="V69" s="79">
        <f t="shared" si="12"/>
        <v>50226452</v>
      </c>
      <c r="W69" s="79">
        <f t="shared" si="12"/>
        <v>151647090</v>
      </c>
      <c r="X69" s="79">
        <f t="shared" si="12"/>
        <v>170600000</v>
      </c>
      <c r="Y69" s="79">
        <f t="shared" si="12"/>
        <v>-18952910</v>
      </c>
      <c r="Z69" s="80">
        <f>+IF(X69&lt;&gt;0,+(Y69/X69)*100,0)</f>
        <v>-11.109560375146541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85154617</v>
      </c>
      <c r="D5" s="42">
        <f t="shared" si="0"/>
        <v>0</v>
      </c>
      <c r="E5" s="43">
        <f t="shared" si="0"/>
        <v>141993000</v>
      </c>
      <c r="F5" s="43">
        <f t="shared" si="0"/>
        <v>141993000</v>
      </c>
      <c r="G5" s="43">
        <f t="shared" si="0"/>
        <v>9128755</v>
      </c>
      <c r="H5" s="43">
        <f t="shared" si="0"/>
        <v>12979579</v>
      </c>
      <c r="I5" s="43">
        <f t="shared" si="0"/>
        <v>17443733</v>
      </c>
      <c r="J5" s="43">
        <f t="shared" si="0"/>
        <v>39552067</v>
      </c>
      <c r="K5" s="43">
        <f t="shared" si="0"/>
        <v>24273738</v>
      </c>
      <c r="L5" s="43">
        <f t="shared" si="0"/>
        <v>16008806</v>
      </c>
      <c r="M5" s="43">
        <f t="shared" si="0"/>
        <v>8607050</v>
      </c>
      <c r="N5" s="43">
        <f t="shared" si="0"/>
        <v>48889594</v>
      </c>
      <c r="O5" s="43">
        <f t="shared" si="0"/>
        <v>1897247</v>
      </c>
      <c r="P5" s="43">
        <f t="shared" si="0"/>
        <v>2253918</v>
      </c>
      <c r="Q5" s="43">
        <f t="shared" si="0"/>
        <v>7495467</v>
      </c>
      <c r="R5" s="43">
        <f t="shared" si="0"/>
        <v>11646632</v>
      </c>
      <c r="S5" s="43">
        <f t="shared" si="0"/>
        <v>6634663</v>
      </c>
      <c r="T5" s="43">
        <f t="shared" si="0"/>
        <v>0</v>
      </c>
      <c r="U5" s="43">
        <f t="shared" si="0"/>
        <v>11233151</v>
      </c>
      <c r="V5" s="43">
        <f t="shared" si="0"/>
        <v>17867814</v>
      </c>
      <c r="W5" s="43">
        <f t="shared" si="0"/>
        <v>117956107</v>
      </c>
      <c r="X5" s="43">
        <f t="shared" si="0"/>
        <v>141993000</v>
      </c>
      <c r="Y5" s="43">
        <f t="shared" si="0"/>
        <v>-24036893</v>
      </c>
      <c r="Z5" s="44">
        <f>+IF(X5&lt;&gt;0,+(Y5/X5)*100,0)</f>
        <v>-16.92822392653159</v>
      </c>
      <c r="AA5" s="45">
        <f>SUM(AA11:AA18)</f>
        <v>141993000</v>
      </c>
    </row>
    <row r="6" spans="1:27" ht="13.5">
      <c r="A6" s="46" t="s">
        <v>32</v>
      </c>
      <c r="B6" s="47"/>
      <c r="C6" s="9">
        <v>46237437</v>
      </c>
      <c r="D6" s="10"/>
      <c r="E6" s="11">
        <v>55909760</v>
      </c>
      <c r="F6" s="11">
        <v>55909760</v>
      </c>
      <c r="G6" s="11">
        <v>956766</v>
      </c>
      <c r="H6" s="11">
        <v>510050</v>
      </c>
      <c r="I6" s="11">
        <v>10460828</v>
      </c>
      <c r="J6" s="11">
        <v>11927644</v>
      </c>
      <c r="K6" s="11">
        <v>5473814</v>
      </c>
      <c r="L6" s="11">
        <v>7438688</v>
      </c>
      <c r="M6" s="11">
        <v>2821385</v>
      </c>
      <c r="N6" s="11">
        <v>15733887</v>
      </c>
      <c r="O6" s="11">
        <v>477200</v>
      </c>
      <c r="P6" s="11">
        <v>2282940</v>
      </c>
      <c r="Q6" s="11">
        <v>2861454</v>
      </c>
      <c r="R6" s="11">
        <v>5621594</v>
      </c>
      <c r="S6" s="11"/>
      <c r="T6" s="11"/>
      <c r="U6" s="11">
        <v>861943</v>
      </c>
      <c r="V6" s="11">
        <v>861943</v>
      </c>
      <c r="W6" s="11">
        <v>34145068</v>
      </c>
      <c r="X6" s="11">
        <v>55909760</v>
      </c>
      <c r="Y6" s="11">
        <v>-21764692</v>
      </c>
      <c r="Z6" s="2">
        <v>-38.93</v>
      </c>
      <c r="AA6" s="15">
        <v>55909760</v>
      </c>
    </row>
    <row r="7" spans="1:27" ht="13.5">
      <c r="A7" s="46" t="s">
        <v>33</v>
      </c>
      <c r="B7" s="47"/>
      <c r="C7" s="9"/>
      <c r="D7" s="10"/>
      <c r="E7" s="11">
        <v>17500000</v>
      </c>
      <c r="F7" s="11">
        <v>17500000</v>
      </c>
      <c r="G7" s="11"/>
      <c r="H7" s="11"/>
      <c r="I7" s="11"/>
      <c r="J7" s="11"/>
      <c r="K7" s="11"/>
      <c r="L7" s="11">
        <v>3729223</v>
      </c>
      <c r="M7" s="11"/>
      <c r="N7" s="11">
        <v>3729223</v>
      </c>
      <c r="O7" s="11"/>
      <c r="P7" s="11"/>
      <c r="Q7" s="11">
        <v>1104802</v>
      </c>
      <c r="R7" s="11">
        <v>1104802</v>
      </c>
      <c r="S7" s="11">
        <v>1315789</v>
      </c>
      <c r="T7" s="11"/>
      <c r="U7" s="11"/>
      <c r="V7" s="11">
        <v>1315789</v>
      </c>
      <c r="W7" s="11">
        <v>6149814</v>
      </c>
      <c r="X7" s="11">
        <v>17500000</v>
      </c>
      <c r="Y7" s="11">
        <v>-11350186</v>
      </c>
      <c r="Z7" s="2">
        <v>-64.86</v>
      </c>
      <c r="AA7" s="15">
        <v>17500000</v>
      </c>
    </row>
    <row r="8" spans="1:27" ht="13.5">
      <c r="A8" s="46" t="s">
        <v>34</v>
      </c>
      <c r="B8" s="47"/>
      <c r="C8" s="9">
        <v>35457825</v>
      </c>
      <c r="D8" s="10"/>
      <c r="E8" s="11">
        <v>2300000</v>
      </c>
      <c r="F8" s="11">
        <v>2300000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2300000</v>
      </c>
      <c r="Y8" s="11">
        <v>-2300000</v>
      </c>
      <c r="Z8" s="2">
        <v>-100</v>
      </c>
      <c r="AA8" s="15">
        <v>2300000</v>
      </c>
    </row>
    <row r="9" spans="1:27" ht="13.5">
      <c r="A9" s="46" t="s">
        <v>35</v>
      </c>
      <c r="B9" s="47"/>
      <c r="C9" s="9"/>
      <c r="D9" s="10"/>
      <c r="E9" s="11">
        <v>22000000</v>
      </c>
      <c r="F9" s="11">
        <v>22000000</v>
      </c>
      <c r="G9" s="11"/>
      <c r="H9" s="11"/>
      <c r="I9" s="11"/>
      <c r="J9" s="11"/>
      <c r="K9" s="11"/>
      <c r="L9" s="11">
        <v>256965</v>
      </c>
      <c r="M9" s="11">
        <v>184072</v>
      </c>
      <c r="N9" s="11">
        <v>441037</v>
      </c>
      <c r="O9" s="11"/>
      <c r="P9" s="11"/>
      <c r="Q9" s="11">
        <v>1909581</v>
      </c>
      <c r="R9" s="11">
        <v>1909581</v>
      </c>
      <c r="S9" s="11">
        <v>4043278</v>
      </c>
      <c r="T9" s="11"/>
      <c r="U9" s="11">
        <v>9194648</v>
      </c>
      <c r="V9" s="11">
        <v>13237926</v>
      </c>
      <c r="W9" s="11">
        <v>15588544</v>
      </c>
      <c r="X9" s="11">
        <v>22000000</v>
      </c>
      <c r="Y9" s="11">
        <v>-6411456</v>
      </c>
      <c r="Z9" s="2">
        <v>-29.14</v>
      </c>
      <c r="AA9" s="15">
        <v>22000000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v>14971</v>
      </c>
      <c r="R10" s="11">
        <v>14971</v>
      </c>
      <c r="S10" s="11"/>
      <c r="T10" s="11"/>
      <c r="U10" s="11"/>
      <c r="V10" s="11"/>
      <c r="W10" s="11">
        <v>14971</v>
      </c>
      <c r="X10" s="11"/>
      <c r="Y10" s="11">
        <v>14971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81695262</v>
      </c>
      <c r="D11" s="50">
        <f t="shared" si="1"/>
        <v>0</v>
      </c>
      <c r="E11" s="51">
        <f t="shared" si="1"/>
        <v>97709760</v>
      </c>
      <c r="F11" s="51">
        <f t="shared" si="1"/>
        <v>97709760</v>
      </c>
      <c r="G11" s="51">
        <f t="shared" si="1"/>
        <v>956766</v>
      </c>
      <c r="H11" s="51">
        <f t="shared" si="1"/>
        <v>510050</v>
      </c>
      <c r="I11" s="51">
        <f t="shared" si="1"/>
        <v>10460828</v>
      </c>
      <c r="J11" s="51">
        <f t="shared" si="1"/>
        <v>11927644</v>
      </c>
      <c r="K11" s="51">
        <f t="shared" si="1"/>
        <v>5473814</v>
      </c>
      <c r="L11" s="51">
        <f t="shared" si="1"/>
        <v>11424876</v>
      </c>
      <c r="M11" s="51">
        <f t="shared" si="1"/>
        <v>3005457</v>
      </c>
      <c r="N11" s="51">
        <f t="shared" si="1"/>
        <v>19904147</v>
      </c>
      <c r="O11" s="51">
        <f t="shared" si="1"/>
        <v>477200</v>
      </c>
      <c r="P11" s="51">
        <f t="shared" si="1"/>
        <v>2282940</v>
      </c>
      <c r="Q11" s="51">
        <f t="shared" si="1"/>
        <v>5890808</v>
      </c>
      <c r="R11" s="51">
        <f t="shared" si="1"/>
        <v>8650948</v>
      </c>
      <c r="S11" s="51">
        <f t="shared" si="1"/>
        <v>5359067</v>
      </c>
      <c r="T11" s="51">
        <f t="shared" si="1"/>
        <v>0</v>
      </c>
      <c r="U11" s="51">
        <f t="shared" si="1"/>
        <v>10056591</v>
      </c>
      <c r="V11" s="51">
        <f t="shared" si="1"/>
        <v>15415658</v>
      </c>
      <c r="W11" s="51">
        <f t="shared" si="1"/>
        <v>55898397</v>
      </c>
      <c r="X11" s="51">
        <f t="shared" si="1"/>
        <v>97709760</v>
      </c>
      <c r="Y11" s="51">
        <f t="shared" si="1"/>
        <v>-41811363</v>
      </c>
      <c r="Z11" s="52">
        <f>+IF(X11&lt;&gt;0,+(Y11/X11)*100,0)</f>
        <v>-42.791388495888235</v>
      </c>
      <c r="AA11" s="53">
        <f>SUM(AA6:AA10)</f>
        <v>97709760</v>
      </c>
    </row>
    <row r="12" spans="1:27" ht="13.5">
      <c r="A12" s="54" t="s">
        <v>38</v>
      </c>
      <c r="B12" s="35"/>
      <c r="C12" s="9"/>
      <c r="D12" s="10"/>
      <c r="E12" s="11">
        <v>11871240</v>
      </c>
      <c r="F12" s="11">
        <v>11871240</v>
      </c>
      <c r="G12" s="11"/>
      <c r="H12" s="11">
        <v>4907810</v>
      </c>
      <c r="I12" s="11">
        <v>3226166</v>
      </c>
      <c r="J12" s="11">
        <v>8133976</v>
      </c>
      <c r="K12" s="11">
        <v>3842711</v>
      </c>
      <c r="L12" s="11">
        <v>3044133</v>
      </c>
      <c r="M12" s="11">
        <v>2036568</v>
      </c>
      <c r="N12" s="11">
        <v>8923412</v>
      </c>
      <c r="O12" s="11">
        <v>633041</v>
      </c>
      <c r="P12" s="11"/>
      <c r="Q12" s="11">
        <v>1225124</v>
      </c>
      <c r="R12" s="11">
        <v>1858165</v>
      </c>
      <c r="S12" s="11">
        <v>1444043</v>
      </c>
      <c r="T12" s="11"/>
      <c r="U12" s="11">
        <v>1085805</v>
      </c>
      <c r="V12" s="11">
        <v>2529848</v>
      </c>
      <c r="W12" s="11">
        <v>21445401</v>
      </c>
      <c r="X12" s="11">
        <v>11871240</v>
      </c>
      <c r="Y12" s="11">
        <v>9574161</v>
      </c>
      <c r="Z12" s="2">
        <v>80.65</v>
      </c>
      <c r="AA12" s="15">
        <v>11871240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>
        <v>8171989</v>
      </c>
      <c r="H14" s="11">
        <v>7509988</v>
      </c>
      <c r="I14" s="11">
        <v>3724300</v>
      </c>
      <c r="J14" s="11">
        <v>19406277</v>
      </c>
      <c r="K14" s="11">
        <v>13921858</v>
      </c>
      <c r="L14" s="11">
        <v>1198657</v>
      </c>
      <c r="M14" s="11">
        <v>3543566</v>
      </c>
      <c r="N14" s="11">
        <v>18664081</v>
      </c>
      <c r="O14" s="11"/>
      <c r="P14" s="11"/>
      <c r="Q14" s="11"/>
      <c r="R14" s="11"/>
      <c r="S14" s="11"/>
      <c r="T14" s="11"/>
      <c r="U14" s="11"/>
      <c r="V14" s="11"/>
      <c r="W14" s="11">
        <v>38070358</v>
      </c>
      <c r="X14" s="11"/>
      <c r="Y14" s="11">
        <v>38070358</v>
      </c>
      <c r="Z14" s="2"/>
      <c r="AA14" s="15"/>
    </row>
    <row r="15" spans="1:27" ht="13.5">
      <c r="A15" s="54" t="s">
        <v>41</v>
      </c>
      <c r="B15" s="35" t="s">
        <v>42</v>
      </c>
      <c r="C15" s="9">
        <v>3459355</v>
      </c>
      <c r="D15" s="10"/>
      <c r="E15" s="11">
        <v>28465000</v>
      </c>
      <c r="F15" s="11">
        <v>28465000</v>
      </c>
      <c r="G15" s="11"/>
      <c r="H15" s="11">
        <v>51731</v>
      </c>
      <c r="I15" s="11">
        <v>32439</v>
      </c>
      <c r="J15" s="11">
        <v>84170</v>
      </c>
      <c r="K15" s="11">
        <v>1035355</v>
      </c>
      <c r="L15" s="11">
        <v>341140</v>
      </c>
      <c r="M15" s="11">
        <v>21459</v>
      </c>
      <c r="N15" s="11">
        <v>1397954</v>
      </c>
      <c r="O15" s="11">
        <v>787006</v>
      </c>
      <c r="P15" s="11">
        <v>-29022</v>
      </c>
      <c r="Q15" s="11">
        <v>379535</v>
      </c>
      <c r="R15" s="11">
        <v>1137519</v>
      </c>
      <c r="S15" s="11">
        <v>-168447</v>
      </c>
      <c r="T15" s="11"/>
      <c r="U15" s="11">
        <v>90755</v>
      </c>
      <c r="V15" s="11">
        <v>-77692</v>
      </c>
      <c r="W15" s="11">
        <v>2541951</v>
      </c>
      <c r="X15" s="11">
        <v>28465000</v>
      </c>
      <c r="Y15" s="11">
        <v>-25923049</v>
      </c>
      <c r="Z15" s="2">
        <v>-91.07</v>
      </c>
      <c r="AA15" s="15">
        <v>28465000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3947000</v>
      </c>
      <c r="F18" s="18">
        <v>3947000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3947000</v>
      </c>
      <c r="Y18" s="18">
        <v>-3947000</v>
      </c>
      <c r="Z18" s="3">
        <v>-100</v>
      </c>
      <c r="AA18" s="23">
        <v>3947000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46237437</v>
      </c>
      <c r="D36" s="10">
        <f t="shared" si="4"/>
        <v>0</v>
      </c>
      <c r="E36" s="11">
        <f t="shared" si="4"/>
        <v>55909760</v>
      </c>
      <c r="F36" s="11">
        <f t="shared" si="4"/>
        <v>55909760</v>
      </c>
      <c r="G36" s="11">
        <f t="shared" si="4"/>
        <v>956766</v>
      </c>
      <c r="H36" s="11">
        <f t="shared" si="4"/>
        <v>510050</v>
      </c>
      <c r="I36" s="11">
        <f t="shared" si="4"/>
        <v>10460828</v>
      </c>
      <c r="J36" s="11">
        <f t="shared" si="4"/>
        <v>11927644</v>
      </c>
      <c r="K36" s="11">
        <f t="shared" si="4"/>
        <v>5473814</v>
      </c>
      <c r="L36" s="11">
        <f t="shared" si="4"/>
        <v>7438688</v>
      </c>
      <c r="M36" s="11">
        <f t="shared" si="4"/>
        <v>2821385</v>
      </c>
      <c r="N36" s="11">
        <f t="shared" si="4"/>
        <v>15733887</v>
      </c>
      <c r="O36" s="11">
        <f t="shared" si="4"/>
        <v>477200</v>
      </c>
      <c r="P36" s="11">
        <f t="shared" si="4"/>
        <v>2282940</v>
      </c>
      <c r="Q36" s="11">
        <f t="shared" si="4"/>
        <v>2861454</v>
      </c>
      <c r="R36" s="11">
        <f t="shared" si="4"/>
        <v>5621594</v>
      </c>
      <c r="S36" s="11">
        <f t="shared" si="4"/>
        <v>0</v>
      </c>
      <c r="T36" s="11">
        <f t="shared" si="4"/>
        <v>0</v>
      </c>
      <c r="U36" s="11">
        <f t="shared" si="4"/>
        <v>861943</v>
      </c>
      <c r="V36" s="11">
        <f t="shared" si="4"/>
        <v>861943</v>
      </c>
      <c r="W36" s="11">
        <f t="shared" si="4"/>
        <v>34145068</v>
      </c>
      <c r="X36" s="11">
        <f t="shared" si="4"/>
        <v>55909760</v>
      </c>
      <c r="Y36" s="11">
        <f t="shared" si="4"/>
        <v>-21764692</v>
      </c>
      <c r="Z36" s="2">
        <f aca="true" t="shared" si="5" ref="Z36:Z49">+IF(X36&lt;&gt;0,+(Y36/X36)*100,0)</f>
        <v>-38.928251525315076</v>
      </c>
      <c r="AA36" s="15">
        <f>AA6+AA21</f>
        <v>55909760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17500000</v>
      </c>
      <c r="F37" s="11">
        <f t="shared" si="4"/>
        <v>17500000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3729223</v>
      </c>
      <c r="M37" s="11">
        <f t="shared" si="4"/>
        <v>0</v>
      </c>
      <c r="N37" s="11">
        <f t="shared" si="4"/>
        <v>3729223</v>
      </c>
      <c r="O37" s="11">
        <f t="shared" si="4"/>
        <v>0</v>
      </c>
      <c r="P37" s="11">
        <f t="shared" si="4"/>
        <v>0</v>
      </c>
      <c r="Q37" s="11">
        <f t="shared" si="4"/>
        <v>1104802</v>
      </c>
      <c r="R37" s="11">
        <f t="shared" si="4"/>
        <v>1104802</v>
      </c>
      <c r="S37" s="11">
        <f t="shared" si="4"/>
        <v>1315789</v>
      </c>
      <c r="T37" s="11">
        <f t="shared" si="4"/>
        <v>0</v>
      </c>
      <c r="U37" s="11">
        <f t="shared" si="4"/>
        <v>0</v>
      </c>
      <c r="V37" s="11">
        <f t="shared" si="4"/>
        <v>1315789</v>
      </c>
      <c r="W37" s="11">
        <f t="shared" si="4"/>
        <v>6149814</v>
      </c>
      <c r="X37" s="11">
        <f t="shared" si="4"/>
        <v>17500000</v>
      </c>
      <c r="Y37" s="11">
        <f t="shared" si="4"/>
        <v>-11350186</v>
      </c>
      <c r="Z37" s="2">
        <f t="shared" si="5"/>
        <v>-64.85820571428572</v>
      </c>
      <c r="AA37" s="15">
        <f>AA7+AA22</f>
        <v>17500000</v>
      </c>
    </row>
    <row r="38" spans="1:27" ht="13.5">
      <c r="A38" s="46" t="s">
        <v>34</v>
      </c>
      <c r="B38" s="47"/>
      <c r="C38" s="9">
        <f t="shared" si="4"/>
        <v>35457825</v>
      </c>
      <c r="D38" s="10">
        <f t="shared" si="4"/>
        <v>0</v>
      </c>
      <c r="E38" s="11">
        <f t="shared" si="4"/>
        <v>2300000</v>
      </c>
      <c r="F38" s="11">
        <f t="shared" si="4"/>
        <v>2300000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2300000</v>
      </c>
      <c r="Y38" s="11">
        <f t="shared" si="4"/>
        <v>-2300000</v>
      </c>
      <c r="Z38" s="2">
        <f t="shared" si="5"/>
        <v>-100</v>
      </c>
      <c r="AA38" s="15">
        <f>AA8+AA23</f>
        <v>2300000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22000000</v>
      </c>
      <c r="F39" s="11">
        <f t="shared" si="4"/>
        <v>22000000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256965</v>
      </c>
      <c r="M39" s="11">
        <f t="shared" si="4"/>
        <v>184072</v>
      </c>
      <c r="N39" s="11">
        <f t="shared" si="4"/>
        <v>441037</v>
      </c>
      <c r="O39" s="11">
        <f t="shared" si="4"/>
        <v>0</v>
      </c>
      <c r="P39" s="11">
        <f t="shared" si="4"/>
        <v>0</v>
      </c>
      <c r="Q39" s="11">
        <f t="shared" si="4"/>
        <v>1909581</v>
      </c>
      <c r="R39" s="11">
        <f t="shared" si="4"/>
        <v>1909581</v>
      </c>
      <c r="S39" s="11">
        <f t="shared" si="4"/>
        <v>4043278</v>
      </c>
      <c r="T39" s="11">
        <f t="shared" si="4"/>
        <v>0</v>
      </c>
      <c r="U39" s="11">
        <f t="shared" si="4"/>
        <v>9194648</v>
      </c>
      <c r="V39" s="11">
        <f t="shared" si="4"/>
        <v>13237926</v>
      </c>
      <c r="W39" s="11">
        <f t="shared" si="4"/>
        <v>15588544</v>
      </c>
      <c r="X39" s="11">
        <f t="shared" si="4"/>
        <v>22000000</v>
      </c>
      <c r="Y39" s="11">
        <f t="shared" si="4"/>
        <v>-6411456</v>
      </c>
      <c r="Z39" s="2">
        <f t="shared" si="5"/>
        <v>-29.142981818181816</v>
      </c>
      <c r="AA39" s="15">
        <f>AA9+AA24</f>
        <v>22000000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14971</v>
      </c>
      <c r="R40" s="11">
        <f t="shared" si="4"/>
        <v>14971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14971</v>
      </c>
      <c r="X40" s="11">
        <f t="shared" si="4"/>
        <v>0</v>
      </c>
      <c r="Y40" s="11">
        <f t="shared" si="4"/>
        <v>14971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81695262</v>
      </c>
      <c r="D41" s="50">
        <f t="shared" si="6"/>
        <v>0</v>
      </c>
      <c r="E41" s="51">
        <f t="shared" si="6"/>
        <v>97709760</v>
      </c>
      <c r="F41" s="51">
        <f t="shared" si="6"/>
        <v>97709760</v>
      </c>
      <c r="G41" s="51">
        <f t="shared" si="6"/>
        <v>956766</v>
      </c>
      <c r="H41" s="51">
        <f t="shared" si="6"/>
        <v>510050</v>
      </c>
      <c r="I41" s="51">
        <f t="shared" si="6"/>
        <v>10460828</v>
      </c>
      <c r="J41" s="51">
        <f t="shared" si="6"/>
        <v>11927644</v>
      </c>
      <c r="K41" s="51">
        <f t="shared" si="6"/>
        <v>5473814</v>
      </c>
      <c r="L41" s="51">
        <f t="shared" si="6"/>
        <v>11424876</v>
      </c>
      <c r="M41" s="51">
        <f t="shared" si="6"/>
        <v>3005457</v>
      </c>
      <c r="N41" s="51">
        <f t="shared" si="6"/>
        <v>19904147</v>
      </c>
      <c r="O41" s="51">
        <f t="shared" si="6"/>
        <v>477200</v>
      </c>
      <c r="P41" s="51">
        <f t="shared" si="6"/>
        <v>2282940</v>
      </c>
      <c r="Q41" s="51">
        <f t="shared" si="6"/>
        <v>5890808</v>
      </c>
      <c r="R41" s="51">
        <f t="shared" si="6"/>
        <v>8650948</v>
      </c>
      <c r="S41" s="51">
        <f t="shared" si="6"/>
        <v>5359067</v>
      </c>
      <c r="T41" s="51">
        <f t="shared" si="6"/>
        <v>0</v>
      </c>
      <c r="U41" s="51">
        <f t="shared" si="6"/>
        <v>10056591</v>
      </c>
      <c r="V41" s="51">
        <f t="shared" si="6"/>
        <v>15415658</v>
      </c>
      <c r="W41" s="51">
        <f t="shared" si="6"/>
        <v>55898397</v>
      </c>
      <c r="X41" s="51">
        <f t="shared" si="6"/>
        <v>97709760</v>
      </c>
      <c r="Y41" s="51">
        <f t="shared" si="6"/>
        <v>-41811363</v>
      </c>
      <c r="Z41" s="52">
        <f t="shared" si="5"/>
        <v>-42.791388495888235</v>
      </c>
      <c r="AA41" s="53">
        <f>SUM(AA36:AA40)</f>
        <v>97709760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11871240</v>
      </c>
      <c r="F42" s="67">
        <f t="shared" si="7"/>
        <v>11871240</v>
      </c>
      <c r="G42" s="67">
        <f t="shared" si="7"/>
        <v>0</v>
      </c>
      <c r="H42" s="67">
        <f t="shared" si="7"/>
        <v>4907810</v>
      </c>
      <c r="I42" s="67">
        <f t="shared" si="7"/>
        <v>3226166</v>
      </c>
      <c r="J42" s="67">
        <f t="shared" si="7"/>
        <v>8133976</v>
      </c>
      <c r="K42" s="67">
        <f t="shared" si="7"/>
        <v>3842711</v>
      </c>
      <c r="L42" s="67">
        <f t="shared" si="7"/>
        <v>3044133</v>
      </c>
      <c r="M42" s="67">
        <f t="shared" si="7"/>
        <v>2036568</v>
      </c>
      <c r="N42" s="67">
        <f t="shared" si="7"/>
        <v>8923412</v>
      </c>
      <c r="O42" s="67">
        <f t="shared" si="7"/>
        <v>633041</v>
      </c>
      <c r="P42" s="67">
        <f t="shared" si="7"/>
        <v>0</v>
      </c>
      <c r="Q42" s="67">
        <f t="shared" si="7"/>
        <v>1225124</v>
      </c>
      <c r="R42" s="67">
        <f t="shared" si="7"/>
        <v>1858165</v>
      </c>
      <c r="S42" s="67">
        <f t="shared" si="7"/>
        <v>1444043</v>
      </c>
      <c r="T42" s="67">
        <f t="shared" si="7"/>
        <v>0</v>
      </c>
      <c r="U42" s="67">
        <f t="shared" si="7"/>
        <v>1085805</v>
      </c>
      <c r="V42" s="67">
        <f t="shared" si="7"/>
        <v>2529848</v>
      </c>
      <c r="W42" s="67">
        <f t="shared" si="7"/>
        <v>21445401</v>
      </c>
      <c r="X42" s="67">
        <f t="shared" si="7"/>
        <v>11871240</v>
      </c>
      <c r="Y42" s="67">
        <f t="shared" si="7"/>
        <v>9574161</v>
      </c>
      <c r="Z42" s="69">
        <f t="shared" si="5"/>
        <v>80.65005003689589</v>
      </c>
      <c r="AA42" s="68">
        <f aca="true" t="shared" si="8" ref="AA42:AA48">AA12+AA27</f>
        <v>11871240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8171989</v>
      </c>
      <c r="H44" s="67">
        <f t="shared" si="7"/>
        <v>7509988</v>
      </c>
      <c r="I44" s="67">
        <f t="shared" si="7"/>
        <v>3724300</v>
      </c>
      <c r="J44" s="67">
        <f t="shared" si="7"/>
        <v>19406277</v>
      </c>
      <c r="K44" s="67">
        <f t="shared" si="7"/>
        <v>13921858</v>
      </c>
      <c r="L44" s="67">
        <f t="shared" si="7"/>
        <v>1198657</v>
      </c>
      <c r="M44" s="67">
        <f t="shared" si="7"/>
        <v>3543566</v>
      </c>
      <c r="N44" s="67">
        <f t="shared" si="7"/>
        <v>18664081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38070358</v>
      </c>
      <c r="X44" s="67">
        <f t="shared" si="7"/>
        <v>0</v>
      </c>
      <c r="Y44" s="67">
        <f t="shared" si="7"/>
        <v>38070358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3459355</v>
      </c>
      <c r="D45" s="66">
        <f t="shared" si="7"/>
        <v>0</v>
      </c>
      <c r="E45" s="67">
        <f t="shared" si="7"/>
        <v>28465000</v>
      </c>
      <c r="F45" s="67">
        <f t="shared" si="7"/>
        <v>28465000</v>
      </c>
      <c r="G45" s="67">
        <f t="shared" si="7"/>
        <v>0</v>
      </c>
      <c r="H45" s="67">
        <f t="shared" si="7"/>
        <v>51731</v>
      </c>
      <c r="I45" s="67">
        <f t="shared" si="7"/>
        <v>32439</v>
      </c>
      <c r="J45" s="67">
        <f t="shared" si="7"/>
        <v>84170</v>
      </c>
      <c r="K45" s="67">
        <f t="shared" si="7"/>
        <v>1035355</v>
      </c>
      <c r="L45" s="67">
        <f t="shared" si="7"/>
        <v>341140</v>
      </c>
      <c r="M45" s="67">
        <f t="shared" si="7"/>
        <v>21459</v>
      </c>
      <c r="N45" s="67">
        <f t="shared" si="7"/>
        <v>1397954</v>
      </c>
      <c r="O45" s="67">
        <f t="shared" si="7"/>
        <v>787006</v>
      </c>
      <c r="P45" s="67">
        <f t="shared" si="7"/>
        <v>-29022</v>
      </c>
      <c r="Q45" s="67">
        <f t="shared" si="7"/>
        <v>379535</v>
      </c>
      <c r="R45" s="67">
        <f t="shared" si="7"/>
        <v>1137519</v>
      </c>
      <c r="S45" s="67">
        <f t="shared" si="7"/>
        <v>-168447</v>
      </c>
      <c r="T45" s="67">
        <f t="shared" si="7"/>
        <v>0</v>
      </c>
      <c r="U45" s="67">
        <f t="shared" si="7"/>
        <v>90755</v>
      </c>
      <c r="V45" s="67">
        <f t="shared" si="7"/>
        <v>-77692</v>
      </c>
      <c r="W45" s="67">
        <f t="shared" si="7"/>
        <v>2541951</v>
      </c>
      <c r="X45" s="67">
        <f t="shared" si="7"/>
        <v>28465000</v>
      </c>
      <c r="Y45" s="67">
        <f t="shared" si="7"/>
        <v>-25923049</v>
      </c>
      <c r="Z45" s="69">
        <f t="shared" si="5"/>
        <v>-91.06990690321447</v>
      </c>
      <c r="AA45" s="68">
        <f t="shared" si="8"/>
        <v>28465000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3947000</v>
      </c>
      <c r="F48" s="67">
        <f t="shared" si="7"/>
        <v>3947000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3947000</v>
      </c>
      <c r="Y48" s="67">
        <f t="shared" si="7"/>
        <v>-3947000</v>
      </c>
      <c r="Z48" s="69">
        <f t="shared" si="5"/>
        <v>-100</v>
      </c>
      <c r="AA48" s="68">
        <f t="shared" si="8"/>
        <v>3947000</v>
      </c>
    </row>
    <row r="49" spans="1:27" ht="13.5">
      <c r="A49" s="75" t="s">
        <v>49</v>
      </c>
      <c r="B49" s="76"/>
      <c r="C49" s="77">
        <f aca="true" t="shared" si="9" ref="C49:Y49">SUM(C41:C48)</f>
        <v>85154617</v>
      </c>
      <c r="D49" s="78">
        <f t="shared" si="9"/>
        <v>0</v>
      </c>
      <c r="E49" s="79">
        <f t="shared" si="9"/>
        <v>141993000</v>
      </c>
      <c r="F49" s="79">
        <f t="shared" si="9"/>
        <v>141993000</v>
      </c>
      <c r="G49" s="79">
        <f t="shared" si="9"/>
        <v>9128755</v>
      </c>
      <c r="H49" s="79">
        <f t="shared" si="9"/>
        <v>12979579</v>
      </c>
      <c r="I49" s="79">
        <f t="shared" si="9"/>
        <v>17443733</v>
      </c>
      <c r="J49" s="79">
        <f t="shared" si="9"/>
        <v>39552067</v>
      </c>
      <c r="K49" s="79">
        <f t="shared" si="9"/>
        <v>24273738</v>
      </c>
      <c r="L49" s="79">
        <f t="shared" si="9"/>
        <v>16008806</v>
      </c>
      <c r="M49" s="79">
        <f t="shared" si="9"/>
        <v>8607050</v>
      </c>
      <c r="N49" s="79">
        <f t="shared" si="9"/>
        <v>48889594</v>
      </c>
      <c r="O49" s="79">
        <f t="shared" si="9"/>
        <v>1897247</v>
      </c>
      <c r="P49" s="79">
        <f t="shared" si="9"/>
        <v>2253918</v>
      </c>
      <c r="Q49" s="79">
        <f t="shared" si="9"/>
        <v>7495467</v>
      </c>
      <c r="R49" s="79">
        <f t="shared" si="9"/>
        <v>11646632</v>
      </c>
      <c r="S49" s="79">
        <f t="shared" si="9"/>
        <v>6634663</v>
      </c>
      <c r="T49" s="79">
        <f t="shared" si="9"/>
        <v>0</v>
      </c>
      <c r="U49" s="79">
        <f t="shared" si="9"/>
        <v>11233151</v>
      </c>
      <c r="V49" s="79">
        <f t="shared" si="9"/>
        <v>17867814</v>
      </c>
      <c r="W49" s="79">
        <f t="shared" si="9"/>
        <v>117956107</v>
      </c>
      <c r="X49" s="79">
        <f t="shared" si="9"/>
        <v>141993000</v>
      </c>
      <c r="Y49" s="79">
        <f t="shared" si="9"/>
        <v>-24036893</v>
      </c>
      <c r="Z49" s="80">
        <f t="shared" si="5"/>
        <v>-16.92822392653159</v>
      </c>
      <c r="AA49" s="81">
        <f>SUM(AA41:AA48)</f>
        <v>141993000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2034773</v>
      </c>
      <c r="H66" s="14">
        <v>5467493</v>
      </c>
      <c r="I66" s="14">
        <v>6681320</v>
      </c>
      <c r="J66" s="14">
        <v>14183586</v>
      </c>
      <c r="K66" s="14">
        <v>442924</v>
      </c>
      <c r="L66" s="14">
        <v>4308663</v>
      </c>
      <c r="M66" s="14">
        <v>6065152</v>
      </c>
      <c r="N66" s="14">
        <v>10816739</v>
      </c>
      <c r="O66" s="14"/>
      <c r="P66" s="14">
        <v>3260620</v>
      </c>
      <c r="Q66" s="14">
        <v>6665884</v>
      </c>
      <c r="R66" s="14">
        <v>9926504</v>
      </c>
      <c r="S66" s="14">
        <v>5514146</v>
      </c>
      <c r="T66" s="14">
        <v>3515844</v>
      </c>
      <c r="U66" s="14">
        <v>8178760</v>
      </c>
      <c r="V66" s="14">
        <v>17208750</v>
      </c>
      <c r="W66" s="14">
        <v>52135579</v>
      </c>
      <c r="X66" s="14"/>
      <c r="Y66" s="14">
        <v>52135579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2034773</v>
      </c>
      <c r="H69" s="79">
        <f t="shared" si="12"/>
        <v>5467493</v>
      </c>
      <c r="I69" s="79">
        <f t="shared" si="12"/>
        <v>6681320</v>
      </c>
      <c r="J69" s="79">
        <f t="shared" si="12"/>
        <v>14183586</v>
      </c>
      <c r="K69" s="79">
        <f t="shared" si="12"/>
        <v>442924</v>
      </c>
      <c r="L69" s="79">
        <f t="shared" si="12"/>
        <v>4308663</v>
      </c>
      <c r="M69" s="79">
        <f t="shared" si="12"/>
        <v>6065152</v>
      </c>
      <c r="N69" s="79">
        <f t="shared" si="12"/>
        <v>10816739</v>
      </c>
      <c r="O69" s="79">
        <f t="shared" si="12"/>
        <v>0</v>
      </c>
      <c r="P69" s="79">
        <f t="shared" si="12"/>
        <v>3260620</v>
      </c>
      <c r="Q69" s="79">
        <f t="shared" si="12"/>
        <v>6665884</v>
      </c>
      <c r="R69" s="79">
        <f t="shared" si="12"/>
        <v>9926504</v>
      </c>
      <c r="S69" s="79">
        <f t="shared" si="12"/>
        <v>5514146</v>
      </c>
      <c r="T69" s="79">
        <f t="shared" si="12"/>
        <v>3515844</v>
      </c>
      <c r="U69" s="79">
        <f t="shared" si="12"/>
        <v>8178760</v>
      </c>
      <c r="V69" s="79">
        <f t="shared" si="12"/>
        <v>17208750</v>
      </c>
      <c r="W69" s="79">
        <f t="shared" si="12"/>
        <v>52135579</v>
      </c>
      <c r="X69" s="79">
        <f t="shared" si="12"/>
        <v>0</v>
      </c>
      <c r="Y69" s="79">
        <f t="shared" si="12"/>
        <v>52135579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2017-01-27T07:05:29Z</dcterms:created>
  <dcterms:modified xsi:type="dcterms:W3CDTF">2017-01-27T07:06:11Z</dcterms:modified>
  <cp:category/>
  <cp:version/>
  <cp:contentType/>
  <cp:contentStatus/>
</cp:coreProperties>
</file>