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'DC42'!$A$1:$Z$66</definedName>
    <definedName name="_xlnm.Print_Area" localSheetId="11">'DC48'!$A$1:$Z$66</definedName>
    <definedName name="_xlnm.Print_Area" localSheetId="1">'EKU'!$A$1:$Z$66</definedName>
    <definedName name="_xlnm.Print_Area" localSheetId="4">'GT421'!$A$1:$Z$66</definedName>
    <definedName name="_xlnm.Print_Area" localSheetId="5">'GT422'!$A$1:$Z$66</definedName>
    <definedName name="_xlnm.Print_Area" localSheetId="6">'GT423'!$A$1:$Z$66</definedName>
    <definedName name="_xlnm.Print_Area" localSheetId="8">'GT481'!$A$1:$Z$66</definedName>
    <definedName name="_xlnm.Print_Area" localSheetId="9">'GT484'!$A$1:$Z$66</definedName>
    <definedName name="_xlnm.Print_Area" localSheetId="10">'GT485'!$A$1:$Z$66</definedName>
    <definedName name="_xlnm.Print_Area" localSheetId="2">'JHB'!$A$1:$Z$66</definedName>
    <definedName name="_xlnm.Print_Area" localSheetId="0">'Summary'!$A$1:$Z$66</definedName>
    <definedName name="_xlnm.Print_Area" localSheetId="3">'TSH'!$A$1:$Z$66</definedName>
  </definedNames>
  <calcPr fullCalcOnLoad="1"/>
</workbook>
</file>

<file path=xl/sharedStrings.xml><?xml version="1.0" encoding="utf-8"?>
<sst xmlns="http://schemas.openxmlformats.org/spreadsheetml/2006/main" count="1332" uniqueCount="102">
  <si>
    <t>Gauteng: Ekurhuleni Metro(EKU)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</si>
  <si>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</si>
  <si>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</si>
  <si>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</si>
  <si>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</si>
  <si>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</si>
  <si>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</si>
  <si>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</si>
  <si>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</si>
  <si>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</si>
  <si>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</si>
  <si>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</si>
  <si>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</si>
  <si>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</si>
  <si>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</si>
  <si>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</si>
  <si>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</si>
  <si>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</si>
  <si>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</si>
  <si>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</si>
  <si>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</si>
  <si>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</si>
  <si>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</si>
  <si>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</si>
  <si>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</si>
  <si>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</si>
  <si>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</si>
  <si>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</si>
  <si>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</si>
  <si>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</si>
  <si>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</si>
  <si>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</si>
  <si>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</si>
  <si>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</si>
  <si>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</si>
  <si>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</si>
  <si>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</si>
  <si>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</si>
  <si>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</si>
  <si>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</si>
  <si>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</si>
  <si>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</si>
  <si>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</si>
  <si>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</si>
  <si>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</si>
  <si>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</si>
  <si>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</si>
  <si>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</si>
  <si>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</si>
  <si>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</si>
  <si>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</si>
  <si>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</si>
  <si>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</si>
  <si>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</si>
  <si>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</si>
  <si>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</si>
  <si>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</si>
  <si>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</si>
  <si>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</si>
  <si>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</si>
  <si>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</si>
  <si>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</si>
  <si>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</si>
  <si>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</si>
  <si>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</si>
  <si>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</si>
  <si>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Johannesburg(JHB) - Table C1 Schedule Quarterly Budget Statement Summary for 2nd Quarter ended 31 December 2016 (Figures Finalised as at 2017/01/30)</t>
  </si>
  <si>
    <t>Gauteng: City Of Tshwane(TSH) - Table C1 Schedule Quarterly Budget Statement Summary for 2nd Quarter ended 31 December 2016 (Figures Finalised as at 2017/01/30)</t>
  </si>
  <si>
    <t>Gauteng: Emfuleni(GT421) - Table C1 Schedule Quarterly Budget Statement Summary for 2nd Quarter ended 31 December 2016 (Figures Finalised as at 2017/01/30)</t>
  </si>
  <si>
    <t>Gauteng: Midvaal(GT422) - Table C1 Schedule Quarterly Budget Statement Summary for 2nd Quarter ended 31 December 2016 (Figures Finalised as at 2017/01/30)</t>
  </si>
  <si>
    <t>Gauteng: Lesedi(GT423) - Table C1 Schedule Quarterly Budget Statement Summary for 2nd Quarter ended 31 December 2016 (Figures Finalised as at 2017/01/30)</t>
  </si>
  <si>
    <t>Gauteng: Sedibeng(DC42) - Table C1 Schedule Quarterly Budget Statement Summary for 2nd Quarter ended 31 December 2016 (Figures Finalised as at 2017/01/30)</t>
  </si>
  <si>
    <t>Gauteng: Mogale City(GT481) - Table C1 Schedule Quarterly Budget Statement Summary for 2nd Quarter ended 31 December 2016 (Figures Finalised as at 2017/01/30)</t>
  </si>
  <si>
    <t>Gauteng: Merafong City(GT484) - Table C1 Schedule Quarterly Budget Statement Summary for 2nd Quarter ended 31 December 2016 (Figures Finalised as at 2017/01/30)</t>
  </si>
  <si>
    <t>Gauteng: Rand West City(GT485) - Table C1 Schedule Quarterly Budget Statement Summary for 2nd Quarter ended 31 December 2016 (Figures Finalised as at 2017/01/30)</t>
  </si>
  <si>
    <t>Gauteng: West Rand(DC48) - Table C1 Schedule Quarterly Budget Statement Summary for 2nd Quarter ended 31 December 2016 (Figures Finalised as at 2017/01/30)</t>
  </si>
  <si>
    <t>Summary - Table C1 Schedule Quarterly Budget Statement Summary for 2nd Quarter ended 31 December 2016 (Figures Finalised as at 2017/01/30)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</si>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</sst>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5345528497</v>
      </c>
      <c r="C5" s="18">
        <v>0</v>
      </c>
      <c r="D5" s="58">
        <v>20803266079</v>
      </c>
      <c r="E5" s="59">
        <v>20811318913</v>
      </c>
      <c r="F5" s="59">
        <v>1748943893</v>
      </c>
      <c r="G5" s="59">
        <v>1562005435</v>
      </c>
      <c r="H5" s="59">
        <v>1651362435</v>
      </c>
      <c r="I5" s="59">
        <v>4962311763</v>
      </c>
      <c r="J5" s="59">
        <v>1661617174</v>
      </c>
      <c r="K5" s="59">
        <v>1770273153</v>
      </c>
      <c r="L5" s="59">
        <v>1613072380</v>
      </c>
      <c r="M5" s="59">
        <v>5044962707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10007274470</v>
      </c>
      <c r="W5" s="59">
        <v>10268530384</v>
      </c>
      <c r="X5" s="59">
        <v>-261255914</v>
      </c>
      <c r="Y5" s="60">
        <v>-2.54</v>
      </c>
      <c r="Z5" s="61">
        <v>20811318913</v>
      </c>
    </row>
    <row r="6" spans="1:26" ht="13.5">
      <c r="A6" s="57" t="s">
        <v>32</v>
      </c>
      <c r="B6" s="18">
        <v>22845108758</v>
      </c>
      <c r="C6" s="18">
        <v>0</v>
      </c>
      <c r="D6" s="58">
        <v>73393203758</v>
      </c>
      <c r="E6" s="59">
        <v>73368026763</v>
      </c>
      <c r="F6" s="59">
        <v>6487263693</v>
      </c>
      <c r="G6" s="59">
        <v>6237449294</v>
      </c>
      <c r="H6" s="59">
        <v>6829913228</v>
      </c>
      <c r="I6" s="59">
        <v>19554626215</v>
      </c>
      <c r="J6" s="59">
        <v>5189426961</v>
      </c>
      <c r="K6" s="59">
        <v>5543560758</v>
      </c>
      <c r="L6" s="59">
        <v>5671631682</v>
      </c>
      <c r="M6" s="59">
        <v>16404619401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35959245616</v>
      </c>
      <c r="W6" s="59">
        <v>38446935816</v>
      </c>
      <c r="X6" s="59">
        <v>-2487690200</v>
      </c>
      <c r="Y6" s="60">
        <v>-6.47</v>
      </c>
      <c r="Z6" s="61">
        <v>73368026763</v>
      </c>
    </row>
    <row r="7" spans="1:26" ht="13.5">
      <c r="A7" s="57" t="s">
        <v>33</v>
      </c>
      <c r="B7" s="18">
        <v>669514820</v>
      </c>
      <c r="C7" s="18">
        <v>0</v>
      </c>
      <c r="D7" s="58">
        <v>665776822</v>
      </c>
      <c r="E7" s="59">
        <v>667276822</v>
      </c>
      <c r="F7" s="59">
        <v>78433392</v>
      </c>
      <c r="G7" s="59">
        <v>83055381</v>
      </c>
      <c r="H7" s="59">
        <v>26505521</v>
      </c>
      <c r="I7" s="59">
        <v>187994294</v>
      </c>
      <c r="J7" s="59">
        <v>70826006</v>
      </c>
      <c r="K7" s="59">
        <v>57357825</v>
      </c>
      <c r="L7" s="59">
        <v>78509267</v>
      </c>
      <c r="M7" s="59">
        <v>206693098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394687392</v>
      </c>
      <c r="W7" s="59">
        <v>311299735</v>
      </c>
      <c r="X7" s="59">
        <v>83387657</v>
      </c>
      <c r="Y7" s="60">
        <v>26.79</v>
      </c>
      <c r="Z7" s="61">
        <v>667276822</v>
      </c>
    </row>
    <row r="8" spans="1:26" ht="13.5">
      <c r="A8" s="57" t="s">
        <v>34</v>
      </c>
      <c r="B8" s="18">
        <v>5837285220</v>
      </c>
      <c r="C8" s="18">
        <v>0</v>
      </c>
      <c r="D8" s="58">
        <v>16582974502</v>
      </c>
      <c r="E8" s="59">
        <v>16582168502</v>
      </c>
      <c r="F8" s="59">
        <v>4068387332</v>
      </c>
      <c r="G8" s="59">
        <v>888372753</v>
      </c>
      <c r="H8" s="59">
        <v>511845930</v>
      </c>
      <c r="I8" s="59">
        <v>5468606015</v>
      </c>
      <c r="J8" s="59">
        <v>453925614</v>
      </c>
      <c r="K8" s="59">
        <v>491053958</v>
      </c>
      <c r="L8" s="59">
        <v>3929355346</v>
      </c>
      <c r="M8" s="59">
        <v>4874334918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10342940933</v>
      </c>
      <c r="W8" s="59">
        <v>9331790524</v>
      </c>
      <c r="X8" s="59">
        <v>1011150409</v>
      </c>
      <c r="Y8" s="60">
        <v>10.84</v>
      </c>
      <c r="Z8" s="61">
        <v>16582168502</v>
      </c>
    </row>
    <row r="9" spans="1:26" ht="13.5">
      <c r="A9" s="57" t="s">
        <v>35</v>
      </c>
      <c r="B9" s="18">
        <v>2082486797</v>
      </c>
      <c r="C9" s="18">
        <v>0</v>
      </c>
      <c r="D9" s="58">
        <v>10909903674</v>
      </c>
      <c r="E9" s="59">
        <v>10910409789</v>
      </c>
      <c r="F9" s="59">
        <v>510145926</v>
      </c>
      <c r="G9" s="59">
        <v>1073578925</v>
      </c>
      <c r="H9" s="59">
        <v>762892826</v>
      </c>
      <c r="I9" s="59">
        <v>2346617677</v>
      </c>
      <c r="J9" s="59">
        <v>540592951</v>
      </c>
      <c r="K9" s="59">
        <v>631737688</v>
      </c>
      <c r="L9" s="59">
        <v>1197451658</v>
      </c>
      <c r="M9" s="59">
        <v>2369782297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4716399974</v>
      </c>
      <c r="W9" s="59">
        <v>4889797900</v>
      </c>
      <c r="X9" s="59">
        <v>-173397926</v>
      </c>
      <c r="Y9" s="60">
        <v>-3.55</v>
      </c>
      <c r="Z9" s="61">
        <v>10910409789</v>
      </c>
    </row>
    <row r="10" spans="1:26" ht="25.5">
      <c r="A10" s="62" t="s">
        <v>86</v>
      </c>
      <c r="B10" s="63">
        <f>SUM(B5:B9)</f>
        <v>36779924092</v>
      </c>
      <c r="C10" s="63">
        <f>SUM(C5:C9)</f>
        <v>0</v>
      </c>
      <c r="D10" s="64">
        <f aca="true" t="shared" si="0" ref="D10:Z10">SUM(D5:D9)</f>
        <v>122355124835</v>
      </c>
      <c r="E10" s="65">
        <f t="shared" si="0"/>
        <v>122339200789</v>
      </c>
      <c r="F10" s="65">
        <f t="shared" si="0"/>
        <v>12893174236</v>
      </c>
      <c r="G10" s="65">
        <f t="shared" si="0"/>
        <v>9844461788</v>
      </c>
      <c r="H10" s="65">
        <f t="shared" si="0"/>
        <v>9782519940</v>
      </c>
      <c r="I10" s="65">
        <f t="shared" si="0"/>
        <v>32520155964</v>
      </c>
      <c r="J10" s="65">
        <f t="shared" si="0"/>
        <v>7916388706</v>
      </c>
      <c r="K10" s="65">
        <f t="shared" si="0"/>
        <v>8493983382</v>
      </c>
      <c r="L10" s="65">
        <f t="shared" si="0"/>
        <v>12490020333</v>
      </c>
      <c r="M10" s="65">
        <f t="shared" si="0"/>
        <v>28900392421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61420548385</v>
      </c>
      <c r="W10" s="65">
        <f t="shared" si="0"/>
        <v>63248354359</v>
      </c>
      <c r="X10" s="65">
        <f t="shared" si="0"/>
        <v>-1827805974</v>
      </c>
      <c r="Y10" s="66">
        <f>+IF(W10&lt;&gt;0,(X10/W10)*100,0)</f>
        <v>-2.8898870057951322</v>
      </c>
      <c r="Z10" s="67">
        <f t="shared" si="0"/>
        <v>122339200789</v>
      </c>
    </row>
    <row r="11" spans="1:26" ht="13.5">
      <c r="A11" s="57" t="s">
        <v>36</v>
      </c>
      <c r="B11" s="18">
        <v>8352940811</v>
      </c>
      <c r="C11" s="18">
        <v>0</v>
      </c>
      <c r="D11" s="58">
        <v>27846775304</v>
      </c>
      <c r="E11" s="59">
        <v>27846316654</v>
      </c>
      <c r="F11" s="59">
        <v>2510692776</v>
      </c>
      <c r="G11" s="59">
        <v>1900198073</v>
      </c>
      <c r="H11" s="59">
        <v>2224311014</v>
      </c>
      <c r="I11" s="59">
        <v>6635201863</v>
      </c>
      <c r="J11" s="59">
        <v>2214312994</v>
      </c>
      <c r="K11" s="59">
        <v>2555281839</v>
      </c>
      <c r="L11" s="59">
        <v>2231156277</v>
      </c>
      <c r="M11" s="59">
        <v>7000751110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13635952973</v>
      </c>
      <c r="W11" s="59">
        <v>14219074484</v>
      </c>
      <c r="X11" s="59">
        <v>-583121511</v>
      </c>
      <c r="Y11" s="60">
        <v>-4.1</v>
      </c>
      <c r="Z11" s="61">
        <v>27846316654</v>
      </c>
    </row>
    <row r="12" spans="1:26" ht="13.5">
      <c r="A12" s="57" t="s">
        <v>37</v>
      </c>
      <c r="B12" s="18">
        <v>208138659</v>
      </c>
      <c r="C12" s="18">
        <v>0</v>
      </c>
      <c r="D12" s="58">
        <v>579462810</v>
      </c>
      <c r="E12" s="59">
        <v>579462810</v>
      </c>
      <c r="F12" s="59">
        <v>39366078</v>
      </c>
      <c r="G12" s="59">
        <v>22976339</v>
      </c>
      <c r="H12" s="59">
        <v>59860646</v>
      </c>
      <c r="I12" s="59">
        <v>122203063</v>
      </c>
      <c r="J12" s="59">
        <v>45492347</v>
      </c>
      <c r="K12" s="59">
        <v>44195324</v>
      </c>
      <c r="L12" s="59">
        <v>43714438</v>
      </c>
      <c r="M12" s="59">
        <v>133402109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255605172</v>
      </c>
      <c r="W12" s="59">
        <v>272947373</v>
      </c>
      <c r="X12" s="59">
        <v>-17342201</v>
      </c>
      <c r="Y12" s="60">
        <v>-6.35</v>
      </c>
      <c r="Z12" s="61">
        <v>579462810</v>
      </c>
    </row>
    <row r="13" spans="1:26" ht="13.5">
      <c r="A13" s="57" t="s">
        <v>87</v>
      </c>
      <c r="B13" s="18">
        <v>2845890791</v>
      </c>
      <c r="C13" s="18">
        <v>0</v>
      </c>
      <c r="D13" s="58">
        <v>7863271592</v>
      </c>
      <c r="E13" s="59">
        <v>7863271592</v>
      </c>
      <c r="F13" s="59">
        <v>348470904</v>
      </c>
      <c r="G13" s="59">
        <v>556813357</v>
      </c>
      <c r="H13" s="59">
        <v>518128575</v>
      </c>
      <c r="I13" s="59">
        <v>1423412836</v>
      </c>
      <c r="J13" s="59">
        <v>576928527</v>
      </c>
      <c r="K13" s="59">
        <v>527722336</v>
      </c>
      <c r="L13" s="59">
        <v>546538548</v>
      </c>
      <c r="M13" s="59">
        <v>1651189411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3074602247</v>
      </c>
      <c r="W13" s="59">
        <v>3573614578</v>
      </c>
      <c r="X13" s="59">
        <v>-499012331</v>
      </c>
      <c r="Y13" s="60">
        <v>-13.96</v>
      </c>
      <c r="Z13" s="61">
        <v>7863271592</v>
      </c>
    </row>
    <row r="14" spans="1:26" ht="13.5">
      <c r="A14" s="57" t="s">
        <v>38</v>
      </c>
      <c r="B14" s="18">
        <v>981573502</v>
      </c>
      <c r="C14" s="18">
        <v>0</v>
      </c>
      <c r="D14" s="58">
        <v>4151313952</v>
      </c>
      <c r="E14" s="59">
        <v>4151313952</v>
      </c>
      <c r="F14" s="59">
        <v>214877353</v>
      </c>
      <c r="G14" s="59">
        <v>203063638</v>
      </c>
      <c r="H14" s="59">
        <v>346825089</v>
      </c>
      <c r="I14" s="59">
        <v>764766080</v>
      </c>
      <c r="J14" s="59">
        <v>341832054</v>
      </c>
      <c r="K14" s="59">
        <v>210532179</v>
      </c>
      <c r="L14" s="59">
        <v>665384564</v>
      </c>
      <c r="M14" s="59">
        <v>1217748797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1982514877</v>
      </c>
      <c r="W14" s="59">
        <v>2017486993</v>
      </c>
      <c r="X14" s="59">
        <v>-34972116</v>
      </c>
      <c r="Y14" s="60">
        <v>-1.73</v>
      </c>
      <c r="Z14" s="61">
        <v>4151313952</v>
      </c>
    </row>
    <row r="15" spans="1:26" ht="13.5">
      <c r="A15" s="57" t="s">
        <v>39</v>
      </c>
      <c r="B15" s="18">
        <v>17075294737</v>
      </c>
      <c r="C15" s="18">
        <v>0</v>
      </c>
      <c r="D15" s="58">
        <v>46195447489</v>
      </c>
      <c r="E15" s="59">
        <v>46240104044</v>
      </c>
      <c r="F15" s="59">
        <v>3667470593</v>
      </c>
      <c r="G15" s="59">
        <v>5169068189</v>
      </c>
      <c r="H15" s="59">
        <v>3725062666</v>
      </c>
      <c r="I15" s="59">
        <v>12561601448</v>
      </c>
      <c r="J15" s="59">
        <v>3474764741</v>
      </c>
      <c r="K15" s="59">
        <v>3430356436</v>
      </c>
      <c r="L15" s="59">
        <v>3715356638</v>
      </c>
      <c r="M15" s="59">
        <v>10620477815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23182079263</v>
      </c>
      <c r="W15" s="59">
        <v>24992367602</v>
      </c>
      <c r="X15" s="59">
        <v>-1810288339</v>
      </c>
      <c r="Y15" s="60">
        <v>-7.24</v>
      </c>
      <c r="Z15" s="61">
        <v>46240104044</v>
      </c>
    </row>
    <row r="16" spans="1:26" ht="13.5">
      <c r="A16" s="68" t="s">
        <v>40</v>
      </c>
      <c r="B16" s="18">
        <v>1194229590</v>
      </c>
      <c r="C16" s="18">
        <v>0</v>
      </c>
      <c r="D16" s="58">
        <v>2777681890</v>
      </c>
      <c r="E16" s="59">
        <v>2778045865</v>
      </c>
      <c r="F16" s="59">
        <v>56199799</v>
      </c>
      <c r="G16" s="59">
        <v>-7953953</v>
      </c>
      <c r="H16" s="59">
        <v>237471182</v>
      </c>
      <c r="I16" s="59">
        <v>285717028</v>
      </c>
      <c r="J16" s="59">
        <v>286581676</v>
      </c>
      <c r="K16" s="59">
        <v>309271406</v>
      </c>
      <c r="L16" s="59">
        <v>288905341</v>
      </c>
      <c r="M16" s="59">
        <v>884758423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1170475451</v>
      </c>
      <c r="W16" s="59">
        <v>1143485241</v>
      </c>
      <c r="X16" s="59">
        <v>26990210</v>
      </c>
      <c r="Y16" s="60">
        <v>2.36</v>
      </c>
      <c r="Z16" s="61">
        <v>2778045865</v>
      </c>
    </row>
    <row r="17" spans="1:26" ht="13.5">
      <c r="A17" s="57" t="s">
        <v>41</v>
      </c>
      <c r="B17" s="18">
        <v>6893576891</v>
      </c>
      <c r="C17" s="18">
        <v>0</v>
      </c>
      <c r="D17" s="58">
        <v>30667820154</v>
      </c>
      <c r="E17" s="59">
        <v>30606896889</v>
      </c>
      <c r="F17" s="59">
        <v>952061051</v>
      </c>
      <c r="G17" s="59">
        <v>2050630393</v>
      </c>
      <c r="H17" s="59">
        <v>2513785228</v>
      </c>
      <c r="I17" s="59">
        <v>5516476672</v>
      </c>
      <c r="J17" s="59">
        <v>2280332120</v>
      </c>
      <c r="K17" s="59">
        <v>2057429206</v>
      </c>
      <c r="L17" s="59">
        <v>2334678846</v>
      </c>
      <c r="M17" s="59">
        <v>6672440172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12188916844</v>
      </c>
      <c r="W17" s="59">
        <v>14824015630</v>
      </c>
      <c r="X17" s="59">
        <v>-2635098786</v>
      </c>
      <c r="Y17" s="60">
        <v>-17.78</v>
      </c>
      <c r="Z17" s="61">
        <v>30606896889</v>
      </c>
    </row>
    <row r="18" spans="1:26" ht="13.5">
      <c r="A18" s="69" t="s">
        <v>42</v>
      </c>
      <c r="B18" s="70">
        <f>SUM(B11:B17)</f>
        <v>37551644981</v>
      </c>
      <c r="C18" s="70">
        <f>SUM(C11:C17)</f>
        <v>0</v>
      </c>
      <c r="D18" s="71">
        <f aca="true" t="shared" si="1" ref="D18:Z18">SUM(D11:D17)</f>
        <v>120081773191</v>
      </c>
      <c r="E18" s="72">
        <f t="shared" si="1"/>
        <v>120065411806</v>
      </c>
      <c r="F18" s="72">
        <f t="shared" si="1"/>
        <v>7789138554</v>
      </c>
      <c r="G18" s="72">
        <f t="shared" si="1"/>
        <v>9894796036</v>
      </c>
      <c r="H18" s="72">
        <f t="shared" si="1"/>
        <v>9625444400</v>
      </c>
      <c r="I18" s="72">
        <f t="shared" si="1"/>
        <v>27309378990</v>
      </c>
      <c r="J18" s="72">
        <f t="shared" si="1"/>
        <v>9220244459</v>
      </c>
      <c r="K18" s="72">
        <f t="shared" si="1"/>
        <v>9134788726</v>
      </c>
      <c r="L18" s="72">
        <f t="shared" si="1"/>
        <v>9825734652</v>
      </c>
      <c r="M18" s="72">
        <f t="shared" si="1"/>
        <v>28180767837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55490146827</v>
      </c>
      <c r="W18" s="72">
        <f t="shared" si="1"/>
        <v>61042991901</v>
      </c>
      <c r="X18" s="72">
        <f t="shared" si="1"/>
        <v>-5552845074</v>
      </c>
      <c r="Y18" s="66">
        <f>+IF(W18&lt;&gt;0,(X18/W18)*100,0)</f>
        <v>-9.09661355230695</v>
      </c>
      <c r="Z18" s="73">
        <f t="shared" si="1"/>
        <v>120065411806</v>
      </c>
    </row>
    <row r="19" spans="1:26" ht="13.5">
      <c r="A19" s="69" t="s">
        <v>43</v>
      </c>
      <c r="B19" s="74">
        <f>+B10-B18</f>
        <v>-771720889</v>
      </c>
      <c r="C19" s="74">
        <f>+C10-C18</f>
        <v>0</v>
      </c>
      <c r="D19" s="75">
        <f aca="true" t="shared" si="2" ref="D19:Z19">+D10-D18</f>
        <v>2273351644</v>
      </c>
      <c r="E19" s="76">
        <f t="shared" si="2"/>
        <v>2273788983</v>
      </c>
      <c r="F19" s="76">
        <f t="shared" si="2"/>
        <v>5104035682</v>
      </c>
      <c r="G19" s="76">
        <f t="shared" si="2"/>
        <v>-50334248</v>
      </c>
      <c r="H19" s="76">
        <f t="shared" si="2"/>
        <v>157075540</v>
      </c>
      <c r="I19" s="76">
        <f t="shared" si="2"/>
        <v>5210776974</v>
      </c>
      <c r="J19" s="76">
        <f t="shared" si="2"/>
        <v>-1303855753</v>
      </c>
      <c r="K19" s="76">
        <f t="shared" si="2"/>
        <v>-640805344</v>
      </c>
      <c r="L19" s="76">
        <f t="shared" si="2"/>
        <v>2664285681</v>
      </c>
      <c r="M19" s="76">
        <f t="shared" si="2"/>
        <v>719624584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5930401558</v>
      </c>
      <c r="W19" s="76">
        <f>IF(E10=E18,0,W10-W18)</f>
        <v>2205362458</v>
      </c>
      <c r="X19" s="76">
        <f t="shared" si="2"/>
        <v>3725039100</v>
      </c>
      <c r="Y19" s="77">
        <f>+IF(W19&lt;&gt;0,(X19/W19)*100,0)</f>
        <v>168.90824845990008</v>
      </c>
      <c r="Z19" s="78">
        <f t="shared" si="2"/>
        <v>2273788983</v>
      </c>
    </row>
    <row r="20" spans="1:26" ht="13.5">
      <c r="A20" s="57" t="s">
        <v>44</v>
      </c>
      <c r="B20" s="18">
        <v>2583071324</v>
      </c>
      <c r="C20" s="18">
        <v>0</v>
      </c>
      <c r="D20" s="58">
        <v>7909939508</v>
      </c>
      <c r="E20" s="59">
        <v>7911245508</v>
      </c>
      <c r="F20" s="59">
        <v>-159629493</v>
      </c>
      <c r="G20" s="59">
        <v>330483817</v>
      </c>
      <c r="H20" s="59">
        <v>572214467</v>
      </c>
      <c r="I20" s="59">
        <v>743068791</v>
      </c>
      <c r="J20" s="59">
        <v>718438669</v>
      </c>
      <c r="K20" s="59">
        <v>703259274</v>
      </c>
      <c r="L20" s="59">
        <v>588681625</v>
      </c>
      <c r="M20" s="59">
        <v>2010379568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2753448359</v>
      </c>
      <c r="W20" s="59">
        <v>3577819890</v>
      </c>
      <c r="X20" s="59">
        <v>-824371531</v>
      </c>
      <c r="Y20" s="60">
        <v>-23.04</v>
      </c>
      <c r="Z20" s="61">
        <v>7911245508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-143953</v>
      </c>
      <c r="I21" s="81">
        <v>-143953</v>
      </c>
      <c r="J21" s="81">
        <v>-3262758</v>
      </c>
      <c r="K21" s="81">
        <v>0</v>
      </c>
      <c r="L21" s="81">
        <v>0</v>
      </c>
      <c r="M21" s="81">
        <v>-3262758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-3406711</v>
      </c>
      <c r="W21" s="81">
        <v>32199672</v>
      </c>
      <c r="X21" s="81">
        <v>-35606383</v>
      </c>
      <c r="Y21" s="82">
        <v>-110.58</v>
      </c>
      <c r="Z21" s="83">
        <v>0</v>
      </c>
    </row>
    <row r="22" spans="1:26" ht="25.5">
      <c r="A22" s="84" t="s">
        <v>89</v>
      </c>
      <c r="B22" s="85">
        <f>SUM(B19:B21)</f>
        <v>1811350435</v>
      </c>
      <c r="C22" s="85">
        <f>SUM(C19:C21)</f>
        <v>0</v>
      </c>
      <c r="D22" s="86">
        <f aca="true" t="shared" si="3" ref="D22:Z22">SUM(D19:D21)</f>
        <v>10183291152</v>
      </c>
      <c r="E22" s="87">
        <f t="shared" si="3"/>
        <v>10185034491</v>
      </c>
      <c r="F22" s="87">
        <f t="shared" si="3"/>
        <v>4944406189</v>
      </c>
      <c r="G22" s="87">
        <f t="shared" si="3"/>
        <v>280149569</v>
      </c>
      <c r="H22" s="87">
        <f t="shared" si="3"/>
        <v>729146054</v>
      </c>
      <c r="I22" s="87">
        <f t="shared" si="3"/>
        <v>5953701812</v>
      </c>
      <c r="J22" s="87">
        <f t="shared" si="3"/>
        <v>-588679842</v>
      </c>
      <c r="K22" s="87">
        <f t="shared" si="3"/>
        <v>62453930</v>
      </c>
      <c r="L22" s="87">
        <f t="shared" si="3"/>
        <v>3252967306</v>
      </c>
      <c r="M22" s="87">
        <f t="shared" si="3"/>
        <v>2726741394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8680443206</v>
      </c>
      <c r="W22" s="87">
        <f t="shared" si="3"/>
        <v>5815382020</v>
      </c>
      <c r="X22" s="87">
        <f t="shared" si="3"/>
        <v>2865061186</v>
      </c>
      <c r="Y22" s="88">
        <f>+IF(W22&lt;&gt;0,(X22/W22)*100,0)</f>
        <v>49.266947143740694</v>
      </c>
      <c r="Z22" s="89">
        <f t="shared" si="3"/>
        <v>10185034491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1811350435</v>
      </c>
      <c r="C24" s="74">
        <f>SUM(C22:C23)</f>
        <v>0</v>
      </c>
      <c r="D24" s="75">
        <f aca="true" t="shared" si="4" ref="D24:Z24">SUM(D22:D23)</f>
        <v>10183291152</v>
      </c>
      <c r="E24" s="76">
        <f t="shared" si="4"/>
        <v>10185034491</v>
      </c>
      <c r="F24" s="76">
        <f t="shared" si="4"/>
        <v>4944406189</v>
      </c>
      <c r="G24" s="76">
        <f t="shared" si="4"/>
        <v>280149569</v>
      </c>
      <c r="H24" s="76">
        <f t="shared" si="4"/>
        <v>729146054</v>
      </c>
      <c r="I24" s="76">
        <f t="shared" si="4"/>
        <v>5953701812</v>
      </c>
      <c r="J24" s="76">
        <f t="shared" si="4"/>
        <v>-588679842</v>
      </c>
      <c r="K24" s="76">
        <f t="shared" si="4"/>
        <v>62453930</v>
      </c>
      <c r="L24" s="76">
        <f t="shared" si="4"/>
        <v>3252967306</v>
      </c>
      <c r="M24" s="76">
        <f t="shared" si="4"/>
        <v>2726741394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8680443206</v>
      </c>
      <c r="W24" s="76">
        <f t="shared" si="4"/>
        <v>5815382020</v>
      </c>
      <c r="X24" s="76">
        <f t="shared" si="4"/>
        <v>2865061186</v>
      </c>
      <c r="Y24" s="77">
        <f>+IF(W24&lt;&gt;0,(X24/W24)*100,0)</f>
        <v>49.266947143740694</v>
      </c>
      <c r="Z24" s="78">
        <f t="shared" si="4"/>
        <v>10185034491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976544771</v>
      </c>
      <c r="C27" s="21">
        <v>0</v>
      </c>
      <c r="D27" s="98">
        <v>20472866867</v>
      </c>
      <c r="E27" s="99">
        <v>20483591052</v>
      </c>
      <c r="F27" s="99">
        <v>214773743</v>
      </c>
      <c r="G27" s="99">
        <v>763516509</v>
      </c>
      <c r="H27" s="99">
        <v>1144374942</v>
      </c>
      <c r="I27" s="99">
        <v>2122665194</v>
      </c>
      <c r="J27" s="99">
        <v>858942066</v>
      </c>
      <c r="K27" s="99">
        <v>1077011641</v>
      </c>
      <c r="L27" s="99">
        <v>1152333442</v>
      </c>
      <c r="M27" s="99">
        <v>3088287149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5210952343</v>
      </c>
      <c r="W27" s="99">
        <v>10241795528</v>
      </c>
      <c r="X27" s="99">
        <v>-5030843185</v>
      </c>
      <c r="Y27" s="100">
        <v>-49.12</v>
      </c>
      <c r="Z27" s="101">
        <v>20483591052</v>
      </c>
    </row>
    <row r="28" spans="1:26" ht="13.5">
      <c r="A28" s="102" t="s">
        <v>44</v>
      </c>
      <c r="B28" s="18">
        <v>554380774</v>
      </c>
      <c r="C28" s="18">
        <v>0</v>
      </c>
      <c r="D28" s="58">
        <v>7901692508</v>
      </c>
      <c r="E28" s="59">
        <v>7906049302</v>
      </c>
      <c r="F28" s="59">
        <v>111909161</v>
      </c>
      <c r="G28" s="59">
        <v>208904097</v>
      </c>
      <c r="H28" s="59">
        <v>591877189</v>
      </c>
      <c r="I28" s="59">
        <v>912690447</v>
      </c>
      <c r="J28" s="59">
        <v>549736859</v>
      </c>
      <c r="K28" s="59">
        <v>563968701</v>
      </c>
      <c r="L28" s="59">
        <v>526423364</v>
      </c>
      <c r="M28" s="59">
        <v>1640128924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2552819371</v>
      </c>
      <c r="W28" s="59">
        <v>3953024652</v>
      </c>
      <c r="X28" s="59">
        <v>-1400205281</v>
      </c>
      <c r="Y28" s="60">
        <v>-35.42</v>
      </c>
      <c r="Z28" s="61">
        <v>7906049302</v>
      </c>
    </row>
    <row r="29" spans="1:26" ht="13.5">
      <c r="A29" s="57" t="s">
        <v>91</v>
      </c>
      <c r="B29" s="18">
        <v>75984798</v>
      </c>
      <c r="C29" s="18">
        <v>0</v>
      </c>
      <c r="D29" s="58">
        <v>236774000</v>
      </c>
      <c r="E29" s="59">
        <v>235105119</v>
      </c>
      <c r="F29" s="59">
        <v>8985340</v>
      </c>
      <c r="G29" s="59">
        <v>20943324</v>
      </c>
      <c r="H29" s="59">
        <v>7655533</v>
      </c>
      <c r="I29" s="59">
        <v>37584197</v>
      </c>
      <c r="J29" s="59">
        <v>61899550</v>
      </c>
      <c r="K29" s="59">
        <v>24094424</v>
      </c>
      <c r="L29" s="59">
        <v>24624396</v>
      </c>
      <c r="M29" s="59">
        <v>110618370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148202567</v>
      </c>
      <c r="W29" s="59">
        <v>117552560</v>
      </c>
      <c r="X29" s="59">
        <v>30650007</v>
      </c>
      <c r="Y29" s="60">
        <v>26.07</v>
      </c>
      <c r="Z29" s="61">
        <v>235105119</v>
      </c>
    </row>
    <row r="30" spans="1:26" ht="13.5">
      <c r="A30" s="57" t="s">
        <v>48</v>
      </c>
      <c r="B30" s="18">
        <v>100929223</v>
      </c>
      <c r="C30" s="18">
        <v>0</v>
      </c>
      <c r="D30" s="58">
        <v>5447806836</v>
      </c>
      <c r="E30" s="59">
        <v>5445411465</v>
      </c>
      <c r="F30" s="59">
        <v>61682402</v>
      </c>
      <c r="G30" s="59">
        <v>203549803</v>
      </c>
      <c r="H30" s="59">
        <v>207498943</v>
      </c>
      <c r="I30" s="59">
        <v>472731148</v>
      </c>
      <c r="J30" s="59">
        <v>142193982</v>
      </c>
      <c r="K30" s="59">
        <v>257237383</v>
      </c>
      <c r="L30" s="59">
        <v>439822330</v>
      </c>
      <c r="M30" s="59">
        <v>839253695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1311984843</v>
      </c>
      <c r="W30" s="59">
        <v>2722705733</v>
      </c>
      <c r="X30" s="59">
        <v>-1410720890</v>
      </c>
      <c r="Y30" s="60">
        <v>-51.81</v>
      </c>
      <c r="Z30" s="61">
        <v>5445411465</v>
      </c>
    </row>
    <row r="31" spans="1:26" ht="13.5">
      <c r="A31" s="57" t="s">
        <v>49</v>
      </c>
      <c r="B31" s="18">
        <v>245249977</v>
      </c>
      <c r="C31" s="18">
        <v>0</v>
      </c>
      <c r="D31" s="58">
        <v>6886593523</v>
      </c>
      <c r="E31" s="59">
        <v>6897025166</v>
      </c>
      <c r="F31" s="59">
        <v>32196839</v>
      </c>
      <c r="G31" s="59">
        <v>330119282</v>
      </c>
      <c r="H31" s="59">
        <v>337343276</v>
      </c>
      <c r="I31" s="59">
        <v>699659397</v>
      </c>
      <c r="J31" s="59">
        <v>105111679</v>
      </c>
      <c r="K31" s="59">
        <v>231711132</v>
      </c>
      <c r="L31" s="59">
        <v>161463349</v>
      </c>
      <c r="M31" s="59">
        <v>498286160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1197945557</v>
      </c>
      <c r="W31" s="59">
        <v>3448512584</v>
      </c>
      <c r="X31" s="59">
        <v>-2250567027</v>
      </c>
      <c r="Y31" s="60">
        <v>-65.26</v>
      </c>
      <c r="Z31" s="61">
        <v>6897025166</v>
      </c>
    </row>
    <row r="32" spans="1:26" ht="13.5">
      <c r="A32" s="69" t="s">
        <v>50</v>
      </c>
      <c r="B32" s="21">
        <f>SUM(B28:B31)</f>
        <v>976544772</v>
      </c>
      <c r="C32" s="21">
        <f>SUM(C28:C31)</f>
        <v>0</v>
      </c>
      <c r="D32" s="98">
        <f aca="true" t="shared" si="5" ref="D32:Z32">SUM(D28:D31)</f>
        <v>20472866867</v>
      </c>
      <c r="E32" s="99">
        <f t="shared" si="5"/>
        <v>20483591052</v>
      </c>
      <c r="F32" s="99">
        <f t="shared" si="5"/>
        <v>214773742</v>
      </c>
      <c r="G32" s="99">
        <f t="shared" si="5"/>
        <v>763516506</v>
      </c>
      <c r="H32" s="99">
        <f t="shared" si="5"/>
        <v>1144374941</v>
      </c>
      <c r="I32" s="99">
        <f t="shared" si="5"/>
        <v>2122665189</v>
      </c>
      <c r="J32" s="99">
        <f t="shared" si="5"/>
        <v>858942070</v>
      </c>
      <c r="K32" s="99">
        <f t="shared" si="5"/>
        <v>1077011640</v>
      </c>
      <c r="L32" s="99">
        <f t="shared" si="5"/>
        <v>1152333439</v>
      </c>
      <c r="M32" s="99">
        <f t="shared" si="5"/>
        <v>3088287149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5210952338</v>
      </c>
      <c r="W32" s="99">
        <f t="shared" si="5"/>
        <v>10241795529</v>
      </c>
      <c r="X32" s="99">
        <f t="shared" si="5"/>
        <v>-5030843191</v>
      </c>
      <c r="Y32" s="100">
        <f>+IF(W32&lt;&gt;0,(X32/W32)*100,0)</f>
        <v>-49.120714983568966</v>
      </c>
      <c r="Z32" s="101">
        <f t="shared" si="5"/>
        <v>20483591052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22514729580</v>
      </c>
      <c r="C35" s="18">
        <v>0</v>
      </c>
      <c r="D35" s="58">
        <v>43039318159</v>
      </c>
      <c r="E35" s="59">
        <v>43036533395</v>
      </c>
      <c r="F35" s="59">
        <v>42856894489</v>
      </c>
      <c r="G35" s="59">
        <v>36348468657</v>
      </c>
      <c r="H35" s="59">
        <v>37267995880</v>
      </c>
      <c r="I35" s="59">
        <v>37267995880</v>
      </c>
      <c r="J35" s="59">
        <v>35010917899</v>
      </c>
      <c r="K35" s="59">
        <v>34393020890</v>
      </c>
      <c r="L35" s="59">
        <v>34165023065</v>
      </c>
      <c r="M35" s="59">
        <v>35355776808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35355776808</v>
      </c>
      <c r="W35" s="59">
        <v>21518266702</v>
      </c>
      <c r="X35" s="59">
        <v>13837510106</v>
      </c>
      <c r="Y35" s="60">
        <v>64.31</v>
      </c>
      <c r="Z35" s="61">
        <v>43036533395</v>
      </c>
    </row>
    <row r="36" spans="1:26" ht="13.5">
      <c r="A36" s="57" t="s">
        <v>53</v>
      </c>
      <c r="B36" s="18">
        <v>109609762689</v>
      </c>
      <c r="C36" s="18">
        <v>0</v>
      </c>
      <c r="D36" s="58">
        <v>189877390151</v>
      </c>
      <c r="E36" s="59">
        <v>189888114336</v>
      </c>
      <c r="F36" s="59">
        <v>173197552469</v>
      </c>
      <c r="G36" s="59">
        <v>177395290591</v>
      </c>
      <c r="H36" s="59">
        <v>182033076455</v>
      </c>
      <c r="I36" s="59">
        <v>182033076455</v>
      </c>
      <c r="J36" s="59">
        <v>183686208153</v>
      </c>
      <c r="K36" s="59">
        <v>184805187935</v>
      </c>
      <c r="L36" s="59">
        <v>173840952891</v>
      </c>
      <c r="M36" s="59">
        <v>185199319242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185199319242</v>
      </c>
      <c r="W36" s="59">
        <v>94944057168</v>
      </c>
      <c r="X36" s="59">
        <v>90255262074</v>
      </c>
      <c r="Y36" s="60">
        <v>95.06</v>
      </c>
      <c r="Z36" s="61">
        <v>189888114336</v>
      </c>
    </row>
    <row r="37" spans="1:26" ht="13.5">
      <c r="A37" s="57" t="s">
        <v>54</v>
      </c>
      <c r="B37" s="18">
        <v>20677059105</v>
      </c>
      <c r="C37" s="18">
        <v>0</v>
      </c>
      <c r="D37" s="58">
        <v>31443772698</v>
      </c>
      <c r="E37" s="59">
        <v>31443261330</v>
      </c>
      <c r="F37" s="59">
        <v>28799800828</v>
      </c>
      <c r="G37" s="59">
        <v>30615619203</v>
      </c>
      <c r="H37" s="59">
        <v>31150726630</v>
      </c>
      <c r="I37" s="59">
        <v>31150726630</v>
      </c>
      <c r="J37" s="59">
        <v>31660868802</v>
      </c>
      <c r="K37" s="59">
        <v>31739197283</v>
      </c>
      <c r="L37" s="59">
        <v>30081132315</v>
      </c>
      <c r="M37" s="59">
        <v>31083710961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31083710961</v>
      </c>
      <c r="W37" s="59">
        <v>15721630667</v>
      </c>
      <c r="X37" s="59">
        <v>15362080294</v>
      </c>
      <c r="Y37" s="60">
        <v>97.71</v>
      </c>
      <c r="Z37" s="61">
        <v>31443261330</v>
      </c>
    </row>
    <row r="38" spans="1:26" ht="13.5">
      <c r="A38" s="57" t="s">
        <v>55</v>
      </c>
      <c r="B38" s="18">
        <v>24511527445</v>
      </c>
      <c r="C38" s="18">
        <v>0</v>
      </c>
      <c r="D38" s="58">
        <v>54193429413</v>
      </c>
      <c r="E38" s="59">
        <v>54203786159</v>
      </c>
      <c r="F38" s="59">
        <v>49354772429</v>
      </c>
      <c r="G38" s="59">
        <v>49791918275</v>
      </c>
      <c r="H38" s="59">
        <v>50641137771</v>
      </c>
      <c r="I38" s="59">
        <v>50641137771</v>
      </c>
      <c r="J38" s="59">
        <v>50456083075</v>
      </c>
      <c r="K38" s="59">
        <v>50372338698</v>
      </c>
      <c r="L38" s="59">
        <v>49718341677</v>
      </c>
      <c r="M38" s="59">
        <v>50141327129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50141327129</v>
      </c>
      <c r="W38" s="59">
        <v>27101893081</v>
      </c>
      <c r="X38" s="59">
        <v>23039434048</v>
      </c>
      <c r="Y38" s="60">
        <v>85.01</v>
      </c>
      <c r="Z38" s="61">
        <v>54203786159</v>
      </c>
    </row>
    <row r="39" spans="1:26" ht="13.5">
      <c r="A39" s="57" t="s">
        <v>56</v>
      </c>
      <c r="B39" s="18">
        <v>86935905719</v>
      </c>
      <c r="C39" s="18">
        <v>0</v>
      </c>
      <c r="D39" s="58">
        <v>147279506198</v>
      </c>
      <c r="E39" s="59">
        <v>147277600241</v>
      </c>
      <c r="F39" s="59">
        <v>137899873701</v>
      </c>
      <c r="G39" s="59">
        <v>133336221770</v>
      </c>
      <c r="H39" s="59">
        <v>137509207933</v>
      </c>
      <c r="I39" s="59">
        <v>137509207933</v>
      </c>
      <c r="J39" s="59">
        <v>136580174175</v>
      </c>
      <c r="K39" s="59">
        <v>137086672841</v>
      </c>
      <c r="L39" s="59">
        <v>128206501962</v>
      </c>
      <c r="M39" s="59">
        <v>139330057958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139330057958</v>
      </c>
      <c r="W39" s="59">
        <v>73638800122</v>
      </c>
      <c r="X39" s="59">
        <v>65691257836</v>
      </c>
      <c r="Y39" s="60">
        <v>89.21</v>
      </c>
      <c r="Z39" s="61">
        <v>147277600241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8902204415</v>
      </c>
      <c r="C42" s="18">
        <v>0</v>
      </c>
      <c r="D42" s="58">
        <v>19051141228</v>
      </c>
      <c r="E42" s="59">
        <v>19049705700</v>
      </c>
      <c r="F42" s="59">
        <v>-3262655324</v>
      </c>
      <c r="G42" s="59">
        <v>-700863721</v>
      </c>
      <c r="H42" s="59">
        <v>-1927007306</v>
      </c>
      <c r="I42" s="59">
        <v>-5890526351</v>
      </c>
      <c r="J42" s="59">
        <v>181334307</v>
      </c>
      <c r="K42" s="59">
        <v>3500519097</v>
      </c>
      <c r="L42" s="59">
        <v>1330311768</v>
      </c>
      <c r="M42" s="59">
        <v>5012165172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-878361179</v>
      </c>
      <c r="W42" s="59">
        <v>11130912230</v>
      </c>
      <c r="X42" s="59">
        <v>-12009273409</v>
      </c>
      <c r="Y42" s="60">
        <v>-107.89</v>
      </c>
      <c r="Z42" s="61">
        <v>19049705700</v>
      </c>
    </row>
    <row r="43" spans="1:26" ht="13.5">
      <c r="A43" s="57" t="s">
        <v>59</v>
      </c>
      <c r="B43" s="18">
        <v>-8585586563</v>
      </c>
      <c r="C43" s="18">
        <v>0</v>
      </c>
      <c r="D43" s="58">
        <v>-20392884791</v>
      </c>
      <c r="E43" s="59">
        <v>-20393909028</v>
      </c>
      <c r="F43" s="59">
        <v>217554747</v>
      </c>
      <c r="G43" s="59">
        <v>2764065096</v>
      </c>
      <c r="H43" s="59">
        <v>-1016613238</v>
      </c>
      <c r="I43" s="59">
        <v>1965006605</v>
      </c>
      <c r="J43" s="59">
        <v>-1027003242</v>
      </c>
      <c r="K43" s="59">
        <v>-846832150</v>
      </c>
      <c r="L43" s="59">
        <v>-1582182419</v>
      </c>
      <c r="M43" s="59">
        <v>-3456017811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-1491011206</v>
      </c>
      <c r="W43" s="59">
        <v>-7815359224</v>
      </c>
      <c r="X43" s="59">
        <v>6324348018</v>
      </c>
      <c r="Y43" s="60">
        <v>-80.92</v>
      </c>
      <c r="Z43" s="61">
        <v>-20393909028</v>
      </c>
    </row>
    <row r="44" spans="1:26" ht="13.5">
      <c r="A44" s="57" t="s">
        <v>60</v>
      </c>
      <c r="B44" s="18">
        <v>391618128</v>
      </c>
      <c r="C44" s="18">
        <v>0</v>
      </c>
      <c r="D44" s="58">
        <v>3680077862</v>
      </c>
      <c r="E44" s="59">
        <v>3679752857</v>
      </c>
      <c r="F44" s="59">
        <v>162417027</v>
      </c>
      <c r="G44" s="59">
        <v>-71065262</v>
      </c>
      <c r="H44" s="59">
        <v>2235298925</v>
      </c>
      <c r="I44" s="59">
        <v>2326650690</v>
      </c>
      <c r="J44" s="59">
        <v>-224422380</v>
      </c>
      <c r="K44" s="59">
        <v>2401845951</v>
      </c>
      <c r="L44" s="59">
        <v>-394896662</v>
      </c>
      <c r="M44" s="59">
        <v>1782526909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4109177599</v>
      </c>
      <c r="W44" s="59">
        <v>-335217441</v>
      </c>
      <c r="X44" s="59">
        <v>4444395040</v>
      </c>
      <c r="Y44" s="60">
        <v>-1325.82</v>
      </c>
      <c r="Z44" s="61">
        <v>3679752857</v>
      </c>
    </row>
    <row r="45" spans="1:26" ht="13.5">
      <c r="A45" s="69" t="s">
        <v>61</v>
      </c>
      <c r="B45" s="21">
        <v>9516064881</v>
      </c>
      <c r="C45" s="21">
        <v>0</v>
      </c>
      <c r="D45" s="98">
        <v>16137561757</v>
      </c>
      <c r="E45" s="99">
        <v>16134776990</v>
      </c>
      <c r="F45" s="99">
        <v>12969157190</v>
      </c>
      <c r="G45" s="99">
        <v>14961293303</v>
      </c>
      <c r="H45" s="99">
        <v>14252971684</v>
      </c>
      <c r="I45" s="99">
        <v>14252971684</v>
      </c>
      <c r="J45" s="99">
        <v>13182880369</v>
      </c>
      <c r="K45" s="99">
        <v>18238413267</v>
      </c>
      <c r="L45" s="99">
        <v>17591645954</v>
      </c>
      <c r="M45" s="99">
        <v>17591645954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17591645954</v>
      </c>
      <c r="W45" s="99">
        <v>16779563026</v>
      </c>
      <c r="X45" s="99">
        <v>812082928</v>
      </c>
      <c r="Y45" s="100">
        <v>4.84</v>
      </c>
      <c r="Z45" s="101">
        <v>16134776990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6329821537</v>
      </c>
      <c r="C49" s="51">
        <v>0</v>
      </c>
      <c r="D49" s="128">
        <v>2028188040</v>
      </c>
      <c r="E49" s="53">
        <v>1591330594</v>
      </c>
      <c r="F49" s="53">
        <v>0</v>
      </c>
      <c r="G49" s="53">
        <v>0</v>
      </c>
      <c r="H49" s="53">
        <v>0</v>
      </c>
      <c r="I49" s="53">
        <v>7304628259</v>
      </c>
      <c r="J49" s="53">
        <v>0</v>
      </c>
      <c r="K49" s="53">
        <v>0</v>
      </c>
      <c r="L49" s="53">
        <v>0</v>
      </c>
      <c r="M49" s="53">
        <v>1200532588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1460094525</v>
      </c>
      <c r="W49" s="53">
        <v>5732802203</v>
      </c>
      <c r="X49" s="53">
        <v>22755952989</v>
      </c>
      <c r="Y49" s="53">
        <v>48403350735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9770474615</v>
      </c>
      <c r="C51" s="51">
        <v>0</v>
      </c>
      <c r="D51" s="128">
        <v>497893653</v>
      </c>
      <c r="E51" s="53">
        <v>506666893</v>
      </c>
      <c r="F51" s="53">
        <v>0</v>
      </c>
      <c r="G51" s="53">
        <v>0</v>
      </c>
      <c r="H51" s="53">
        <v>0</v>
      </c>
      <c r="I51" s="53">
        <v>129693636</v>
      </c>
      <c r="J51" s="53">
        <v>0</v>
      </c>
      <c r="K51" s="53">
        <v>0</v>
      </c>
      <c r="L51" s="53">
        <v>0</v>
      </c>
      <c r="M51" s="53">
        <v>142385022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52158600</v>
      </c>
      <c r="W51" s="53">
        <v>16431113</v>
      </c>
      <c r="X51" s="53">
        <v>1916428</v>
      </c>
      <c r="Y51" s="53">
        <v>11117619960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164.30799500810372</v>
      </c>
      <c r="C58" s="5">
        <f>IF(C67=0,0,+(C76/C67)*100)</f>
        <v>0</v>
      </c>
      <c r="D58" s="6">
        <f aca="true" t="shared" si="6" ref="D58:Z58">IF(D67=0,0,+(D76/D67)*100)</f>
        <v>92.49775054123242</v>
      </c>
      <c r="E58" s="7">
        <f t="shared" si="6"/>
        <v>92.52196754886131</v>
      </c>
      <c r="F58" s="7">
        <f t="shared" si="6"/>
        <v>89.63771169188728</v>
      </c>
      <c r="G58" s="7">
        <f t="shared" si="6"/>
        <v>111.28659295366126</v>
      </c>
      <c r="H58" s="7">
        <f t="shared" si="6"/>
        <v>86.63317206316275</v>
      </c>
      <c r="I58" s="7">
        <f t="shared" si="6"/>
        <v>95.48431965248608</v>
      </c>
      <c r="J58" s="7">
        <f t="shared" si="6"/>
        <v>111.64060252315187</v>
      </c>
      <c r="K58" s="7">
        <f t="shared" si="6"/>
        <v>96.18795923483032</v>
      </c>
      <c r="L58" s="7">
        <f t="shared" si="6"/>
        <v>89.75070059793204</v>
      </c>
      <c r="M58" s="7">
        <f t="shared" si="6"/>
        <v>98.93167184701962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97.09381185815735</v>
      </c>
      <c r="W58" s="7">
        <f t="shared" si="6"/>
        <v>93.24426904339714</v>
      </c>
      <c r="X58" s="7">
        <f t="shared" si="6"/>
        <v>0</v>
      </c>
      <c r="Y58" s="7">
        <f t="shared" si="6"/>
        <v>0</v>
      </c>
      <c r="Z58" s="8">
        <f t="shared" si="6"/>
        <v>92.52196754886131</v>
      </c>
    </row>
    <row r="59" spans="1:26" ht="13.5">
      <c r="A59" s="36" t="s">
        <v>31</v>
      </c>
      <c r="B59" s="9">
        <f aca="true" t="shared" si="7" ref="B59:Z66">IF(B68=0,0,+(B77/B68)*100)</f>
        <v>202.84483025658045</v>
      </c>
      <c r="C59" s="9">
        <f t="shared" si="7"/>
        <v>0</v>
      </c>
      <c r="D59" s="2">
        <f t="shared" si="7"/>
        <v>93.84298519374454</v>
      </c>
      <c r="E59" s="10">
        <f t="shared" si="7"/>
        <v>93.84539926204307</v>
      </c>
      <c r="F59" s="10">
        <f t="shared" si="7"/>
        <v>90.68492255187944</v>
      </c>
      <c r="G59" s="10">
        <f t="shared" si="7"/>
        <v>93.00251750949693</v>
      </c>
      <c r="H59" s="10">
        <f t="shared" si="7"/>
        <v>92.02583033187827</v>
      </c>
      <c r="I59" s="10">
        <f t="shared" si="7"/>
        <v>91.86093062248631</v>
      </c>
      <c r="J59" s="10">
        <f t="shared" si="7"/>
        <v>96.1408241292898</v>
      </c>
      <c r="K59" s="10">
        <f t="shared" si="7"/>
        <v>101.21703033105929</v>
      </c>
      <c r="L59" s="10">
        <f t="shared" si="7"/>
        <v>90.73587956016415</v>
      </c>
      <c r="M59" s="10">
        <f t="shared" si="7"/>
        <v>96.19903687170533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94.04886948391278</v>
      </c>
      <c r="W59" s="10">
        <f t="shared" si="7"/>
        <v>94.47564415970028</v>
      </c>
      <c r="X59" s="10">
        <f t="shared" si="7"/>
        <v>0</v>
      </c>
      <c r="Y59" s="10">
        <f t="shared" si="7"/>
        <v>0</v>
      </c>
      <c r="Z59" s="11">
        <f t="shared" si="7"/>
        <v>93.84539926204307</v>
      </c>
    </row>
    <row r="60" spans="1:26" ht="13.5">
      <c r="A60" s="37" t="s">
        <v>32</v>
      </c>
      <c r="B60" s="12">
        <f t="shared" si="7"/>
        <v>155.26194429509573</v>
      </c>
      <c r="C60" s="12">
        <f t="shared" si="7"/>
        <v>0</v>
      </c>
      <c r="D60" s="3">
        <f t="shared" si="7"/>
        <v>92.1440351329921</v>
      </c>
      <c r="E60" s="13">
        <f t="shared" si="7"/>
        <v>92.17455236114458</v>
      </c>
      <c r="F60" s="13">
        <f t="shared" si="7"/>
        <v>89.49965384118693</v>
      </c>
      <c r="G60" s="13">
        <f t="shared" si="7"/>
        <v>116.06591500413406</v>
      </c>
      <c r="H60" s="13">
        <f t="shared" si="7"/>
        <v>85.41208393518993</v>
      </c>
      <c r="I60" s="13">
        <f t="shared" si="7"/>
        <v>96.54596388816732</v>
      </c>
      <c r="J60" s="13">
        <f t="shared" si="7"/>
        <v>117.10938802439385</v>
      </c>
      <c r="K60" s="13">
        <f t="shared" si="7"/>
        <v>94.87083835800541</v>
      </c>
      <c r="L60" s="13">
        <f t="shared" si="7"/>
        <v>89.6804386142083</v>
      </c>
      <c r="M60" s="13">
        <f t="shared" si="7"/>
        <v>100.11127042666341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98.17245787629206</v>
      </c>
      <c r="W60" s="13">
        <f t="shared" si="7"/>
        <v>92.99006044097172</v>
      </c>
      <c r="X60" s="13">
        <f t="shared" si="7"/>
        <v>0</v>
      </c>
      <c r="Y60" s="13">
        <f t="shared" si="7"/>
        <v>0</v>
      </c>
      <c r="Z60" s="14">
        <f t="shared" si="7"/>
        <v>92.17455236114458</v>
      </c>
    </row>
    <row r="61" spans="1:26" ht="13.5">
      <c r="A61" s="38" t="s">
        <v>94</v>
      </c>
      <c r="B61" s="12">
        <f t="shared" si="7"/>
        <v>155.05977109902332</v>
      </c>
      <c r="C61" s="12">
        <f t="shared" si="7"/>
        <v>0</v>
      </c>
      <c r="D61" s="3">
        <f t="shared" si="7"/>
        <v>93.88193253164077</v>
      </c>
      <c r="E61" s="13">
        <f t="shared" si="7"/>
        <v>94.0531509471913</v>
      </c>
      <c r="F61" s="13">
        <f t="shared" si="7"/>
        <v>87.19684216557873</v>
      </c>
      <c r="G61" s="13">
        <f t="shared" si="7"/>
        <v>100.19930386492469</v>
      </c>
      <c r="H61" s="13">
        <f t="shared" si="7"/>
        <v>95.91251140031585</v>
      </c>
      <c r="I61" s="13">
        <f t="shared" si="7"/>
        <v>94.1189618408233</v>
      </c>
      <c r="J61" s="13">
        <f t="shared" si="7"/>
        <v>133.35490773281194</v>
      </c>
      <c r="K61" s="13">
        <f t="shared" si="7"/>
        <v>100.38543782931445</v>
      </c>
      <c r="L61" s="13">
        <f t="shared" si="7"/>
        <v>91.87743428152976</v>
      </c>
      <c r="M61" s="13">
        <f t="shared" si="7"/>
        <v>108.21703408676515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100.24337596165869</v>
      </c>
      <c r="W61" s="13">
        <f t="shared" si="7"/>
        <v>95.21359414253712</v>
      </c>
      <c r="X61" s="13">
        <f t="shared" si="7"/>
        <v>0</v>
      </c>
      <c r="Y61" s="13">
        <f t="shared" si="7"/>
        <v>0</v>
      </c>
      <c r="Z61" s="14">
        <f t="shared" si="7"/>
        <v>94.0531509471913</v>
      </c>
    </row>
    <row r="62" spans="1:26" ht="13.5">
      <c r="A62" s="38" t="s">
        <v>95</v>
      </c>
      <c r="B62" s="12">
        <f t="shared" si="7"/>
        <v>153.41693084396556</v>
      </c>
      <c r="C62" s="12">
        <f t="shared" si="7"/>
        <v>0</v>
      </c>
      <c r="D62" s="3">
        <f t="shared" si="7"/>
        <v>88.38177608815445</v>
      </c>
      <c r="E62" s="13">
        <f t="shared" si="7"/>
        <v>88.26862690656367</v>
      </c>
      <c r="F62" s="13">
        <f t="shared" si="7"/>
        <v>93.81796236067865</v>
      </c>
      <c r="G62" s="13">
        <f t="shared" si="7"/>
        <v>173.46238499556088</v>
      </c>
      <c r="H62" s="13">
        <f t="shared" si="7"/>
        <v>107.2182997346999</v>
      </c>
      <c r="I62" s="13">
        <f t="shared" si="7"/>
        <v>125.00735635288879</v>
      </c>
      <c r="J62" s="13">
        <f t="shared" si="7"/>
        <v>96.45063858615596</v>
      </c>
      <c r="K62" s="13">
        <f t="shared" si="7"/>
        <v>107.06848436645076</v>
      </c>
      <c r="L62" s="13">
        <f t="shared" si="7"/>
        <v>96.37142408610991</v>
      </c>
      <c r="M62" s="13">
        <f t="shared" si="7"/>
        <v>99.96562040520462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112.16806928162886</v>
      </c>
      <c r="W62" s="13">
        <f t="shared" si="7"/>
        <v>89.13261405079889</v>
      </c>
      <c r="X62" s="13">
        <f t="shared" si="7"/>
        <v>0</v>
      </c>
      <c r="Y62" s="13">
        <f t="shared" si="7"/>
        <v>0</v>
      </c>
      <c r="Z62" s="14">
        <f t="shared" si="7"/>
        <v>88.26862690656367</v>
      </c>
    </row>
    <row r="63" spans="1:26" ht="13.5">
      <c r="A63" s="38" t="s">
        <v>96</v>
      </c>
      <c r="B63" s="12">
        <f t="shared" si="7"/>
        <v>136.1897643937492</v>
      </c>
      <c r="C63" s="12">
        <f t="shared" si="7"/>
        <v>0</v>
      </c>
      <c r="D63" s="3">
        <f t="shared" si="7"/>
        <v>87.59963609463743</v>
      </c>
      <c r="E63" s="13">
        <f t="shared" si="7"/>
        <v>87.32752684828816</v>
      </c>
      <c r="F63" s="13">
        <f t="shared" si="7"/>
        <v>47.17141588550688</v>
      </c>
      <c r="G63" s="13">
        <f t="shared" si="7"/>
        <v>94.42643000594919</v>
      </c>
      <c r="H63" s="13">
        <f t="shared" si="7"/>
        <v>-17.074690557950937</v>
      </c>
      <c r="I63" s="13">
        <f t="shared" si="7"/>
        <v>32.93879555268699</v>
      </c>
      <c r="J63" s="13">
        <f t="shared" si="7"/>
        <v>101.7124567710425</v>
      </c>
      <c r="K63" s="13">
        <f t="shared" si="7"/>
        <v>45.01896501472348</v>
      </c>
      <c r="L63" s="13">
        <f t="shared" si="7"/>
        <v>41.00821640639346</v>
      </c>
      <c r="M63" s="13">
        <f t="shared" si="7"/>
        <v>53.05452185447168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41.68380137551985</v>
      </c>
      <c r="W63" s="13">
        <f t="shared" si="7"/>
        <v>87.65651787322378</v>
      </c>
      <c r="X63" s="13">
        <f t="shared" si="7"/>
        <v>0</v>
      </c>
      <c r="Y63" s="13">
        <f t="shared" si="7"/>
        <v>0</v>
      </c>
      <c r="Z63" s="14">
        <f t="shared" si="7"/>
        <v>87.32752684828816</v>
      </c>
    </row>
    <row r="64" spans="1:26" ht="13.5">
      <c r="A64" s="38" t="s">
        <v>97</v>
      </c>
      <c r="B64" s="12">
        <f t="shared" si="7"/>
        <v>179.13639966147215</v>
      </c>
      <c r="C64" s="12">
        <f t="shared" si="7"/>
        <v>0</v>
      </c>
      <c r="D64" s="3">
        <f t="shared" si="7"/>
        <v>91.65431820721005</v>
      </c>
      <c r="E64" s="13">
        <f t="shared" si="7"/>
        <v>91.26692416023265</v>
      </c>
      <c r="F64" s="13">
        <f t="shared" si="7"/>
        <v>84.6368839472963</v>
      </c>
      <c r="G64" s="13">
        <f t="shared" si="7"/>
        <v>148.5936030953758</v>
      </c>
      <c r="H64" s="13">
        <f t="shared" si="7"/>
        <v>92.88419963524716</v>
      </c>
      <c r="I64" s="13">
        <f t="shared" si="7"/>
        <v>108.8123805815175</v>
      </c>
      <c r="J64" s="13">
        <f t="shared" si="7"/>
        <v>84.89493912358311</v>
      </c>
      <c r="K64" s="13">
        <f t="shared" si="7"/>
        <v>74.75450572914045</v>
      </c>
      <c r="L64" s="13">
        <f t="shared" si="7"/>
        <v>96.34299046331958</v>
      </c>
      <c r="M64" s="13">
        <f t="shared" si="7"/>
        <v>84.3636759833781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96.507913246975</v>
      </c>
      <c r="W64" s="13">
        <f t="shared" si="7"/>
        <v>92.8327351020836</v>
      </c>
      <c r="X64" s="13">
        <f t="shared" si="7"/>
        <v>0</v>
      </c>
      <c r="Y64" s="13">
        <f t="shared" si="7"/>
        <v>0</v>
      </c>
      <c r="Z64" s="14">
        <f t="shared" si="7"/>
        <v>91.26692416023265</v>
      </c>
    </row>
    <row r="65" spans="1:26" ht="13.5">
      <c r="A65" s="38" t="s">
        <v>98</v>
      </c>
      <c r="B65" s="12">
        <f t="shared" si="7"/>
        <v>233.37050481046595</v>
      </c>
      <c r="C65" s="12">
        <f t="shared" si="7"/>
        <v>0</v>
      </c>
      <c r="D65" s="3">
        <f t="shared" si="7"/>
        <v>116.37729024954507</v>
      </c>
      <c r="E65" s="13">
        <f t="shared" si="7"/>
        <v>116.37729024954507</v>
      </c>
      <c r="F65" s="13">
        <f t="shared" si="7"/>
        <v>802.2739717051826</v>
      </c>
      <c r="G65" s="13">
        <f t="shared" si="7"/>
        <v>-26.077160676896256</v>
      </c>
      <c r="H65" s="13">
        <f t="shared" si="7"/>
        <v>176.71887934239894</v>
      </c>
      <c r="I65" s="13">
        <f t="shared" si="7"/>
        <v>293.97240665552374</v>
      </c>
      <c r="J65" s="13">
        <f t="shared" si="7"/>
        <v>-112.28077358053308</v>
      </c>
      <c r="K65" s="13">
        <f t="shared" si="7"/>
        <v>162.0964038920088</v>
      </c>
      <c r="L65" s="13">
        <f t="shared" si="7"/>
        <v>220.00612093347704</v>
      </c>
      <c r="M65" s="13">
        <f t="shared" si="7"/>
        <v>127.94652615634764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204.47742147460116</v>
      </c>
      <c r="W65" s="13">
        <f t="shared" si="7"/>
        <v>90.80141362181797</v>
      </c>
      <c r="X65" s="13">
        <f t="shared" si="7"/>
        <v>0</v>
      </c>
      <c r="Y65" s="13">
        <f t="shared" si="7"/>
        <v>0</v>
      </c>
      <c r="Z65" s="14">
        <f t="shared" si="7"/>
        <v>116.37729024954507</v>
      </c>
    </row>
    <row r="66" spans="1:26" ht="13.5">
      <c r="A66" s="39" t="s">
        <v>99</v>
      </c>
      <c r="B66" s="15">
        <f t="shared" si="7"/>
        <v>174.60710387115057</v>
      </c>
      <c r="C66" s="15">
        <f t="shared" si="7"/>
        <v>0</v>
      </c>
      <c r="D66" s="4">
        <f t="shared" si="7"/>
        <v>90.7491706829276</v>
      </c>
      <c r="E66" s="16">
        <f t="shared" si="7"/>
        <v>90.73451133625066</v>
      </c>
      <c r="F66" s="16">
        <f t="shared" si="7"/>
        <v>81.74030968357616</v>
      </c>
      <c r="G66" s="16">
        <f t="shared" si="7"/>
        <v>95.5141820170951</v>
      </c>
      <c r="H66" s="16">
        <f t="shared" si="7"/>
        <v>81.30380562566582</v>
      </c>
      <c r="I66" s="16">
        <f t="shared" si="7"/>
        <v>86.16304657115676</v>
      </c>
      <c r="J66" s="16">
        <f t="shared" si="7"/>
        <v>80.19814569944089</v>
      </c>
      <c r="K66" s="16">
        <f t="shared" si="7"/>
        <v>81.59269496984393</v>
      </c>
      <c r="L66" s="16">
        <f t="shared" si="7"/>
        <v>78.71625508408502</v>
      </c>
      <c r="M66" s="16">
        <f t="shared" si="7"/>
        <v>80.1604472046769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83.23653377534099</v>
      </c>
      <c r="W66" s="16">
        <f t="shared" si="7"/>
        <v>86.76779196583573</v>
      </c>
      <c r="X66" s="16">
        <f t="shared" si="7"/>
        <v>0</v>
      </c>
      <c r="Y66" s="16">
        <f t="shared" si="7"/>
        <v>0</v>
      </c>
      <c r="Z66" s="17">
        <f t="shared" si="7"/>
        <v>90.73451133625066</v>
      </c>
    </row>
    <row r="67" spans="1:26" ht="13.5" hidden="1">
      <c r="A67" s="40" t="s">
        <v>100</v>
      </c>
      <c r="B67" s="23">
        <v>28599912337</v>
      </c>
      <c r="C67" s="23"/>
      <c r="D67" s="24">
        <v>94871590036</v>
      </c>
      <c r="E67" s="25">
        <v>94852965875</v>
      </c>
      <c r="F67" s="25">
        <v>8327258298</v>
      </c>
      <c r="G67" s="25">
        <v>7882389501</v>
      </c>
      <c r="H67" s="25">
        <v>8572160586</v>
      </c>
      <c r="I67" s="25">
        <v>24781808385</v>
      </c>
      <c r="J67" s="25">
        <v>6924969351</v>
      </c>
      <c r="K67" s="25">
        <v>7404236271</v>
      </c>
      <c r="L67" s="25">
        <v>7373278615</v>
      </c>
      <c r="M67" s="25">
        <v>21702484237</v>
      </c>
      <c r="N67" s="25"/>
      <c r="O67" s="25"/>
      <c r="P67" s="25"/>
      <c r="Q67" s="25"/>
      <c r="R67" s="25"/>
      <c r="S67" s="25"/>
      <c r="T67" s="25"/>
      <c r="U67" s="25"/>
      <c r="V67" s="25">
        <v>46484292622</v>
      </c>
      <c r="W67" s="25">
        <v>49002695878</v>
      </c>
      <c r="X67" s="25"/>
      <c r="Y67" s="24"/>
      <c r="Z67" s="26">
        <v>94852965875</v>
      </c>
    </row>
    <row r="68" spans="1:26" ht="13.5" hidden="1">
      <c r="A68" s="36" t="s">
        <v>31</v>
      </c>
      <c r="B68" s="18">
        <v>5219565549</v>
      </c>
      <c r="C68" s="18"/>
      <c r="D68" s="19">
        <v>20530313127</v>
      </c>
      <c r="E68" s="20">
        <v>20538365961</v>
      </c>
      <c r="F68" s="20">
        <v>1724702343</v>
      </c>
      <c r="G68" s="20">
        <v>1539260529</v>
      </c>
      <c r="H68" s="20">
        <v>1643812716</v>
      </c>
      <c r="I68" s="20">
        <v>4907775588</v>
      </c>
      <c r="J68" s="20">
        <v>1642751176</v>
      </c>
      <c r="K68" s="20">
        <v>1755911209</v>
      </c>
      <c r="L68" s="20">
        <v>1595326917</v>
      </c>
      <c r="M68" s="20">
        <v>4993989302</v>
      </c>
      <c r="N68" s="20"/>
      <c r="O68" s="20"/>
      <c r="P68" s="20"/>
      <c r="Q68" s="20"/>
      <c r="R68" s="20"/>
      <c r="S68" s="20"/>
      <c r="T68" s="20"/>
      <c r="U68" s="20"/>
      <c r="V68" s="20">
        <v>9901764890</v>
      </c>
      <c r="W68" s="20">
        <v>10137412853</v>
      </c>
      <c r="X68" s="20"/>
      <c r="Y68" s="19"/>
      <c r="Z68" s="22">
        <v>20538365961</v>
      </c>
    </row>
    <row r="69" spans="1:26" ht="13.5" hidden="1">
      <c r="A69" s="37" t="s">
        <v>32</v>
      </c>
      <c r="B69" s="18">
        <v>22845108758</v>
      </c>
      <c r="C69" s="18"/>
      <c r="D69" s="19">
        <v>73393203758</v>
      </c>
      <c r="E69" s="20">
        <v>73368026763</v>
      </c>
      <c r="F69" s="20">
        <v>6487263693</v>
      </c>
      <c r="G69" s="20">
        <v>6237449294</v>
      </c>
      <c r="H69" s="20">
        <v>6829913228</v>
      </c>
      <c r="I69" s="20">
        <v>19554626215</v>
      </c>
      <c r="J69" s="20">
        <v>5189426961</v>
      </c>
      <c r="K69" s="20">
        <v>5543560758</v>
      </c>
      <c r="L69" s="20">
        <v>5671631682</v>
      </c>
      <c r="M69" s="20">
        <v>16404619401</v>
      </c>
      <c r="N69" s="20"/>
      <c r="O69" s="20"/>
      <c r="P69" s="20"/>
      <c r="Q69" s="20"/>
      <c r="R69" s="20"/>
      <c r="S69" s="20"/>
      <c r="T69" s="20"/>
      <c r="U69" s="20"/>
      <c r="V69" s="20">
        <v>35959245616</v>
      </c>
      <c r="W69" s="20">
        <v>38446935816</v>
      </c>
      <c r="X69" s="20"/>
      <c r="Y69" s="19"/>
      <c r="Z69" s="22">
        <v>73368026763</v>
      </c>
    </row>
    <row r="70" spans="1:26" ht="13.5" hidden="1">
      <c r="A70" s="38" t="s">
        <v>94</v>
      </c>
      <c r="B70" s="18">
        <v>15041022412</v>
      </c>
      <c r="C70" s="18"/>
      <c r="D70" s="19">
        <v>44846965634</v>
      </c>
      <c r="E70" s="20">
        <v>44839763164</v>
      </c>
      <c r="F70" s="20">
        <v>4623088754</v>
      </c>
      <c r="G70" s="20">
        <v>4053269114</v>
      </c>
      <c r="H70" s="20">
        <v>4101537678</v>
      </c>
      <c r="I70" s="20">
        <v>12777895546</v>
      </c>
      <c r="J70" s="20">
        <v>3205065649</v>
      </c>
      <c r="K70" s="20">
        <v>3223584987</v>
      </c>
      <c r="L70" s="20">
        <v>3385806253</v>
      </c>
      <c r="M70" s="20">
        <v>9814456889</v>
      </c>
      <c r="N70" s="20"/>
      <c r="O70" s="20"/>
      <c r="P70" s="20"/>
      <c r="Q70" s="20"/>
      <c r="R70" s="20"/>
      <c r="S70" s="20"/>
      <c r="T70" s="20"/>
      <c r="U70" s="20"/>
      <c r="V70" s="20">
        <v>22592352435</v>
      </c>
      <c r="W70" s="20">
        <v>23737536010</v>
      </c>
      <c r="X70" s="20"/>
      <c r="Y70" s="19"/>
      <c r="Z70" s="22">
        <v>44839763164</v>
      </c>
    </row>
    <row r="71" spans="1:26" ht="13.5" hidden="1">
      <c r="A71" s="38" t="s">
        <v>95</v>
      </c>
      <c r="B71" s="18">
        <v>4805600274</v>
      </c>
      <c r="C71" s="18"/>
      <c r="D71" s="19">
        <v>16493064022</v>
      </c>
      <c r="E71" s="20">
        <v>16484146345</v>
      </c>
      <c r="F71" s="20">
        <v>1028315884</v>
      </c>
      <c r="G71" s="20">
        <v>1203989503</v>
      </c>
      <c r="H71" s="20">
        <v>1476570521</v>
      </c>
      <c r="I71" s="20">
        <v>3708875908</v>
      </c>
      <c r="J71" s="20">
        <v>1311281089</v>
      </c>
      <c r="K71" s="20">
        <v>1301503593</v>
      </c>
      <c r="L71" s="20">
        <v>1289655146</v>
      </c>
      <c r="M71" s="20">
        <v>3902439828</v>
      </c>
      <c r="N71" s="20"/>
      <c r="O71" s="20"/>
      <c r="P71" s="20"/>
      <c r="Q71" s="20"/>
      <c r="R71" s="20"/>
      <c r="S71" s="20"/>
      <c r="T71" s="20"/>
      <c r="U71" s="20"/>
      <c r="V71" s="20">
        <v>7611315736</v>
      </c>
      <c r="W71" s="20">
        <v>8575474455</v>
      </c>
      <c r="X71" s="20"/>
      <c r="Y71" s="19"/>
      <c r="Z71" s="22">
        <v>16484146345</v>
      </c>
    </row>
    <row r="72" spans="1:26" ht="13.5" hidden="1">
      <c r="A72" s="38" t="s">
        <v>96</v>
      </c>
      <c r="B72" s="18">
        <v>1551007279</v>
      </c>
      <c r="C72" s="18"/>
      <c r="D72" s="19">
        <v>6724118553</v>
      </c>
      <c r="E72" s="20">
        <v>6718741952</v>
      </c>
      <c r="F72" s="20">
        <v>419894036</v>
      </c>
      <c r="G72" s="20">
        <v>569888241</v>
      </c>
      <c r="H72" s="20">
        <v>820124239</v>
      </c>
      <c r="I72" s="20">
        <v>1809906516</v>
      </c>
      <c r="J72" s="20">
        <v>239325399</v>
      </c>
      <c r="K72" s="20">
        <v>558490998</v>
      </c>
      <c r="L72" s="20">
        <v>594148435</v>
      </c>
      <c r="M72" s="20">
        <v>1391964832</v>
      </c>
      <c r="N72" s="20"/>
      <c r="O72" s="20"/>
      <c r="P72" s="20"/>
      <c r="Q72" s="20"/>
      <c r="R72" s="20"/>
      <c r="S72" s="20"/>
      <c r="T72" s="20"/>
      <c r="U72" s="20"/>
      <c r="V72" s="20">
        <v>3201871348</v>
      </c>
      <c r="W72" s="20">
        <v>3445821962</v>
      </c>
      <c r="X72" s="20"/>
      <c r="Y72" s="19"/>
      <c r="Z72" s="22">
        <v>6718741952</v>
      </c>
    </row>
    <row r="73" spans="1:26" ht="13.5" hidden="1">
      <c r="A73" s="38" t="s">
        <v>97</v>
      </c>
      <c r="B73" s="18">
        <v>1319688158</v>
      </c>
      <c r="C73" s="18"/>
      <c r="D73" s="19">
        <v>4630168662</v>
      </c>
      <c r="E73" s="20">
        <v>4626488415</v>
      </c>
      <c r="F73" s="20">
        <v>379732730</v>
      </c>
      <c r="G73" s="20">
        <v>377055864</v>
      </c>
      <c r="H73" s="20">
        <v>365359730</v>
      </c>
      <c r="I73" s="20">
        <v>1122148324</v>
      </c>
      <c r="J73" s="20">
        <v>396628140</v>
      </c>
      <c r="K73" s="20">
        <v>420562564</v>
      </c>
      <c r="L73" s="20">
        <v>319763153</v>
      </c>
      <c r="M73" s="20">
        <v>1136953857</v>
      </c>
      <c r="N73" s="20"/>
      <c r="O73" s="20"/>
      <c r="P73" s="20"/>
      <c r="Q73" s="20"/>
      <c r="R73" s="20"/>
      <c r="S73" s="20"/>
      <c r="T73" s="20"/>
      <c r="U73" s="20"/>
      <c r="V73" s="20">
        <v>2259102181</v>
      </c>
      <c r="W73" s="20">
        <v>2244828680</v>
      </c>
      <c r="X73" s="20"/>
      <c r="Y73" s="19"/>
      <c r="Z73" s="22">
        <v>4626488415</v>
      </c>
    </row>
    <row r="74" spans="1:26" ht="13.5" hidden="1">
      <c r="A74" s="38" t="s">
        <v>98</v>
      </c>
      <c r="B74" s="18">
        <v>127790635</v>
      </c>
      <c r="C74" s="18"/>
      <c r="D74" s="19">
        <v>698886887</v>
      </c>
      <c r="E74" s="20">
        <v>698886887</v>
      </c>
      <c r="F74" s="20">
        <v>36232289</v>
      </c>
      <c r="G74" s="20">
        <v>33246572</v>
      </c>
      <c r="H74" s="20">
        <v>66321060</v>
      </c>
      <c r="I74" s="20">
        <v>135799921</v>
      </c>
      <c r="J74" s="20">
        <v>37126684</v>
      </c>
      <c r="K74" s="20">
        <v>39418616</v>
      </c>
      <c r="L74" s="20">
        <v>82258695</v>
      </c>
      <c r="M74" s="20">
        <v>158803995</v>
      </c>
      <c r="N74" s="20"/>
      <c r="O74" s="20"/>
      <c r="P74" s="20"/>
      <c r="Q74" s="20"/>
      <c r="R74" s="20"/>
      <c r="S74" s="20"/>
      <c r="T74" s="20"/>
      <c r="U74" s="20"/>
      <c r="V74" s="20">
        <v>294603916</v>
      </c>
      <c r="W74" s="20">
        <v>443274709</v>
      </c>
      <c r="X74" s="20"/>
      <c r="Y74" s="19"/>
      <c r="Z74" s="22">
        <v>698886887</v>
      </c>
    </row>
    <row r="75" spans="1:26" ht="13.5" hidden="1">
      <c r="A75" s="39" t="s">
        <v>99</v>
      </c>
      <c r="B75" s="27">
        <v>535238030</v>
      </c>
      <c r="C75" s="27"/>
      <c r="D75" s="28">
        <v>948073151</v>
      </c>
      <c r="E75" s="29">
        <v>946573151</v>
      </c>
      <c r="F75" s="29">
        <v>115292262</v>
      </c>
      <c r="G75" s="29">
        <v>105679678</v>
      </c>
      <c r="H75" s="29">
        <v>98434642</v>
      </c>
      <c r="I75" s="29">
        <v>319406582</v>
      </c>
      <c r="J75" s="29">
        <v>92791214</v>
      </c>
      <c r="K75" s="29">
        <v>104764304</v>
      </c>
      <c r="L75" s="29">
        <v>106320016</v>
      </c>
      <c r="M75" s="29">
        <v>303875534</v>
      </c>
      <c r="N75" s="29"/>
      <c r="O75" s="29"/>
      <c r="P75" s="29"/>
      <c r="Q75" s="29"/>
      <c r="R75" s="29"/>
      <c r="S75" s="29"/>
      <c r="T75" s="29"/>
      <c r="U75" s="29"/>
      <c r="V75" s="29">
        <v>623282116</v>
      </c>
      <c r="W75" s="29">
        <v>418347209</v>
      </c>
      <c r="X75" s="29"/>
      <c r="Y75" s="28"/>
      <c r="Z75" s="30">
        <v>946573151</v>
      </c>
    </row>
    <row r="76" spans="1:26" ht="13.5" hidden="1">
      <c r="A76" s="41" t="s">
        <v>101</v>
      </c>
      <c r="B76" s="31">
        <v>46991942535</v>
      </c>
      <c r="C76" s="31"/>
      <c r="D76" s="32">
        <v>87754086686</v>
      </c>
      <c r="E76" s="33">
        <v>87759830306</v>
      </c>
      <c r="F76" s="33">
        <v>7464363785</v>
      </c>
      <c r="G76" s="33">
        <v>8772042719</v>
      </c>
      <c r="H76" s="33">
        <v>7426334630</v>
      </c>
      <c r="I76" s="33">
        <v>23662741134</v>
      </c>
      <c r="J76" s="33">
        <v>7731077508</v>
      </c>
      <c r="K76" s="33">
        <v>7121983766</v>
      </c>
      <c r="L76" s="33">
        <v>6617569214</v>
      </c>
      <c r="M76" s="33">
        <v>21470630488</v>
      </c>
      <c r="N76" s="33"/>
      <c r="O76" s="33"/>
      <c r="P76" s="33"/>
      <c r="Q76" s="33"/>
      <c r="R76" s="33"/>
      <c r="S76" s="33"/>
      <c r="T76" s="33"/>
      <c r="U76" s="33"/>
      <c r="V76" s="33">
        <v>45133371622</v>
      </c>
      <c r="W76" s="33">
        <v>45692205583</v>
      </c>
      <c r="X76" s="33"/>
      <c r="Y76" s="32"/>
      <c r="Z76" s="34">
        <v>87759830306</v>
      </c>
    </row>
    <row r="77" spans="1:26" ht="13.5" hidden="1">
      <c r="A77" s="36" t="s">
        <v>31</v>
      </c>
      <c r="B77" s="18">
        <v>10587618878</v>
      </c>
      <c r="C77" s="18"/>
      <c r="D77" s="19">
        <v>19266258708</v>
      </c>
      <c r="E77" s="20">
        <v>19274311538</v>
      </c>
      <c r="F77" s="20">
        <v>1564044984</v>
      </c>
      <c r="G77" s="20">
        <v>1431551043</v>
      </c>
      <c r="H77" s="20">
        <v>1512732301</v>
      </c>
      <c r="I77" s="20">
        <v>4508328328</v>
      </c>
      <c r="J77" s="20">
        <v>1579354519</v>
      </c>
      <c r="K77" s="20">
        <v>1777281181</v>
      </c>
      <c r="L77" s="20">
        <v>1447533910</v>
      </c>
      <c r="M77" s="20">
        <v>4804169610</v>
      </c>
      <c r="N77" s="20"/>
      <c r="O77" s="20"/>
      <c r="P77" s="20"/>
      <c r="Q77" s="20"/>
      <c r="R77" s="20"/>
      <c r="S77" s="20"/>
      <c r="T77" s="20"/>
      <c r="U77" s="20"/>
      <c r="V77" s="20">
        <v>9312497938</v>
      </c>
      <c r="W77" s="20">
        <v>9577386094</v>
      </c>
      <c r="X77" s="20"/>
      <c r="Y77" s="19"/>
      <c r="Z77" s="22">
        <v>19274311538</v>
      </c>
    </row>
    <row r="78" spans="1:26" ht="13.5" hidden="1">
      <c r="A78" s="37" t="s">
        <v>32</v>
      </c>
      <c r="B78" s="18">
        <v>35469760034</v>
      </c>
      <c r="C78" s="18"/>
      <c r="D78" s="19">
        <v>67627459456</v>
      </c>
      <c r="E78" s="20">
        <v>67626650245</v>
      </c>
      <c r="F78" s="20">
        <v>5806078549</v>
      </c>
      <c r="G78" s="20">
        <v>7239552596</v>
      </c>
      <c r="H78" s="20">
        <v>5833571219</v>
      </c>
      <c r="I78" s="20">
        <v>18879202364</v>
      </c>
      <c r="J78" s="20">
        <v>6077306156</v>
      </c>
      <c r="K78" s="20">
        <v>5259222566</v>
      </c>
      <c r="L78" s="20">
        <v>5086344169</v>
      </c>
      <c r="M78" s="20">
        <v>16422872891</v>
      </c>
      <c r="N78" s="20"/>
      <c r="O78" s="20"/>
      <c r="P78" s="20"/>
      <c r="Q78" s="20"/>
      <c r="R78" s="20"/>
      <c r="S78" s="20"/>
      <c r="T78" s="20"/>
      <c r="U78" s="20"/>
      <c r="V78" s="20">
        <v>35302075255</v>
      </c>
      <c r="W78" s="20">
        <v>35751828853</v>
      </c>
      <c r="X78" s="20"/>
      <c r="Y78" s="19"/>
      <c r="Z78" s="22">
        <v>67626650245</v>
      </c>
    </row>
    <row r="79" spans="1:26" ht="13.5" hidden="1">
      <c r="A79" s="38" t="s">
        <v>94</v>
      </c>
      <c r="B79" s="18">
        <v>23322574923</v>
      </c>
      <c r="C79" s="18"/>
      <c r="D79" s="19">
        <v>42103198019</v>
      </c>
      <c r="E79" s="20">
        <v>42173210133</v>
      </c>
      <c r="F79" s="20">
        <v>4031187404</v>
      </c>
      <c r="G79" s="20">
        <v>4061347436</v>
      </c>
      <c r="H79" s="20">
        <v>3933887793</v>
      </c>
      <c r="I79" s="20">
        <v>12026422633</v>
      </c>
      <c r="J79" s="20">
        <v>4274112339</v>
      </c>
      <c r="K79" s="20">
        <v>3236009903</v>
      </c>
      <c r="L79" s="20">
        <v>3110791915</v>
      </c>
      <c r="M79" s="20">
        <v>10620914157</v>
      </c>
      <c r="N79" s="20"/>
      <c r="O79" s="20"/>
      <c r="P79" s="20"/>
      <c r="Q79" s="20"/>
      <c r="R79" s="20"/>
      <c r="S79" s="20"/>
      <c r="T79" s="20"/>
      <c r="U79" s="20"/>
      <c r="V79" s="20">
        <v>22647336790</v>
      </c>
      <c r="W79" s="20">
        <v>22601361196</v>
      </c>
      <c r="X79" s="20"/>
      <c r="Y79" s="19"/>
      <c r="Z79" s="22">
        <v>42173210133</v>
      </c>
    </row>
    <row r="80" spans="1:26" ht="13.5" hidden="1">
      <c r="A80" s="38" t="s">
        <v>95</v>
      </c>
      <c r="B80" s="18">
        <v>7372604449</v>
      </c>
      <c r="C80" s="18"/>
      <c r="D80" s="19">
        <v>14576862914</v>
      </c>
      <c r="E80" s="20">
        <v>14550329636</v>
      </c>
      <c r="F80" s="20">
        <v>964745009</v>
      </c>
      <c r="G80" s="20">
        <v>2088468907</v>
      </c>
      <c r="H80" s="20">
        <v>1583153807</v>
      </c>
      <c r="I80" s="20">
        <v>4636367723</v>
      </c>
      <c r="J80" s="20">
        <v>1264738984</v>
      </c>
      <c r="K80" s="20">
        <v>1393500171</v>
      </c>
      <c r="L80" s="20">
        <v>1242859030</v>
      </c>
      <c r="M80" s="20">
        <v>3901098185</v>
      </c>
      <c r="N80" s="20"/>
      <c r="O80" s="20"/>
      <c r="P80" s="20"/>
      <c r="Q80" s="20"/>
      <c r="R80" s="20"/>
      <c r="S80" s="20"/>
      <c r="T80" s="20"/>
      <c r="U80" s="20"/>
      <c r="V80" s="20">
        <v>8537465908</v>
      </c>
      <c r="W80" s="20">
        <v>7643544549</v>
      </c>
      <c r="X80" s="20"/>
      <c r="Y80" s="19"/>
      <c r="Z80" s="22">
        <v>14550329636</v>
      </c>
    </row>
    <row r="81" spans="1:26" ht="13.5" hidden="1">
      <c r="A81" s="38" t="s">
        <v>96</v>
      </c>
      <c r="B81" s="18">
        <v>2112313159</v>
      </c>
      <c r="C81" s="18"/>
      <c r="D81" s="19">
        <v>5890303383</v>
      </c>
      <c r="E81" s="20">
        <v>5867311182</v>
      </c>
      <c r="F81" s="20">
        <v>198069962</v>
      </c>
      <c r="G81" s="20">
        <v>538125121</v>
      </c>
      <c r="H81" s="20">
        <v>-140033676</v>
      </c>
      <c r="I81" s="20">
        <v>596161407</v>
      </c>
      <c r="J81" s="20">
        <v>243423743</v>
      </c>
      <c r="K81" s="20">
        <v>251426867</v>
      </c>
      <c r="L81" s="20">
        <v>243649676</v>
      </c>
      <c r="M81" s="20">
        <v>738500286</v>
      </c>
      <c r="N81" s="20"/>
      <c r="O81" s="20"/>
      <c r="P81" s="20"/>
      <c r="Q81" s="20"/>
      <c r="R81" s="20"/>
      <c r="S81" s="20"/>
      <c r="T81" s="20"/>
      <c r="U81" s="20"/>
      <c r="V81" s="20">
        <v>1334661693</v>
      </c>
      <c r="W81" s="20">
        <v>3020487544</v>
      </c>
      <c r="X81" s="20"/>
      <c r="Y81" s="19"/>
      <c r="Z81" s="22">
        <v>5867311182</v>
      </c>
    </row>
    <row r="82" spans="1:26" ht="13.5" hidden="1">
      <c r="A82" s="38" t="s">
        <v>97</v>
      </c>
      <c r="B82" s="18">
        <v>2364041853</v>
      </c>
      <c r="C82" s="18"/>
      <c r="D82" s="19">
        <v>4243749519</v>
      </c>
      <c r="E82" s="20">
        <v>4222453673</v>
      </c>
      <c r="F82" s="20">
        <v>321393950</v>
      </c>
      <c r="G82" s="20">
        <v>560280894</v>
      </c>
      <c r="H82" s="20">
        <v>339361461</v>
      </c>
      <c r="I82" s="20">
        <v>1221036305</v>
      </c>
      <c r="J82" s="20">
        <v>336717218</v>
      </c>
      <c r="K82" s="20">
        <v>314389466</v>
      </c>
      <c r="L82" s="20">
        <v>308069384</v>
      </c>
      <c r="M82" s="20">
        <v>959176068</v>
      </c>
      <c r="N82" s="20"/>
      <c r="O82" s="20"/>
      <c r="P82" s="20"/>
      <c r="Q82" s="20"/>
      <c r="R82" s="20"/>
      <c r="S82" s="20"/>
      <c r="T82" s="20"/>
      <c r="U82" s="20"/>
      <c r="V82" s="20">
        <v>2180212373</v>
      </c>
      <c r="W82" s="20">
        <v>2083935862</v>
      </c>
      <c r="X82" s="20"/>
      <c r="Y82" s="19"/>
      <c r="Z82" s="22">
        <v>4222453673</v>
      </c>
    </row>
    <row r="83" spans="1:26" ht="13.5" hidden="1">
      <c r="A83" s="38" t="s">
        <v>98</v>
      </c>
      <c r="B83" s="18">
        <v>298225650</v>
      </c>
      <c r="C83" s="18"/>
      <c r="D83" s="19">
        <v>813345621</v>
      </c>
      <c r="E83" s="20">
        <v>813345621</v>
      </c>
      <c r="F83" s="20">
        <v>290682224</v>
      </c>
      <c r="G83" s="20">
        <v>-8669762</v>
      </c>
      <c r="H83" s="20">
        <v>117201834</v>
      </c>
      <c r="I83" s="20">
        <v>399214296</v>
      </c>
      <c r="J83" s="20">
        <v>-41686128</v>
      </c>
      <c r="K83" s="20">
        <v>63896159</v>
      </c>
      <c r="L83" s="20">
        <v>180974164</v>
      </c>
      <c r="M83" s="20">
        <v>203184195</v>
      </c>
      <c r="N83" s="20"/>
      <c r="O83" s="20"/>
      <c r="P83" s="20"/>
      <c r="Q83" s="20"/>
      <c r="R83" s="20"/>
      <c r="S83" s="20"/>
      <c r="T83" s="20"/>
      <c r="U83" s="20"/>
      <c r="V83" s="20">
        <v>602398491</v>
      </c>
      <c r="W83" s="20">
        <v>402499702</v>
      </c>
      <c r="X83" s="20"/>
      <c r="Y83" s="19"/>
      <c r="Z83" s="22">
        <v>813345621</v>
      </c>
    </row>
    <row r="84" spans="1:26" ht="13.5" hidden="1">
      <c r="A84" s="39" t="s">
        <v>99</v>
      </c>
      <c r="B84" s="27">
        <v>934563623</v>
      </c>
      <c r="C84" s="27"/>
      <c r="D84" s="28">
        <v>860368522</v>
      </c>
      <c r="E84" s="29">
        <v>858868523</v>
      </c>
      <c r="F84" s="29">
        <v>94240252</v>
      </c>
      <c r="G84" s="29">
        <v>100939080</v>
      </c>
      <c r="H84" s="29">
        <v>80031110</v>
      </c>
      <c r="I84" s="29">
        <v>275210442</v>
      </c>
      <c r="J84" s="29">
        <v>74416833</v>
      </c>
      <c r="K84" s="29">
        <v>85480019</v>
      </c>
      <c r="L84" s="29">
        <v>83691135</v>
      </c>
      <c r="M84" s="29">
        <v>243587987</v>
      </c>
      <c r="N84" s="29"/>
      <c r="O84" s="29"/>
      <c r="P84" s="29"/>
      <c r="Q84" s="29"/>
      <c r="R84" s="29"/>
      <c r="S84" s="29"/>
      <c r="T84" s="29"/>
      <c r="U84" s="29"/>
      <c r="V84" s="29">
        <v>518798429</v>
      </c>
      <c r="W84" s="29">
        <v>362990636</v>
      </c>
      <c r="X84" s="29"/>
      <c r="Y84" s="28"/>
      <c r="Z84" s="30">
        <v>858868523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227401725</v>
      </c>
      <c r="E5" s="59">
        <v>227401725</v>
      </c>
      <c r="F5" s="59">
        <v>19862669</v>
      </c>
      <c r="G5" s="59">
        <v>19999467</v>
      </c>
      <c r="H5" s="59">
        <v>2805939</v>
      </c>
      <c r="I5" s="59">
        <v>42668075</v>
      </c>
      <c r="J5" s="59">
        <v>13357303</v>
      </c>
      <c r="K5" s="59">
        <v>13202510</v>
      </c>
      <c r="L5" s="59">
        <v>14904201</v>
      </c>
      <c r="M5" s="59">
        <v>41464014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84132089</v>
      </c>
      <c r="W5" s="59">
        <v>113700858</v>
      </c>
      <c r="X5" s="59">
        <v>-29568769</v>
      </c>
      <c r="Y5" s="60">
        <v>-26.01</v>
      </c>
      <c r="Z5" s="61">
        <v>227401725</v>
      </c>
    </row>
    <row r="6" spans="1:26" ht="13.5">
      <c r="A6" s="57" t="s">
        <v>32</v>
      </c>
      <c r="B6" s="18">
        <v>0</v>
      </c>
      <c r="C6" s="18">
        <v>0</v>
      </c>
      <c r="D6" s="58">
        <v>678401526</v>
      </c>
      <c r="E6" s="59">
        <v>678401526</v>
      </c>
      <c r="F6" s="59">
        <v>58661615</v>
      </c>
      <c r="G6" s="59">
        <v>56983920</v>
      </c>
      <c r="H6" s="59">
        <v>55644925</v>
      </c>
      <c r="I6" s="59">
        <v>171290460</v>
      </c>
      <c r="J6" s="59">
        <v>54980916</v>
      </c>
      <c r="K6" s="59">
        <v>52385576</v>
      </c>
      <c r="L6" s="59">
        <v>45826759</v>
      </c>
      <c r="M6" s="59">
        <v>153193251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324483711</v>
      </c>
      <c r="W6" s="59">
        <v>339200754</v>
      </c>
      <c r="X6" s="59">
        <v>-14717043</v>
      </c>
      <c r="Y6" s="60">
        <v>-4.34</v>
      </c>
      <c r="Z6" s="61">
        <v>678401526</v>
      </c>
    </row>
    <row r="7" spans="1:26" ht="13.5">
      <c r="A7" s="57" t="s">
        <v>33</v>
      </c>
      <c r="B7" s="18">
        <v>0</v>
      </c>
      <c r="C7" s="18">
        <v>0</v>
      </c>
      <c r="D7" s="58">
        <v>2785606</v>
      </c>
      <c r="E7" s="59">
        <v>2785606</v>
      </c>
      <c r="F7" s="59">
        <v>32646</v>
      </c>
      <c r="G7" s="59">
        <v>539504</v>
      </c>
      <c r="H7" s="59">
        <v>504769</v>
      </c>
      <c r="I7" s="59">
        <v>1076919</v>
      </c>
      <c r="J7" s="59">
        <v>433636</v>
      </c>
      <c r="K7" s="59">
        <v>396614</v>
      </c>
      <c r="L7" s="59">
        <v>895997</v>
      </c>
      <c r="M7" s="59">
        <v>1726247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2803166</v>
      </c>
      <c r="W7" s="59">
        <v>1392798</v>
      </c>
      <c r="X7" s="59">
        <v>1410368</v>
      </c>
      <c r="Y7" s="60">
        <v>101.26</v>
      </c>
      <c r="Z7" s="61">
        <v>2785606</v>
      </c>
    </row>
    <row r="8" spans="1:26" ht="13.5">
      <c r="A8" s="57" t="s">
        <v>34</v>
      </c>
      <c r="B8" s="18">
        <v>0</v>
      </c>
      <c r="C8" s="18">
        <v>0</v>
      </c>
      <c r="D8" s="58">
        <v>206523000</v>
      </c>
      <c r="E8" s="59">
        <v>206523000</v>
      </c>
      <c r="F8" s="59">
        <v>67897000</v>
      </c>
      <c r="G8" s="59">
        <v>11547000</v>
      </c>
      <c r="H8" s="59">
        <v>0</v>
      </c>
      <c r="I8" s="59">
        <v>79444000</v>
      </c>
      <c r="J8" s="59">
        <v>759430</v>
      </c>
      <c r="K8" s="59">
        <v>3000000</v>
      </c>
      <c r="L8" s="59">
        <v>44399870</v>
      </c>
      <c r="M8" s="59">
        <v>48159300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127603300</v>
      </c>
      <c r="W8" s="59">
        <v>144547333</v>
      </c>
      <c r="X8" s="59">
        <v>-16944033</v>
      </c>
      <c r="Y8" s="60">
        <v>-11.72</v>
      </c>
      <c r="Z8" s="61">
        <v>206523000</v>
      </c>
    </row>
    <row r="9" spans="1:26" ht="13.5">
      <c r="A9" s="57" t="s">
        <v>35</v>
      </c>
      <c r="B9" s="18">
        <v>0</v>
      </c>
      <c r="C9" s="18">
        <v>0</v>
      </c>
      <c r="D9" s="58">
        <v>121705361</v>
      </c>
      <c r="E9" s="59">
        <v>121705361</v>
      </c>
      <c r="F9" s="59">
        <v>10081570</v>
      </c>
      <c r="G9" s="59">
        <v>10224009</v>
      </c>
      <c r="H9" s="59">
        <v>10326879</v>
      </c>
      <c r="I9" s="59">
        <v>30632458</v>
      </c>
      <c r="J9" s="59">
        <v>10845024</v>
      </c>
      <c r="K9" s="59">
        <v>10876409</v>
      </c>
      <c r="L9" s="59">
        <v>9825702</v>
      </c>
      <c r="M9" s="59">
        <v>31547135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62179593</v>
      </c>
      <c r="W9" s="59">
        <v>60853452</v>
      </c>
      <c r="X9" s="59">
        <v>1326141</v>
      </c>
      <c r="Y9" s="60">
        <v>2.18</v>
      </c>
      <c r="Z9" s="61">
        <v>121705361</v>
      </c>
    </row>
    <row r="10" spans="1:26" ht="25.5">
      <c r="A10" s="62" t="s">
        <v>86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1236817218</v>
      </c>
      <c r="E10" s="65">
        <f t="shared" si="0"/>
        <v>1236817218</v>
      </c>
      <c r="F10" s="65">
        <f t="shared" si="0"/>
        <v>156535500</v>
      </c>
      <c r="G10" s="65">
        <f t="shared" si="0"/>
        <v>99293900</v>
      </c>
      <c r="H10" s="65">
        <f t="shared" si="0"/>
        <v>69282512</v>
      </c>
      <c r="I10" s="65">
        <f t="shared" si="0"/>
        <v>325111912</v>
      </c>
      <c r="J10" s="65">
        <f t="shared" si="0"/>
        <v>80376309</v>
      </c>
      <c r="K10" s="65">
        <f t="shared" si="0"/>
        <v>79861109</v>
      </c>
      <c r="L10" s="65">
        <f t="shared" si="0"/>
        <v>115852529</v>
      </c>
      <c r="M10" s="65">
        <f t="shared" si="0"/>
        <v>276089947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601201859</v>
      </c>
      <c r="W10" s="65">
        <f t="shared" si="0"/>
        <v>659695195</v>
      </c>
      <c r="X10" s="65">
        <f t="shared" si="0"/>
        <v>-58493336</v>
      </c>
      <c r="Y10" s="66">
        <f>+IF(W10&lt;&gt;0,(X10/W10)*100,0)</f>
        <v>-8.866721547062353</v>
      </c>
      <c r="Z10" s="67">
        <f t="shared" si="0"/>
        <v>1236817218</v>
      </c>
    </row>
    <row r="11" spans="1:26" ht="13.5">
      <c r="A11" s="57" t="s">
        <v>36</v>
      </c>
      <c r="B11" s="18">
        <v>0</v>
      </c>
      <c r="C11" s="18">
        <v>0</v>
      </c>
      <c r="D11" s="58">
        <v>327674868</v>
      </c>
      <c r="E11" s="59">
        <v>327674868</v>
      </c>
      <c r="F11" s="59">
        <v>26404222</v>
      </c>
      <c r="G11" s="59">
        <v>25018540</v>
      </c>
      <c r="H11" s="59">
        <v>24179957</v>
      </c>
      <c r="I11" s="59">
        <v>75602719</v>
      </c>
      <c r="J11" s="59">
        <v>25144865</v>
      </c>
      <c r="K11" s="59">
        <v>23985761</v>
      </c>
      <c r="L11" s="59">
        <v>23710680</v>
      </c>
      <c r="M11" s="59">
        <v>72841306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148444025</v>
      </c>
      <c r="W11" s="59">
        <v>163837434</v>
      </c>
      <c r="X11" s="59">
        <v>-15393409</v>
      </c>
      <c r="Y11" s="60">
        <v>-9.4</v>
      </c>
      <c r="Z11" s="61">
        <v>327674868</v>
      </c>
    </row>
    <row r="12" spans="1:26" ht="13.5">
      <c r="A12" s="57" t="s">
        <v>37</v>
      </c>
      <c r="B12" s="18">
        <v>0</v>
      </c>
      <c r="C12" s="18">
        <v>0</v>
      </c>
      <c r="D12" s="58">
        <v>20982732</v>
      </c>
      <c r="E12" s="59">
        <v>20982732</v>
      </c>
      <c r="F12" s="59">
        <v>1649586</v>
      </c>
      <c r="G12" s="59">
        <v>1408262</v>
      </c>
      <c r="H12" s="59">
        <v>1638562</v>
      </c>
      <c r="I12" s="59">
        <v>4696410</v>
      </c>
      <c r="J12" s="59">
        <v>1627777</v>
      </c>
      <c r="K12" s="59">
        <v>1627777</v>
      </c>
      <c r="L12" s="59">
        <v>1627782</v>
      </c>
      <c r="M12" s="59">
        <v>4883336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9579746</v>
      </c>
      <c r="W12" s="59">
        <v>10491366</v>
      </c>
      <c r="X12" s="59">
        <v>-911620</v>
      </c>
      <c r="Y12" s="60">
        <v>-8.69</v>
      </c>
      <c r="Z12" s="61">
        <v>20982732</v>
      </c>
    </row>
    <row r="13" spans="1:26" ht="13.5">
      <c r="A13" s="57" t="s">
        <v>87</v>
      </c>
      <c r="B13" s="18">
        <v>0</v>
      </c>
      <c r="C13" s="18">
        <v>0</v>
      </c>
      <c r="D13" s="58">
        <v>106225892</v>
      </c>
      <c r="E13" s="59">
        <v>106225892</v>
      </c>
      <c r="F13" s="59">
        <v>0</v>
      </c>
      <c r="G13" s="59">
        <v>0</v>
      </c>
      <c r="H13" s="59">
        <v>0</v>
      </c>
      <c r="I13" s="59">
        <v>0</v>
      </c>
      <c r="J13" s="59">
        <v>36523451</v>
      </c>
      <c r="K13" s="59">
        <v>9130864</v>
      </c>
      <c r="L13" s="59">
        <v>9130864</v>
      </c>
      <c r="M13" s="59">
        <v>54785179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54785179</v>
      </c>
      <c r="W13" s="59">
        <v>14180388</v>
      </c>
      <c r="X13" s="59">
        <v>40604791</v>
      </c>
      <c r="Y13" s="60">
        <v>286.34</v>
      </c>
      <c r="Z13" s="61">
        <v>106225892</v>
      </c>
    </row>
    <row r="14" spans="1:26" ht="13.5">
      <c r="A14" s="57" t="s">
        <v>38</v>
      </c>
      <c r="B14" s="18">
        <v>0</v>
      </c>
      <c r="C14" s="18">
        <v>0</v>
      </c>
      <c r="D14" s="58">
        <v>12400000</v>
      </c>
      <c r="E14" s="59">
        <v>12400000</v>
      </c>
      <c r="F14" s="59">
        <v>0</v>
      </c>
      <c r="G14" s="59">
        <v>0</v>
      </c>
      <c r="H14" s="59">
        <v>1964800</v>
      </c>
      <c r="I14" s="59">
        <v>1964800</v>
      </c>
      <c r="J14" s="59">
        <v>0</v>
      </c>
      <c r="K14" s="59">
        <v>0</v>
      </c>
      <c r="L14" s="59">
        <v>781401</v>
      </c>
      <c r="M14" s="59">
        <v>781401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2746201</v>
      </c>
      <c r="W14" s="59">
        <v>6199998</v>
      </c>
      <c r="X14" s="59">
        <v>-3453797</v>
      </c>
      <c r="Y14" s="60">
        <v>-55.71</v>
      </c>
      <c r="Z14" s="61">
        <v>12400000</v>
      </c>
    </row>
    <row r="15" spans="1:26" ht="13.5">
      <c r="A15" s="57" t="s">
        <v>39</v>
      </c>
      <c r="B15" s="18">
        <v>0</v>
      </c>
      <c r="C15" s="18">
        <v>0</v>
      </c>
      <c r="D15" s="58">
        <v>440187716</v>
      </c>
      <c r="E15" s="59">
        <v>440187716</v>
      </c>
      <c r="F15" s="59">
        <v>182527</v>
      </c>
      <c r="G15" s="59">
        <v>48573856</v>
      </c>
      <c r="H15" s="59">
        <v>45698690</v>
      </c>
      <c r="I15" s="59">
        <v>94455073</v>
      </c>
      <c r="J15" s="59">
        <v>31706941</v>
      </c>
      <c r="K15" s="59">
        <v>31543604</v>
      </c>
      <c r="L15" s="59">
        <v>59292641</v>
      </c>
      <c r="M15" s="59">
        <v>122543186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216998259</v>
      </c>
      <c r="W15" s="59">
        <v>220093860</v>
      </c>
      <c r="X15" s="59">
        <v>-3095601</v>
      </c>
      <c r="Y15" s="60">
        <v>-1.41</v>
      </c>
      <c r="Z15" s="61">
        <v>440187716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172578</v>
      </c>
      <c r="G16" s="59">
        <v>0</v>
      </c>
      <c r="H16" s="59">
        <v>684859</v>
      </c>
      <c r="I16" s="59">
        <v>857437</v>
      </c>
      <c r="J16" s="59">
        <v>561831</v>
      </c>
      <c r="K16" s="59">
        <v>1176544</v>
      </c>
      <c r="L16" s="59">
        <v>942715</v>
      </c>
      <c r="M16" s="59">
        <v>2681090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3538527</v>
      </c>
      <c r="W16" s="59"/>
      <c r="X16" s="59">
        <v>3538527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545282744</v>
      </c>
      <c r="E17" s="59">
        <v>545282744</v>
      </c>
      <c r="F17" s="59">
        <v>5648389</v>
      </c>
      <c r="G17" s="59">
        <v>12062891</v>
      </c>
      <c r="H17" s="59">
        <v>9458487</v>
      </c>
      <c r="I17" s="59">
        <v>27169767</v>
      </c>
      <c r="J17" s="59">
        <v>92374474</v>
      </c>
      <c r="K17" s="59">
        <v>54488524</v>
      </c>
      <c r="L17" s="59">
        <v>60116306</v>
      </c>
      <c r="M17" s="59">
        <v>206979304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234149071</v>
      </c>
      <c r="W17" s="59">
        <v>271641559</v>
      </c>
      <c r="X17" s="59">
        <v>-37492488</v>
      </c>
      <c r="Y17" s="60">
        <v>-13.8</v>
      </c>
      <c r="Z17" s="61">
        <v>545282744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1452753952</v>
      </c>
      <c r="E18" s="72">
        <f t="shared" si="1"/>
        <v>1452753952</v>
      </c>
      <c r="F18" s="72">
        <f t="shared" si="1"/>
        <v>34057302</v>
      </c>
      <c r="G18" s="72">
        <f t="shared" si="1"/>
        <v>87063549</v>
      </c>
      <c r="H18" s="72">
        <f t="shared" si="1"/>
        <v>83625355</v>
      </c>
      <c r="I18" s="72">
        <f t="shared" si="1"/>
        <v>204746206</v>
      </c>
      <c r="J18" s="72">
        <f t="shared" si="1"/>
        <v>187939339</v>
      </c>
      <c r="K18" s="72">
        <f t="shared" si="1"/>
        <v>121953074</v>
      </c>
      <c r="L18" s="72">
        <f t="shared" si="1"/>
        <v>155602389</v>
      </c>
      <c r="M18" s="72">
        <f t="shared" si="1"/>
        <v>465494802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670241008</v>
      </c>
      <c r="W18" s="72">
        <f t="shared" si="1"/>
        <v>686444605</v>
      </c>
      <c r="X18" s="72">
        <f t="shared" si="1"/>
        <v>-16203597</v>
      </c>
      <c r="Y18" s="66">
        <f>+IF(W18&lt;&gt;0,(X18/W18)*100,0)</f>
        <v>-2.3605105032473817</v>
      </c>
      <c r="Z18" s="73">
        <f t="shared" si="1"/>
        <v>1452753952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-215936734</v>
      </c>
      <c r="E19" s="76">
        <f t="shared" si="2"/>
        <v>-215936734</v>
      </c>
      <c r="F19" s="76">
        <f t="shared" si="2"/>
        <v>122478198</v>
      </c>
      <c r="G19" s="76">
        <f t="shared" si="2"/>
        <v>12230351</v>
      </c>
      <c r="H19" s="76">
        <f t="shared" si="2"/>
        <v>-14342843</v>
      </c>
      <c r="I19" s="76">
        <f t="shared" si="2"/>
        <v>120365706</v>
      </c>
      <c r="J19" s="76">
        <f t="shared" si="2"/>
        <v>-107563030</v>
      </c>
      <c r="K19" s="76">
        <f t="shared" si="2"/>
        <v>-42091965</v>
      </c>
      <c r="L19" s="76">
        <f t="shared" si="2"/>
        <v>-39749860</v>
      </c>
      <c r="M19" s="76">
        <f t="shared" si="2"/>
        <v>-189404855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-69039149</v>
      </c>
      <c r="W19" s="76">
        <f>IF(E10=E18,0,W10-W18)</f>
        <v>-26749410</v>
      </c>
      <c r="X19" s="76">
        <f t="shared" si="2"/>
        <v>-42289739</v>
      </c>
      <c r="Y19" s="77">
        <f>+IF(W19&lt;&gt;0,(X19/W19)*100,0)</f>
        <v>158.09596921950802</v>
      </c>
      <c r="Z19" s="78">
        <f t="shared" si="2"/>
        <v>-215936734</v>
      </c>
    </row>
    <row r="20" spans="1:26" ht="13.5">
      <c r="A20" s="57" t="s">
        <v>44</v>
      </c>
      <c r="B20" s="18">
        <v>0</v>
      </c>
      <c r="C20" s="18">
        <v>0</v>
      </c>
      <c r="D20" s="58">
        <v>143331850</v>
      </c>
      <c r="E20" s="59">
        <v>143331850</v>
      </c>
      <c r="F20" s="59">
        <v>0</v>
      </c>
      <c r="G20" s="59">
        <v>0</v>
      </c>
      <c r="H20" s="59">
        <v>356000</v>
      </c>
      <c r="I20" s="59">
        <v>356000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356000</v>
      </c>
      <c r="W20" s="59">
        <v>71665926</v>
      </c>
      <c r="X20" s="59">
        <v>-71309926</v>
      </c>
      <c r="Y20" s="60">
        <v>-99.5</v>
      </c>
      <c r="Z20" s="61">
        <v>143331850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-72604884</v>
      </c>
      <c r="E22" s="87">
        <f t="shared" si="3"/>
        <v>-72604884</v>
      </c>
      <c r="F22" s="87">
        <f t="shared" si="3"/>
        <v>122478198</v>
      </c>
      <c r="G22" s="87">
        <f t="shared" si="3"/>
        <v>12230351</v>
      </c>
      <c r="H22" s="87">
        <f t="shared" si="3"/>
        <v>-13986843</v>
      </c>
      <c r="I22" s="87">
        <f t="shared" si="3"/>
        <v>120721706</v>
      </c>
      <c r="J22" s="87">
        <f t="shared" si="3"/>
        <v>-107563030</v>
      </c>
      <c r="K22" s="87">
        <f t="shared" si="3"/>
        <v>-42091965</v>
      </c>
      <c r="L22" s="87">
        <f t="shared" si="3"/>
        <v>-39749860</v>
      </c>
      <c r="M22" s="87">
        <f t="shared" si="3"/>
        <v>-189404855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-68683149</v>
      </c>
      <c r="W22" s="87">
        <f t="shared" si="3"/>
        <v>44916516</v>
      </c>
      <c r="X22" s="87">
        <f t="shared" si="3"/>
        <v>-113599665</v>
      </c>
      <c r="Y22" s="88">
        <f>+IF(W22&lt;&gt;0,(X22/W22)*100,0)</f>
        <v>-252.91290401953702</v>
      </c>
      <c r="Z22" s="89">
        <f t="shared" si="3"/>
        <v>-72604884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-72604884</v>
      </c>
      <c r="E24" s="76">
        <f t="shared" si="4"/>
        <v>-72604884</v>
      </c>
      <c r="F24" s="76">
        <f t="shared" si="4"/>
        <v>122478198</v>
      </c>
      <c r="G24" s="76">
        <f t="shared" si="4"/>
        <v>12230351</v>
      </c>
      <c r="H24" s="76">
        <f t="shared" si="4"/>
        <v>-13986843</v>
      </c>
      <c r="I24" s="76">
        <f t="shared" si="4"/>
        <v>120721706</v>
      </c>
      <c r="J24" s="76">
        <f t="shared" si="4"/>
        <v>-107563030</v>
      </c>
      <c r="K24" s="76">
        <f t="shared" si="4"/>
        <v>-42091965</v>
      </c>
      <c r="L24" s="76">
        <f t="shared" si="4"/>
        <v>-39749860</v>
      </c>
      <c r="M24" s="76">
        <f t="shared" si="4"/>
        <v>-189404855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-68683149</v>
      </c>
      <c r="W24" s="76">
        <f t="shared" si="4"/>
        <v>44916516</v>
      </c>
      <c r="X24" s="76">
        <f t="shared" si="4"/>
        <v>-113599665</v>
      </c>
      <c r="Y24" s="77">
        <f>+IF(W24&lt;&gt;0,(X24/W24)*100,0)</f>
        <v>-252.91290401953702</v>
      </c>
      <c r="Z24" s="78">
        <f t="shared" si="4"/>
        <v>-72604884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152067890</v>
      </c>
      <c r="C27" s="21">
        <v>0</v>
      </c>
      <c r="D27" s="98">
        <v>151891850</v>
      </c>
      <c r="E27" s="99">
        <v>151891850</v>
      </c>
      <c r="F27" s="99">
        <v>1790794</v>
      </c>
      <c r="G27" s="99">
        <v>4080825</v>
      </c>
      <c r="H27" s="99">
        <v>13427845</v>
      </c>
      <c r="I27" s="99">
        <v>19299464</v>
      </c>
      <c r="J27" s="99">
        <v>846492</v>
      </c>
      <c r="K27" s="99">
        <v>9478216</v>
      </c>
      <c r="L27" s="99">
        <v>11964320</v>
      </c>
      <c r="M27" s="99">
        <v>22289028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41588492</v>
      </c>
      <c r="W27" s="99">
        <v>75945925</v>
      </c>
      <c r="X27" s="99">
        <v>-34357433</v>
      </c>
      <c r="Y27" s="100">
        <v>-45.24</v>
      </c>
      <c r="Z27" s="101">
        <v>151891850</v>
      </c>
    </row>
    <row r="28" spans="1:26" ht="13.5">
      <c r="A28" s="102" t="s">
        <v>44</v>
      </c>
      <c r="B28" s="18">
        <v>141697028</v>
      </c>
      <c r="C28" s="18">
        <v>0</v>
      </c>
      <c r="D28" s="58">
        <v>143331850</v>
      </c>
      <c r="E28" s="59">
        <v>143331850</v>
      </c>
      <c r="F28" s="59">
        <v>1790794</v>
      </c>
      <c r="G28" s="59">
        <v>4080825</v>
      </c>
      <c r="H28" s="59">
        <v>13303834</v>
      </c>
      <c r="I28" s="59">
        <v>19175453</v>
      </c>
      <c r="J28" s="59">
        <v>846492</v>
      </c>
      <c r="K28" s="59">
        <v>9413216</v>
      </c>
      <c r="L28" s="59">
        <v>7448132</v>
      </c>
      <c r="M28" s="59">
        <v>17707840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36883293</v>
      </c>
      <c r="W28" s="59">
        <v>71665925</v>
      </c>
      <c r="X28" s="59">
        <v>-34782632</v>
      </c>
      <c r="Y28" s="60">
        <v>-48.53</v>
      </c>
      <c r="Z28" s="61">
        <v>143331850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10050556</v>
      </c>
      <c r="C30" s="18">
        <v>0</v>
      </c>
      <c r="D30" s="58">
        <v>7100000</v>
      </c>
      <c r="E30" s="59">
        <v>7100000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4460254</v>
      </c>
      <c r="M30" s="59">
        <v>4460254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4460254</v>
      </c>
      <c r="W30" s="59">
        <v>3550000</v>
      </c>
      <c r="X30" s="59">
        <v>910254</v>
      </c>
      <c r="Y30" s="60">
        <v>25.64</v>
      </c>
      <c r="Z30" s="61">
        <v>7100000</v>
      </c>
    </row>
    <row r="31" spans="1:26" ht="13.5">
      <c r="A31" s="57" t="s">
        <v>49</v>
      </c>
      <c r="B31" s="18">
        <v>320306</v>
      </c>
      <c r="C31" s="18">
        <v>0</v>
      </c>
      <c r="D31" s="58">
        <v>1460000</v>
      </c>
      <c r="E31" s="59">
        <v>1460000</v>
      </c>
      <c r="F31" s="59">
        <v>0</v>
      </c>
      <c r="G31" s="59">
        <v>0</v>
      </c>
      <c r="H31" s="59">
        <v>124011</v>
      </c>
      <c r="I31" s="59">
        <v>124011</v>
      </c>
      <c r="J31" s="59">
        <v>0</v>
      </c>
      <c r="K31" s="59">
        <v>65000</v>
      </c>
      <c r="L31" s="59">
        <v>55934</v>
      </c>
      <c r="M31" s="59">
        <v>120934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244945</v>
      </c>
      <c r="W31" s="59">
        <v>730000</v>
      </c>
      <c r="X31" s="59">
        <v>-485055</v>
      </c>
      <c r="Y31" s="60">
        <v>-66.45</v>
      </c>
      <c r="Z31" s="61">
        <v>1460000</v>
      </c>
    </row>
    <row r="32" spans="1:26" ht="13.5">
      <c r="A32" s="69" t="s">
        <v>50</v>
      </c>
      <c r="B32" s="21">
        <f>SUM(B28:B31)</f>
        <v>152067890</v>
      </c>
      <c r="C32" s="21">
        <f>SUM(C28:C31)</f>
        <v>0</v>
      </c>
      <c r="D32" s="98">
        <f aca="true" t="shared" si="5" ref="D32:Z32">SUM(D28:D31)</f>
        <v>151891850</v>
      </c>
      <c r="E32" s="99">
        <f t="shared" si="5"/>
        <v>151891850</v>
      </c>
      <c r="F32" s="99">
        <f t="shared" si="5"/>
        <v>1790794</v>
      </c>
      <c r="G32" s="99">
        <f t="shared" si="5"/>
        <v>4080825</v>
      </c>
      <c r="H32" s="99">
        <f t="shared" si="5"/>
        <v>13427845</v>
      </c>
      <c r="I32" s="99">
        <f t="shared" si="5"/>
        <v>19299464</v>
      </c>
      <c r="J32" s="99">
        <f t="shared" si="5"/>
        <v>846492</v>
      </c>
      <c r="K32" s="99">
        <f t="shared" si="5"/>
        <v>9478216</v>
      </c>
      <c r="L32" s="99">
        <f t="shared" si="5"/>
        <v>11964320</v>
      </c>
      <c r="M32" s="99">
        <f t="shared" si="5"/>
        <v>22289028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41588492</v>
      </c>
      <c r="W32" s="99">
        <f t="shared" si="5"/>
        <v>75945925</v>
      </c>
      <c r="X32" s="99">
        <f t="shared" si="5"/>
        <v>-34357433</v>
      </c>
      <c r="Y32" s="100">
        <f>+IF(W32&lt;&gt;0,(X32/W32)*100,0)</f>
        <v>-45.239337067788696</v>
      </c>
      <c r="Z32" s="101">
        <f t="shared" si="5"/>
        <v>151891850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302706547</v>
      </c>
      <c r="C35" s="18">
        <v>0</v>
      </c>
      <c r="D35" s="58">
        <v>288744000</v>
      </c>
      <c r="E35" s="59">
        <v>288744000</v>
      </c>
      <c r="F35" s="59">
        <v>340164566</v>
      </c>
      <c r="G35" s="59">
        <v>252877883</v>
      </c>
      <c r="H35" s="59">
        <v>184833383</v>
      </c>
      <c r="I35" s="59">
        <v>184833383</v>
      </c>
      <c r="J35" s="59">
        <v>125611111</v>
      </c>
      <c r="K35" s="59">
        <v>133639029</v>
      </c>
      <c r="L35" s="59">
        <v>111677522</v>
      </c>
      <c r="M35" s="59">
        <v>111677522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111677522</v>
      </c>
      <c r="W35" s="59">
        <v>144372000</v>
      </c>
      <c r="X35" s="59">
        <v>-32694478</v>
      </c>
      <c r="Y35" s="60">
        <v>-22.65</v>
      </c>
      <c r="Z35" s="61">
        <v>288744000</v>
      </c>
    </row>
    <row r="36" spans="1:26" ht="13.5">
      <c r="A36" s="57" t="s">
        <v>53</v>
      </c>
      <c r="B36" s="18">
        <v>3104828219</v>
      </c>
      <c r="C36" s="18">
        <v>0</v>
      </c>
      <c r="D36" s="58">
        <v>3132898000</v>
      </c>
      <c r="E36" s="59">
        <v>3132898000</v>
      </c>
      <c r="F36" s="59">
        <v>3106225763</v>
      </c>
      <c r="G36" s="59">
        <v>3105351117</v>
      </c>
      <c r="H36" s="59">
        <v>3100848200</v>
      </c>
      <c r="I36" s="59">
        <v>3100848200</v>
      </c>
      <c r="J36" s="59">
        <v>3070358979</v>
      </c>
      <c r="K36" s="59">
        <v>3064832395</v>
      </c>
      <c r="L36" s="59">
        <v>3070918216</v>
      </c>
      <c r="M36" s="59">
        <v>3070918216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3070918216</v>
      </c>
      <c r="W36" s="59">
        <v>1566449000</v>
      </c>
      <c r="X36" s="59">
        <v>1504469216</v>
      </c>
      <c r="Y36" s="60">
        <v>96.04</v>
      </c>
      <c r="Z36" s="61">
        <v>3132898000</v>
      </c>
    </row>
    <row r="37" spans="1:26" ht="13.5">
      <c r="A37" s="57" t="s">
        <v>54</v>
      </c>
      <c r="B37" s="18">
        <v>415631562</v>
      </c>
      <c r="C37" s="18">
        <v>0</v>
      </c>
      <c r="D37" s="58">
        <v>513968000</v>
      </c>
      <c r="E37" s="59">
        <v>513968000</v>
      </c>
      <c r="F37" s="59">
        <v>241211016</v>
      </c>
      <c r="G37" s="59">
        <v>243004715</v>
      </c>
      <c r="H37" s="59">
        <v>239476152</v>
      </c>
      <c r="I37" s="59">
        <v>239476152</v>
      </c>
      <c r="J37" s="59">
        <v>251534080</v>
      </c>
      <c r="K37" s="59">
        <v>257462839</v>
      </c>
      <c r="L37" s="59">
        <v>280406622</v>
      </c>
      <c r="M37" s="59">
        <v>280406622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280406622</v>
      </c>
      <c r="W37" s="59">
        <v>256984000</v>
      </c>
      <c r="X37" s="59">
        <v>23422622</v>
      </c>
      <c r="Y37" s="60">
        <v>9.11</v>
      </c>
      <c r="Z37" s="61">
        <v>513968000</v>
      </c>
    </row>
    <row r="38" spans="1:26" ht="13.5">
      <c r="A38" s="57" t="s">
        <v>55</v>
      </c>
      <c r="B38" s="18">
        <v>224208359</v>
      </c>
      <c r="C38" s="18">
        <v>0</v>
      </c>
      <c r="D38" s="58">
        <v>236267000</v>
      </c>
      <c r="E38" s="59">
        <v>236267000</v>
      </c>
      <c r="F38" s="59">
        <v>226196325</v>
      </c>
      <c r="G38" s="59">
        <v>224208359</v>
      </c>
      <c r="H38" s="59">
        <v>222567543</v>
      </c>
      <c r="I38" s="59">
        <v>222567543</v>
      </c>
      <c r="J38" s="59">
        <v>222345228</v>
      </c>
      <c r="K38" s="59">
        <v>222345228</v>
      </c>
      <c r="L38" s="59">
        <v>221430986</v>
      </c>
      <c r="M38" s="59">
        <v>221430986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221430986</v>
      </c>
      <c r="W38" s="59">
        <v>118133500</v>
      </c>
      <c r="X38" s="59">
        <v>103297486</v>
      </c>
      <c r="Y38" s="60">
        <v>87.44</v>
      </c>
      <c r="Z38" s="61">
        <v>236267000</v>
      </c>
    </row>
    <row r="39" spans="1:26" ht="13.5">
      <c r="A39" s="57" t="s">
        <v>56</v>
      </c>
      <c r="B39" s="18">
        <v>2767694845</v>
      </c>
      <c r="C39" s="18">
        <v>0</v>
      </c>
      <c r="D39" s="58">
        <v>2671407000</v>
      </c>
      <c r="E39" s="59">
        <v>2671407000</v>
      </c>
      <c r="F39" s="59">
        <v>2978982988</v>
      </c>
      <c r="G39" s="59">
        <v>2891015926</v>
      </c>
      <c r="H39" s="59">
        <v>2823637888</v>
      </c>
      <c r="I39" s="59">
        <v>2823637888</v>
      </c>
      <c r="J39" s="59">
        <v>2722090782</v>
      </c>
      <c r="K39" s="59">
        <v>2718663355</v>
      </c>
      <c r="L39" s="59">
        <v>2680758129</v>
      </c>
      <c r="M39" s="59">
        <v>2680758129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2680758129</v>
      </c>
      <c r="W39" s="59">
        <v>1335703500</v>
      </c>
      <c r="X39" s="59">
        <v>1345054629</v>
      </c>
      <c r="Y39" s="60">
        <v>100.7</v>
      </c>
      <c r="Z39" s="61">
        <v>2671407000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126291593</v>
      </c>
      <c r="C42" s="18">
        <v>0</v>
      </c>
      <c r="D42" s="58">
        <v>-11426136</v>
      </c>
      <c r="E42" s="59">
        <v>-11426136</v>
      </c>
      <c r="F42" s="59">
        <v>102055814</v>
      </c>
      <c r="G42" s="59">
        <v>-13447452</v>
      </c>
      <c r="H42" s="59">
        <v>-28262256</v>
      </c>
      <c r="I42" s="59">
        <v>60346106</v>
      </c>
      <c r="J42" s="59">
        <v>11996879</v>
      </c>
      <c r="K42" s="59">
        <v>15841983</v>
      </c>
      <c r="L42" s="59">
        <v>62806153</v>
      </c>
      <c r="M42" s="59">
        <v>90645015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150991121</v>
      </c>
      <c r="W42" s="59">
        <v>32570545</v>
      </c>
      <c r="X42" s="59">
        <v>118420576</v>
      </c>
      <c r="Y42" s="60">
        <v>363.58</v>
      </c>
      <c r="Z42" s="61">
        <v>-11426136</v>
      </c>
    </row>
    <row r="43" spans="1:26" ht="13.5">
      <c r="A43" s="57" t="s">
        <v>59</v>
      </c>
      <c r="B43" s="18">
        <v>-142101778</v>
      </c>
      <c r="C43" s="18">
        <v>0</v>
      </c>
      <c r="D43" s="58">
        <v>-151061720</v>
      </c>
      <c r="E43" s="59">
        <v>-151061720</v>
      </c>
      <c r="F43" s="59">
        <v>-1790793</v>
      </c>
      <c r="G43" s="59">
        <v>-4080415</v>
      </c>
      <c r="H43" s="59">
        <v>-11670031</v>
      </c>
      <c r="I43" s="59">
        <v>-17541239</v>
      </c>
      <c r="J43" s="59">
        <v>-846492</v>
      </c>
      <c r="K43" s="59">
        <v>-9413217</v>
      </c>
      <c r="L43" s="59">
        <v>-11536522</v>
      </c>
      <c r="M43" s="59">
        <v>-21796231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-39337470</v>
      </c>
      <c r="W43" s="59">
        <v>-75530858</v>
      </c>
      <c r="X43" s="59">
        <v>36193388</v>
      </c>
      <c r="Y43" s="60">
        <v>-47.92</v>
      </c>
      <c r="Z43" s="61">
        <v>-151061720</v>
      </c>
    </row>
    <row r="44" spans="1:26" ht="13.5">
      <c r="A44" s="57" t="s">
        <v>60</v>
      </c>
      <c r="B44" s="18">
        <v>14651396</v>
      </c>
      <c r="C44" s="18">
        <v>0</v>
      </c>
      <c r="D44" s="58">
        <v>-8503000</v>
      </c>
      <c r="E44" s="59">
        <v>-8503000</v>
      </c>
      <c r="F44" s="59">
        <v>0</v>
      </c>
      <c r="G44" s="59">
        <v>0</v>
      </c>
      <c r="H44" s="59">
        <v>-1863310</v>
      </c>
      <c r="I44" s="59">
        <v>-1863310</v>
      </c>
      <c r="J44" s="59">
        <v>0</v>
      </c>
      <c r="K44" s="59">
        <v>0</v>
      </c>
      <c r="L44" s="59">
        <v>-1295020</v>
      </c>
      <c r="M44" s="59">
        <v>-1295020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-3158330</v>
      </c>
      <c r="W44" s="59">
        <v>-4250000</v>
      </c>
      <c r="X44" s="59">
        <v>1091670</v>
      </c>
      <c r="Y44" s="60">
        <v>-25.69</v>
      </c>
      <c r="Z44" s="61">
        <v>-8503000</v>
      </c>
    </row>
    <row r="45" spans="1:26" ht="13.5">
      <c r="A45" s="69" t="s">
        <v>61</v>
      </c>
      <c r="B45" s="21">
        <v>84789166</v>
      </c>
      <c r="C45" s="21">
        <v>0</v>
      </c>
      <c r="D45" s="98">
        <v>-240777486</v>
      </c>
      <c r="E45" s="99">
        <v>-240777486</v>
      </c>
      <c r="F45" s="99">
        <v>-30403154</v>
      </c>
      <c r="G45" s="99">
        <v>-47931021</v>
      </c>
      <c r="H45" s="99">
        <v>-89726618</v>
      </c>
      <c r="I45" s="99">
        <v>-89726618</v>
      </c>
      <c r="J45" s="99">
        <v>-78576231</v>
      </c>
      <c r="K45" s="99">
        <v>-72147465</v>
      </c>
      <c r="L45" s="99">
        <v>-22172854</v>
      </c>
      <c r="M45" s="99">
        <v>-22172854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-22172854</v>
      </c>
      <c r="W45" s="99">
        <v>-116996943</v>
      </c>
      <c r="X45" s="99">
        <v>94824089</v>
      </c>
      <c r="Y45" s="100">
        <v>-81.05</v>
      </c>
      <c r="Z45" s="101">
        <v>-240777486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71704644</v>
      </c>
      <c r="C49" s="51">
        <v>0</v>
      </c>
      <c r="D49" s="128">
        <v>63833551</v>
      </c>
      <c r="E49" s="53">
        <v>36542085</v>
      </c>
      <c r="F49" s="53">
        <v>0</v>
      </c>
      <c r="G49" s="53">
        <v>0</v>
      </c>
      <c r="H49" s="53">
        <v>0</v>
      </c>
      <c r="I49" s="53">
        <v>34420194</v>
      </c>
      <c r="J49" s="53">
        <v>0</v>
      </c>
      <c r="K49" s="53">
        <v>0</v>
      </c>
      <c r="L49" s="53">
        <v>0</v>
      </c>
      <c r="M49" s="53">
        <v>31741594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29215651</v>
      </c>
      <c r="W49" s="53">
        <v>54260109</v>
      </c>
      <c r="X49" s="53">
        <v>758402375</v>
      </c>
      <c r="Y49" s="53">
        <v>1080120203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40310980</v>
      </c>
      <c r="C51" s="51">
        <v>0</v>
      </c>
      <c r="D51" s="128">
        <v>30896595</v>
      </c>
      <c r="E51" s="53">
        <v>18911460</v>
      </c>
      <c r="F51" s="53">
        <v>0</v>
      </c>
      <c r="G51" s="53">
        <v>0</v>
      </c>
      <c r="H51" s="53">
        <v>0</v>
      </c>
      <c r="I51" s="53">
        <v>40835055</v>
      </c>
      <c r="J51" s="53">
        <v>0</v>
      </c>
      <c r="K51" s="53">
        <v>0</v>
      </c>
      <c r="L51" s="53">
        <v>0</v>
      </c>
      <c r="M51" s="53">
        <v>44382871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32309600</v>
      </c>
      <c r="W51" s="53">
        <v>6531851</v>
      </c>
      <c r="X51" s="53">
        <v>1558957</v>
      </c>
      <c r="Y51" s="53">
        <v>215737369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65.11707697161297</v>
      </c>
      <c r="E58" s="7">
        <f t="shared" si="6"/>
        <v>65.11707697161297</v>
      </c>
      <c r="F58" s="7">
        <f t="shared" si="6"/>
        <v>51.91554994470249</v>
      </c>
      <c r="G58" s="7">
        <f t="shared" si="6"/>
        <v>65.54826742490637</v>
      </c>
      <c r="H58" s="7">
        <f t="shared" si="6"/>
        <v>74.90689345221485</v>
      </c>
      <c r="I58" s="7">
        <f t="shared" si="6"/>
        <v>63.19096749001781</v>
      </c>
      <c r="J58" s="7">
        <f t="shared" si="6"/>
        <v>78.02960069842311</v>
      </c>
      <c r="K58" s="7">
        <f t="shared" si="6"/>
        <v>90.3743397284985</v>
      </c>
      <c r="L58" s="7">
        <f t="shared" si="6"/>
        <v>77.26356433164283</v>
      </c>
      <c r="M58" s="7">
        <f t="shared" si="6"/>
        <v>81.98334509793584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72.1392621319164</v>
      </c>
      <c r="W58" s="7">
        <f t="shared" si="6"/>
        <v>65.11697471602535</v>
      </c>
      <c r="X58" s="7">
        <f t="shared" si="6"/>
        <v>0</v>
      </c>
      <c r="Y58" s="7">
        <f t="shared" si="6"/>
        <v>0</v>
      </c>
      <c r="Z58" s="8">
        <f t="shared" si="6"/>
        <v>65.11707697161297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64.99999887679155</v>
      </c>
      <c r="E59" s="10">
        <f t="shared" si="7"/>
        <v>64.99999887679155</v>
      </c>
      <c r="F59" s="10">
        <f t="shared" si="7"/>
        <v>36.143401534260164</v>
      </c>
      <c r="G59" s="10">
        <f t="shared" si="7"/>
        <v>48.15769930465768</v>
      </c>
      <c r="H59" s="10">
        <f t="shared" si="7"/>
        <v>331.9891795958092</v>
      </c>
      <c r="I59" s="10">
        <f t="shared" si="7"/>
        <v>61.16887903494478</v>
      </c>
      <c r="J59" s="10">
        <f t="shared" si="7"/>
        <v>151.49044869346665</v>
      </c>
      <c r="K59" s="10">
        <f t="shared" si="7"/>
        <v>154.2772509639024</v>
      </c>
      <c r="L59" s="10">
        <f t="shared" si="7"/>
        <v>62.676375823564946</v>
      </c>
      <c r="M59" s="10">
        <f t="shared" si="7"/>
        <v>122.56482304281069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90.87500038286248</v>
      </c>
      <c r="W59" s="10">
        <f t="shared" si="7"/>
        <v>64.99999973571565</v>
      </c>
      <c r="X59" s="10">
        <f t="shared" si="7"/>
        <v>0</v>
      </c>
      <c r="Y59" s="10">
        <f t="shared" si="7"/>
        <v>0</v>
      </c>
      <c r="Z59" s="11">
        <f t="shared" si="7"/>
        <v>64.99999887679155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67.58379196216607</v>
      </c>
      <c r="E60" s="13">
        <f t="shared" si="7"/>
        <v>67.58379196216607</v>
      </c>
      <c r="F60" s="13">
        <f t="shared" si="7"/>
        <v>62.075648616220334</v>
      </c>
      <c r="G60" s="13">
        <f t="shared" si="7"/>
        <v>78.46261717340612</v>
      </c>
      <c r="H60" s="13">
        <f t="shared" si="7"/>
        <v>70.09415683460801</v>
      </c>
      <c r="I60" s="13">
        <f t="shared" si="7"/>
        <v>70.13204004472871</v>
      </c>
      <c r="J60" s="13">
        <f t="shared" si="7"/>
        <v>65.6615324488228</v>
      </c>
      <c r="K60" s="13">
        <f t="shared" si="7"/>
        <v>79.56556591073848</v>
      </c>
      <c r="L60" s="13">
        <f t="shared" si="7"/>
        <v>90.93645483417232</v>
      </c>
      <c r="M60" s="13">
        <f t="shared" si="7"/>
        <v>77.9769482142526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73.83572976949834</v>
      </c>
      <c r="W60" s="13">
        <f t="shared" si="7"/>
        <v>67.5836463500314</v>
      </c>
      <c r="X60" s="13">
        <f t="shared" si="7"/>
        <v>0</v>
      </c>
      <c r="Y60" s="13">
        <f t="shared" si="7"/>
        <v>0</v>
      </c>
      <c r="Z60" s="14">
        <f t="shared" si="7"/>
        <v>67.58379196216607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65.29085061590261</v>
      </c>
      <c r="E61" s="13">
        <f t="shared" si="7"/>
        <v>65.29085061590261</v>
      </c>
      <c r="F61" s="13">
        <f t="shared" si="7"/>
        <v>69.54477001813346</v>
      </c>
      <c r="G61" s="13">
        <f t="shared" si="7"/>
        <v>100.19635620144885</v>
      </c>
      <c r="H61" s="13">
        <f t="shared" si="7"/>
        <v>90.24147985049393</v>
      </c>
      <c r="I61" s="13">
        <f t="shared" si="7"/>
        <v>86.20822670578285</v>
      </c>
      <c r="J61" s="13">
        <f t="shared" si="7"/>
        <v>90.99963325336682</v>
      </c>
      <c r="K61" s="13">
        <f t="shared" si="7"/>
        <v>80.14594410125021</v>
      </c>
      <c r="L61" s="13">
        <f t="shared" si="7"/>
        <v>129.73285841229986</v>
      </c>
      <c r="M61" s="13">
        <f t="shared" si="7"/>
        <v>98.96685200059557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92.33371433457287</v>
      </c>
      <c r="W61" s="13">
        <f t="shared" si="7"/>
        <v>65.29049817538697</v>
      </c>
      <c r="X61" s="13">
        <f t="shared" si="7"/>
        <v>0</v>
      </c>
      <c r="Y61" s="13">
        <f t="shared" si="7"/>
        <v>0</v>
      </c>
      <c r="Z61" s="14">
        <f t="shared" si="7"/>
        <v>65.29085061590261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70.63092190140665</v>
      </c>
      <c r="E62" s="13">
        <f t="shared" si="7"/>
        <v>70.63092190140665</v>
      </c>
      <c r="F62" s="13">
        <f t="shared" si="7"/>
        <v>65.94930007570395</v>
      </c>
      <c r="G62" s="13">
        <f t="shared" si="7"/>
        <v>67.29297335834956</v>
      </c>
      <c r="H62" s="13">
        <f t="shared" si="7"/>
        <v>63.92487572330305</v>
      </c>
      <c r="I62" s="13">
        <f t="shared" si="7"/>
        <v>65.70822759866876</v>
      </c>
      <c r="J62" s="13">
        <f t="shared" si="7"/>
        <v>48.032869969180986</v>
      </c>
      <c r="K62" s="13">
        <f t="shared" si="7"/>
        <v>86.35824248116893</v>
      </c>
      <c r="L62" s="13">
        <f t="shared" si="7"/>
        <v>62.72111532939702</v>
      </c>
      <c r="M62" s="13">
        <f t="shared" si="7"/>
        <v>65.27539664761636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65.51161169848744</v>
      </c>
      <c r="W62" s="13">
        <f t="shared" si="7"/>
        <v>70.63092287067309</v>
      </c>
      <c r="X62" s="13">
        <f t="shared" si="7"/>
        <v>0</v>
      </c>
      <c r="Y62" s="13">
        <f t="shared" si="7"/>
        <v>0</v>
      </c>
      <c r="Z62" s="14">
        <f t="shared" si="7"/>
        <v>70.63092190140665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64.99998709905238</v>
      </c>
      <c r="E63" s="13">
        <f t="shared" si="7"/>
        <v>64.99998709905238</v>
      </c>
      <c r="F63" s="13">
        <f t="shared" si="7"/>
        <v>29.769092605516956</v>
      </c>
      <c r="G63" s="13">
        <f t="shared" si="7"/>
        <v>63.099982855983804</v>
      </c>
      <c r="H63" s="13">
        <f t="shared" si="7"/>
        <v>35.164933061184264</v>
      </c>
      <c r="I63" s="13">
        <f t="shared" si="7"/>
        <v>42.2149487877433</v>
      </c>
      <c r="J63" s="13">
        <f t="shared" si="7"/>
        <v>38.04082576172522</v>
      </c>
      <c r="K63" s="13">
        <f t="shared" si="7"/>
        <v>46.612969081625835</v>
      </c>
      <c r="L63" s="13">
        <f t="shared" si="7"/>
        <v>84.48981554977685</v>
      </c>
      <c r="M63" s="13">
        <f t="shared" si="7"/>
        <v>55.307850699533844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48.73306479821651</v>
      </c>
      <c r="W63" s="13">
        <f t="shared" si="7"/>
        <v>64.99999308877742</v>
      </c>
      <c r="X63" s="13">
        <f t="shared" si="7"/>
        <v>0</v>
      </c>
      <c r="Y63" s="13">
        <f t="shared" si="7"/>
        <v>0</v>
      </c>
      <c r="Z63" s="14">
        <f t="shared" si="7"/>
        <v>64.99998709905238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64.99999599102631</v>
      </c>
      <c r="E64" s="13">
        <f t="shared" si="7"/>
        <v>64.99999599102631</v>
      </c>
      <c r="F64" s="13">
        <f t="shared" si="7"/>
        <v>25.24066001761705</v>
      </c>
      <c r="G64" s="13">
        <f t="shared" si="7"/>
        <v>36.41019030512786</v>
      </c>
      <c r="H64" s="13">
        <f t="shared" si="7"/>
        <v>36.82441858607114</v>
      </c>
      <c r="I64" s="13">
        <f t="shared" si="7"/>
        <v>32.80041057251304</v>
      </c>
      <c r="J64" s="13">
        <f t="shared" si="7"/>
        <v>46.34473182563046</v>
      </c>
      <c r="K64" s="13">
        <f t="shared" si="7"/>
        <v>71.21825953611449</v>
      </c>
      <c r="L64" s="13">
        <f t="shared" si="7"/>
        <v>33.1821994412916</v>
      </c>
      <c r="M64" s="13">
        <f t="shared" si="7"/>
        <v>50.12834664262379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41.437486853873615</v>
      </c>
      <c r="W64" s="13">
        <f t="shared" si="7"/>
        <v>64.99999599102631</v>
      </c>
      <c r="X64" s="13">
        <f t="shared" si="7"/>
        <v>0</v>
      </c>
      <c r="Y64" s="13">
        <f t="shared" si="7"/>
        <v>0</v>
      </c>
      <c r="Z64" s="14">
        <f t="shared" si="7"/>
        <v>64.99999599102631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99.99940236639004</v>
      </c>
      <c r="E65" s="13">
        <f t="shared" si="7"/>
        <v>99.99940236639004</v>
      </c>
      <c r="F65" s="13">
        <f t="shared" si="7"/>
        <v>99.43113800239423</v>
      </c>
      <c r="G65" s="13">
        <f t="shared" si="7"/>
        <v>100</v>
      </c>
      <c r="H65" s="13">
        <f t="shared" si="7"/>
        <v>102.40896192953417</v>
      </c>
      <c r="I65" s="13">
        <f t="shared" si="7"/>
        <v>100.58239896236343</v>
      </c>
      <c r="J65" s="13">
        <f t="shared" si="7"/>
        <v>99.08621489904851</v>
      </c>
      <c r="K65" s="13">
        <f t="shared" si="7"/>
        <v>100</v>
      </c>
      <c r="L65" s="13">
        <f t="shared" si="7"/>
        <v>320.8633394303632</v>
      </c>
      <c r="M65" s="13">
        <f t="shared" si="7"/>
        <v>169.5845751314018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134.39869795972623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99.99940236639004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34.99999551949753</v>
      </c>
      <c r="E66" s="16">
        <f t="shared" si="7"/>
        <v>34.99999551949753</v>
      </c>
      <c r="F66" s="16">
        <f t="shared" si="7"/>
        <v>6.895199115871585</v>
      </c>
      <c r="G66" s="16">
        <f t="shared" si="7"/>
        <v>3.593188242720312</v>
      </c>
      <c r="H66" s="16">
        <f t="shared" si="7"/>
        <v>4.714260905185069</v>
      </c>
      <c r="I66" s="16">
        <f t="shared" si="7"/>
        <v>5.066331698870122</v>
      </c>
      <c r="J66" s="16">
        <f t="shared" si="7"/>
        <v>28.433805922964027</v>
      </c>
      <c r="K66" s="16">
        <f t="shared" si="7"/>
        <v>46.34902722151258</v>
      </c>
      <c r="L66" s="16">
        <f t="shared" si="7"/>
        <v>7.846070179046865</v>
      </c>
      <c r="M66" s="16">
        <f t="shared" si="7"/>
        <v>27.62077143139549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16.215182148545594</v>
      </c>
      <c r="W66" s="16">
        <f t="shared" si="7"/>
        <v>35</v>
      </c>
      <c r="X66" s="16">
        <f t="shared" si="7"/>
        <v>0</v>
      </c>
      <c r="Y66" s="16">
        <f t="shared" si="7"/>
        <v>0</v>
      </c>
      <c r="Z66" s="17">
        <f t="shared" si="7"/>
        <v>34.99999551949753</v>
      </c>
    </row>
    <row r="67" spans="1:26" ht="13.5" hidden="1">
      <c r="A67" s="40" t="s">
        <v>100</v>
      </c>
      <c r="B67" s="23"/>
      <c r="C67" s="23"/>
      <c r="D67" s="24">
        <v>960111100</v>
      </c>
      <c r="E67" s="25">
        <v>960111100</v>
      </c>
      <c r="F67" s="25">
        <v>84796771</v>
      </c>
      <c r="G67" s="25">
        <v>83240519</v>
      </c>
      <c r="H67" s="25">
        <v>64860100</v>
      </c>
      <c r="I67" s="25">
        <v>232897390</v>
      </c>
      <c r="J67" s="25">
        <v>74376691</v>
      </c>
      <c r="K67" s="25">
        <v>71866270</v>
      </c>
      <c r="L67" s="25">
        <v>65461316</v>
      </c>
      <c r="M67" s="25">
        <v>211704277</v>
      </c>
      <c r="N67" s="25"/>
      <c r="O67" s="25"/>
      <c r="P67" s="25"/>
      <c r="Q67" s="25"/>
      <c r="R67" s="25"/>
      <c r="S67" s="25"/>
      <c r="T67" s="25"/>
      <c r="U67" s="25"/>
      <c r="V67" s="25">
        <v>444601667</v>
      </c>
      <c r="W67" s="25">
        <v>480055536</v>
      </c>
      <c r="X67" s="25"/>
      <c r="Y67" s="24"/>
      <c r="Z67" s="26">
        <v>960111100</v>
      </c>
    </row>
    <row r="68" spans="1:26" ht="13.5" hidden="1">
      <c r="A68" s="36" t="s">
        <v>31</v>
      </c>
      <c r="B68" s="18"/>
      <c r="C68" s="18"/>
      <c r="D68" s="19">
        <v>227028207</v>
      </c>
      <c r="E68" s="20">
        <v>227028207</v>
      </c>
      <c r="F68" s="20">
        <v>19851001</v>
      </c>
      <c r="G68" s="20">
        <v>19989435</v>
      </c>
      <c r="H68" s="20">
        <v>2794720</v>
      </c>
      <c r="I68" s="20">
        <v>42635156</v>
      </c>
      <c r="J68" s="20">
        <v>13343096</v>
      </c>
      <c r="K68" s="20">
        <v>13192726</v>
      </c>
      <c r="L68" s="20">
        <v>13430483</v>
      </c>
      <c r="M68" s="20">
        <v>39966305</v>
      </c>
      <c r="N68" s="20"/>
      <c r="O68" s="20"/>
      <c r="P68" s="20"/>
      <c r="Q68" s="20"/>
      <c r="R68" s="20"/>
      <c r="S68" s="20"/>
      <c r="T68" s="20"/>
      <c r="U68" s="20"/>
      <c r="V68" s="20">
        <v>82601461</v>
      </c>
      <c r="W68" s="20">
        <v>113514102</v>
      </c>
      <c r="X68" s="20"/>
      <c r="Y68" s="19"/>
      <c r="Z68" s="22">
        <v>227028207</v>
      </c>
    </row>
    <row r="69" spans="1:26" ht="13.5" hidden="1">
      <c r="A69" s="37" t="s">
        <v>32</v>
      </c>
      <c r="B69" s="18"/>
      <c r="C69" s="18"/>
      <c r="D69" s="19">
        <v>678401526</v>
      </c>
      <c r="E69" s="20">
        <v>678401526</v>
      </c>
      <c r="F69" s="20">
        <v>58661615</v>
      </c>
      <c r="G69" s="20">
        <v>56983920</v>
      </c>
      <c r="H69" s="20">
        <v>55644925</v>
      </c>
      <c r="I69" s="20">
        <v>171290460</v>
      </c>
      <c r="J69" s="20">
        <v>54980916</v>
      </c>
      <c r="K69" s="20">
        <v>52385576</v>
      </c>
      <c r="L69" s="20">
        <v>45826759</v>
      </c>
      <c r="M69" s="20">
        <v>153193251</v>
      </c>
      <c r="N69" s="20"/>
      <c r="O69" s="20"/>
      <c r="P69" s="20"/>
      <c r="Q69" s="20"/>
      <c r="R69" s="20"/>
      <c r="S69" s="20"/>
      <c r="T69" s="20"/>
      <c r="U69" s="20"/>
      <c r="V69" s="20">
        <v>324483711</v>
      </c>
      <c r="W69" s="20">
        <v>339200754</v>
      </c>
      <c r="X69" s="20"/>
      <c r="Y69" s="19"/>
      <c r="Z69" s="22">
        <v>678401526</v>
      </c>
    </row>
    <row r="70" spans="1:26" ht="13.5" hidden="1">
      <c r="A70" s="38" t="s">
        <v>94</v>
      </c>
      <c r="B70" s="18"/>
      <c r="C70" s="18"/>
      <c r="D70" s="19">
        <v>282809561</v>
      </c>
      <c r="E70" s="20">
        <v>282809561</v>
      </c>
      <c r="F70" s="20">
        <v>25700548</v>
      </c>
      <c r="G70" s="20">
        <v>24284438</v>
      </c>
      <c r="H70" s="20">
        <v>21958975</v>
      </c>
      <c r="I70" s="20">
        <v>71943961</v>
      </c>
      <c r="J70" s="20">
        <v>23443978</v>
      </c>
      <c r="K70" s="20">
        <v>22908634</v>
      </c>
      <c r="L70" s="20">
        <v>20085304</v>
      </c>
      <c r="M70" s="20">
        <v>66437916</v>
      </c>
      <c r="N70" s="20"/>
      <c r="O70" s="20"/>
      <c r="P70" s="20"/>
      <c r="Q70" s="20"/>
      <c r="R70" s="20"/>
      <c r="S70" s="20"/>
      <c r="T70" s="20"/>
      <c r="U70" s="20"/>
      <c r="V70" s="20">
        <v>138381877</v>
      </c>
      <c r="W70" s="20">
        <v>141404778</v>
      </c>
      <c r="X70" s="20"/>
      <c r="Y70" s="19"/>
      <c r="Z70" s="22">
        <v>282809561</v>
      </c>
    </row>
    <row r="71" spans="1:26" ht="13.5" hidden="1">
      <c r="A71" s="38" t="s">
        <v>95</v>
      </c>
      <c r="B71" s="18"/>
      <c r="C71" s="18"/>
      <c r="D71" s="19">
        <v>291481972</v>
      </c>
      <c r="E71" s="20">
        <v>291481972</v>
      </c>
      <c r="F71" s="20">
        <v>24539011</v>
      </c>
      <c r="G71" s="20">
        <v>24411363</v>
      </c>
      <c r="H71" s="20">
        <v>25009918</v>
      </c>
      <c r="I71" s="20">
        <v>73960292</v>
      </c>
      <c r="J71" s="20">
        <v>23032209</v>
      </c>
      <c r="K71" s="20">
        <v>20964828</v>
      </c>
      <c r="L71" s="20">
        <v>17564533</v>
      </c>
      <c r="M71" s="20">
        <v>61561570</v>
      </c>
      <c r="N71" s="20"/>
      <c r="O71" s="20"/>
      <c r="P71" s="20"/>
      <c r="Q71" s="20"/>
      <c r="R71" s="20"/>
      <c r="S71" s="20"/>
      <c r="T71" s="20"/>
      <c r="U71" s="20"/>
      <c r="V71" s="20">
        <v>135521862</v>
      </c>
      <c r="W71" s="20">
        <v>145740984</v>
      </c>
      <c r="X71" s="20"/>
      <c r="Y71" s="19"/>
      <c r="Z71" s="22">
        <v>291481972</v>
      </c>
    </row>
    <row r="72" spans="1:26" ht="13.5" hidden="1">
      <c r="A72" s="38" t="s">
        <v>96</v>
      </c>
      <c r="B72" s="18"/>
      <c r="C72" s="18"/>
      <c r="D72" s="19">
        <v>43407664</v>
      </c>
      <c r="E72" s="20">
        <v>43407664</v>
      </c>
      <c r="F72" s="20">
        <v>3360005</v>
      </c>
      <c r="G72" s="20">
        <v>3248947</v>
      </c>
      <c r="H72" s="20">
        <v>3693074</v>
      </c>
      <c r="I72" s="20">
        <v>10302026</v>
      </c>
      <c r="J72" s="20">
        <v>3512684</v>
      </c>
      <c r="K72" s="20">
        <v>3561054</v>
      </c>
      <c r="L72" s="20">
        <v>3139492</v>
      </c>
      <c r="M72" s="20">
        <v>10213230</v>
      </c>
      <c r="N72" s="20"/>
      <c r="O72" s="20"/>
      <c r="P72" s="20"/>
      <c r="Q72" s="20"/>
      <c r="R72" s="20"/>
      <c r="S72" s="20"/>
      <c r="T72" s="20"/>
      <c r="U72" s="20"/>
      <c r="V72" s="20">
        <v>20515256</v>
      </c>
      <c r="W72" s="20">
        <v>21703830</v>
      </c>
      <c r="X72" s="20"/>
      <c r="Y72" s="19"/>
      <c r="Z72" s="22">
        <v>43407664</v>
      </c>
    </row>
    <row r="73" spans="1:26" ht="13.5" hidden="1">
      <c r="A73" s="38" t="s">
        <v>97</v>
      </c>
      <c r="B73" s="18"/>
      <c r="C73" s="18"/>
      <c r="D73" s="19">
        <v>59865696</v>
      </c>
      <c r="E73" s="20">
        <v>59865696</v>
      </c>
      <c r="F73" s="20">
        <v>4954292</v>
      </c>
      <c r="G73" s="20">
        <v>4933866</v>
      </c>
      <c r="H73" s="20">
        <v>4881462</v>
      </c>
      <c r="I73" s="20">
        <v>14769620</v>
      </c>
      <c r="J73" s="20">
        <v>4888629</v>
      </c>
      <c r="K73" s="20">
        <v>4847834</v>
      </c>
      <c r="L73" s="20">
        <v>4941755</v>
      </c>
      <c r="M73" s="20">
        <v>14678218</v>
      </c>
      <c r="N73" s="20"/>
      <c r="O73" s="20"/>
      <c r="P73" s="20"/>
      <c r="Q73" s="20"/>
      <c r="R73" s="20"/>
      <c r="S73" s="20"/>
      <c r="T73" s="20"/>
      <c r="U73" s="20"/>
      <c r="V73" s="20">
        <v>29447838</v>
      </c>
      <c r="W73" s="20">
        <v>29932848</v>
      </c>
      <c r="X73" s="20"/>
      <c r="Y73" s="19"/>
      <c r="Z73" s="22">
        <v>59865696</v>
      </c>
    </row>
    <row r="74" spans="1:26" ht="13.5" hidden="1">
      <c r="A74" s="38" t="s">
        <v>98</v>
      </c>
      <c r="B74" s="18"/>
      <c r="C74" s="18"/>
      <c r="D74" s="19">
        <v>836633</v>
      </c>
      <c r="E74" s="20">
        <v>836633</v>
      </c>
      <c r="F74" s="20">
        <v>107759</v>
      </c>
      <c r="G74" s="20">
        <v>105306</v>
      </c>
      <c r="H74" s="20">
        <v>101496</v>
      </c>
      <c r="I74" s="20">
        <v>314561</v>
      </c>
      <c r="J74" s="20">
        <v>103416</v>
      </c>
      <c r="K74" s="20">
        <v>103226</v>
      </c>
      <c r="L74" s="20">
        <v>95675</v>
      </c>
      <c r="M74" s="20">
        <v>302317</v>
      </c>
      <c r="N74" s="20"/>
      <c r="O74" s="20"/>
      <c r="P74" s="20"/>
      <c r="Q74" s="20"/>
      <c r="R74" s="20"/>
      <c r="S74" s="20"/>
      <c r="T74" s="20"/>
      <c r="U74" s="20"/>
      <c r="V74" s="20">
        <v>616878</v>
      </c>
      <c r="W74" s="20">
        <v>418314</v>
      </c>
      <c r="X74" s="20"/>
      <c r="Y74" s="19"/>
      <c r="Z74" s="22">
        <v>836633</v>
      </c>
    </row>
    <row r="75" spans="1:26" ht="13.5" hidden="1">
      <c r="A75" s="39" t="s">
        <v>99</v>
      </c>
      <c r="B75" s="27"/>
      <c r="C75" s="27"/>
      <c r="D75" s="28">
        <v>54681367</v>
      </c>
      <c r="E75" s="29">
        <v>54681367</v>
      </c>
      <c r="F75" s="29">
        <v>6284155</v>
      </c>
      <c r="G75" s="29">
        <v>6267164</v>
      </c>
      <c r="H75" s="29">
        <v>6420455</v>
      </c>
      <c r="I75" s="29">
        <v>18971774</v>
      </c>
      <c r="J75" s="29">
        <v>6052679</v>
      </c>
      <c r="K75" s="29">
        <v>6287968</v>
      </c>
      <c r="L75" s="29">
        <v>6204074</v>
      </c>
      <c r="M75" s="29">
        <v>18544721</v>
      </c>
      <c r="N75" s="29"/>
      <c r="O75" s="29"/>
      <c r="P75" s="29"/>
      <c r="Q75" s="29"/>
      <c r="R75" s="29"/>
      <c r="S75" s="29"/>
      <c r="T75" s="29"/>
      <c r="U75" s="29"/>
      <c r="V75" s="29">
        <v>37516495</v>
      </c>
      <c r="W75" s="29">
        <v>27340680</v>
      </c>
      <c r="X75" s="29"/>
      <c r="Y75" s="28"/>
      <c r="Z75" s="30">
        <v>54681367</v>
      </c>
    </row>
    <row r="76" spans="1:26" ht="13.5" hidden="1">
      <c r="A76" s="41" t="s">
        <v>101</v>
      </c>
      <c r="B76" s="31">
        <v>576871422</v>
      </c>
      <c r="C76" s="31"/>
      <c r="D76" s="32">
        <v>625196284</v>
      </c>
      <c r="E76" s="33">
        <v>625196284</v>
      </c>
      <c r="F76" s="33">
        <v>44022710</v>
      </c>
      <c r="G76" s="33">
        <v>54562718</v>
      </c>
      <c r="H76" s="33">
        <v>48584686</v>
      </c>
      <c r="I76" s="33">
        <v>147170114</v>
      </c>
      <c r="J76" s="33">
        <v>58035835</v>
      </c>
      <c r="K76" s="33">
        <v>64948667</v>
      </c>
      <c r="L76" s="33">
        <v>50577746</v>
      </c>
      <c r="M76" s="33">
        <v>173562248</v>
      </c>
      <c r="N76" s="33"/>
      <c r="O76" s="33"/>
      <c r="P76" s="33"/>
      <c r="Q76" s="33"/>
      <c r="R76" s="33"/>
      <c r="S76" s="33"/>
      <c r="T76" s="33"/>
      <c r="U76" s="33"/>
      <c r="V76" s="33">
        <v>320732362</v>
      </c>
      <c r="W76" s="33">
        <v>312597642</v>
      </c>
      <c r="X76" s="33"/>
      <c r="Y76" s="32"/>
      <c r="Z76" s="34">
        <v>625196284</v>
      </c>
    </row>
    <row r="77" spans="1:26" ht="13.5" hidden="1">
      <c r="A77" s="36" t="s">
        <v>31</v>
      </c>
      <c r="B77" s="18">
        <v>147007341</v>
      </c>
      <c r="C77" s="18"/>
      <c r="D77" s="19">
        <v>147568332</v>
      </c>
      <c r="E77" s="20">
        <v>147568332</v>
      </c>
      <c r="F77" s="20">
        <v>7174827</v>
      </c>
      <c r="G77" s="20">
        <v>9626452</v>
      </c>
      <c r="H77" s="20">
        <v>9278168</v>
      </c>
      <c r="I77" s="20">
        <v>26079447</v>
      </c>
      <c r="J77" s="20">
        <v>20213516</v>
      </c>
      <c r="K77" s="20">
        <v>20353375</v>
      </c>
      <c r="L77" s="20">
        <v>8417740</v>
      </c>
      <c r="M77" s="20">
        <v>48984631</v>
      </c>
      <c r="N77" s="20"/>
      <c r="O77" s="20"/>
      <c r="P77" s="20"/>
      <c r="Q77" s="20"/>
      <c r="R77" s="20"/>
      <c r="S77" s="20"/>
      <c r="T77" s="20"/>
      <c r="U77" s="20"/>
      <c r="V77" s="20">
        <v>75064078</v>
      </c>
      <c r="W77" s="20">
        <v>73784166</v>
      </c>
      <c r="X77" s="20"/>
      <c r="Y77" s="19"/>
      <c r="Z77" s="22">
        <v>147568332</v>
      </c>
    </row>
    <row r="78" spans="1:26" ht="13.5" hidden="1">
      <c r="A78" s="37" t="s">
        <v>32</v>
      </c>
      <c r="B78" s="18">
        <v>424396717</v>
      </c>
      <c r="C78" s="18"/>
      <c r="D78" s="19">
        <v>458489476</v>
      </c>
      <c r="E78" s="20">
        <v>458489476</v>
      </c>
      <c r="F78" s="20">
        <v>36414578</v>
      </c>
      <c r="G78" s="20">
        <v>44711075</v>
      </c>
      <c r="H78" s="20">
        <v>39003841</v>
      </c>
      <c r="I78" s="20">
        <v>120129494</v>
      </c>
      <c r="J78" s="20">
        <v>36101312</v>
      </c>
      <c r="K78" s="20">
        <v>41680880</v>
      </c>
      <c r="L78" s="20">
        <v>41673230</v>
      </c>
      <c r="M78" s="20">
        <v>119455422</v>
      </c>
      <c r="N78" s="20"/>
      <c r="O78" s="20"/>
      <c r="P78" s="20"/>
      <c r="Q78" s="20"/>
      <c r="R78" s="20"/>
      <c r="S78" s="20"/>
      <c r="T78" s="20"/>
      <c r="U78" s="20"/>
      <c r="V78" s="20">
        <v>239584916</v>
      </c>
      <c r="W78" s="20">
        <v>229244238</v>
      </c>
      <c r="X78" s="20"/>
      <c r="Y78" s="19"/>
      <c r="Z78" s="22">
        <v>458489476</v>
      </c>
    </row>
    <row r="79" spans="1:26" ht="13.5" hidden="1">
      <c r="A79" s="38" t="s">
        <v>94</v>
      </c>
      <c r="B79" s="18">
        <v>183602725</v>
      </c>
      <c r="C79" s="18"/>
      <c r="D79" s="19">
        <v>184648768</v>
      </c>
      <c r="E79" s="20">
        <v>184648768</v>
      </c>
      <c r="F79" s="20">
        <v>17873387</v>
      </c>
      <c r="G79" s="20">
        <v>24332122</v>
      </c>
      <c r="H79" s="20">
        <v>19816104</v>
      </c>
      <c r="I79" s="20">
        <v>62021613</v>
      </c>
      <c r="J79" s="20">
        <v>21333934</v>
      </c>
      <c r="K79" s="20">
        <v>18360341</v>
      </c>
      <c r="L79" s="20">
        <v>26057239</v>
      </c>
      <c r="M79" s="20">
        <v>65751514</v>
      </c>
      <c r="N79" s="20"/>
      <c r="O79" s="20"/>
      <c r="P79" s="20"/>
      <c r="Q79" s="20"/>
      <c r="R79" s="20"/>
      <c r="S79" s="20"/>
      <c r="T79" s="20"/>
      <c r="U79" s="20"/>
      <c r="V79" s="20">
        <v>127773127</v>
      </c>
      <c r="W79" s="20">
        <v>92323884</v>
      </c>
      <c r="X79" s="20"/>
      <c r="Y79" s="19"/>
      <c r="Z79" s="22">
        <v>184648768</v>
      </c>
    </row>
    <row r="80" spans="1:26" ht="13.5" hidden="1">
      <c r="A80" s="38" t="s">
        <v>95</v>
      </c>
      <c r="B80" s="18">
        <v>183698224</v>
      </c>
      <c r="C80" s="18"/>
      <c r="D80" s="19">
        <v>205876404</v>
      </c>
      <c r="E80" s="20">
        <v>205876404</v>
      </c>
      <c r="F80" s="20">
        <v>16183306</v>
      </c>
      <c r="G80" s="20">
        <v>16427132</v>
      </c>
      <c r="H80" s="20">
        <v>15987559</v>
      </c>
      <c r="I80" s="20">
        <v>48597997</v>
      </c>
      <c r="J80" s="20">
        <v>11063031</v>
      </c>
      <c r="K80" s="20">
        <v>18104857</v>
      </c>
      <c r="L80" s="20">
        <v>11016671</v>
      </c>
      <c r="M80" s="20">
        <v>40184559</v>
      </c>
      <c r="N80" s="20"/>
      <c r="O80" s="20"/>
      <c r="P80" s="20"/>
      <c r="Q80" s="20"/>
      <c r="R80" s="20"/>
      <c r="S80" s="20"/>
      <c r="T80" s="20"/>
      <c r="U80" s="20"/>
      <c r="V80" s="20">
        <v>88782556</v>
      </c>
      <c r="W80" s="20">
        <v>102938202</v>
      </c>
      <c r="X80" s="20"/>
      <c r="Y80" s="19"/>
      <c r="Z80" s="22">
        <v>205876404</v>
      </c>
    </row>
    <row r="81" spans="1:26" ht="13.5" hidden="1">
      <c r="A81" s="38" t="s">
        <v>96</v>
      </c>
      <c r="B81" s="18">
        <v>19334491</v>
      </c>
      <c r="C81" s="18"/>
      <c r="D81" s="19">
        <v>28214976</v>
      </c>
      <c r="E81" s="20">
        <v>28214976</v>
      </c>
      <c r="F81" s="20">
        <v>1000243</v>
      </c>
      <c r="G81" s="20">
        <v>2050085</v>
      </c>
      <c r="H81" s="20">
        <v>1298667</v>
      </c>
      <c r="I81" s="20">
        <v>4348995</v>
      </c>
      <c r="J81" s="20">
        <v>1336254</v>
      </c>
      <c r="K81" s="20">
        <v>1659913</v>
      </c>
      <c r="L81" s="20">
        <v>2652551</v>
      </c>
      <c r="M81" s="20">
        <v>5648718</v>
      </c>
      <c r="N81" s="20"/>
      <c r="O81" s="20"/>
      <c r="P81" s="20"/>
      <c r="Q81" s="20"/>
      <c r="R81" s="20"/>
      <c r="S81" s="20"/>
      <c r="T81" s="20"/>
      <c r="U81" s="20"/>
      <c r="V81" s="20">
        <v>9997713</v>
      </c>
      <c r="W81" s="20">
        <v>14107488</v>
      </c>
      <c r="X81" s="20"/>
      <c r="Y81" s="19"/>
      <c r="Z81" s="22">
        <v>28214976</v>
      </c>
    </row>
    <row r="82" spans="1:26" ht="13.5" hidden="1">
      <c r="A82" s="38" t="s">
        <v>97</v>
      </c>
      <c r="B82" s="18">
        <v>37167252</v>
      </c>
      <c r="C82" s="18"/>
      <c r="D82" s="19">
        <v>38912700</v>
      </c>
      <c r="E82" s="20">
        <v>38912700</v>
      </c>
      <c r="F82" s="20">
        <v>1250496</v>
      </c>
      <c r="G82" s="20">
        <v>1796430</v>
      </c>
      <c r="H82" s="20">
        <v>1797570</v>
      </c>
      <c r="I82" s="20">
        <v>4844496</v>
      </c>
      <c r="J82" s="20">
        <v>2265622</v>
      </c>
      <c r="K82" s="20">
        <v>3452543</v>
      </c>
      <c r="L82" s="20">
        <v>1639783</v>
      </c>
      <c r="M82" s="20">
        <v>7357948</v>
      </c>
      <c r="N82" s="20"/>
      <c r="O82" s="20"/>
      <c r="P82" s="20"/>
      <c r="Q82" s="20"/>
      <c r="R82" s="20"/>
      <c r="S82" s="20"/>
      <c r="T82" s="20"/>
      <c r="U82" s="20"/>
      <c r="V82" s="20">
        <v>12202444</v>
      </c>
      <c r="W82" s="20">
        <v>19456350</v>
      </c>
      <c r="X82" s="20"/>
      <c r="Y82" s="19"/>
      <c r="Z82" s="22">
        <v>38912700</v>
      </c>
    </row>
    <row r="83" spans="1:26" ht="13.5" hidden="1">
      <c r="A83" s="38" t="s">
        <v>98</v>
      </c>
      <c r="B83" s="18">
        <v>594025</v>
      </c>
      <c r="C83" s="18"/>
      <c r="D83" s="19">
        <v>836628</v>
      </c>
      <c r="E83" s="20">
        <v>836628</v>
      </c>
      <c r="F83" s="20">
        <v>107146</v>
      </c>
      <c r="G83" s="20">
        <v>105306</v>
      </c>
      <c r="H83" s="20">
        <v>103941</v>
      </c>
      <c r="I83" s="20">
        <v>316393</v>
      </c>
      <c r="J83" s="20">
        <v>102471</v>
      </c>
      <c r="K83" s="20">
        <v>103226</v>
      </c>
      <c r="L83" s="20">
        <v>306986</v>
      </c>
      <c r="M83" s="20">
        <v>512683</v>
      </c>
      <c r="N83" s="20"/>
      <c r="O83" s="20"/>
      <c r="P83" s="20"/>
      <c r="Q83" s="20"/>
      <c r="R83" s="20"/>
      <c r="S83" s="20"/>
      <c r="T83" s="20"/>
      <c r="U83" s="20"/>
      <c r="V83" s="20">
        <v>829076</v>
      </c>
      <c r="W83" s="20">
        <v>418314</v>
      </c>
      <c r="X83" s="20"/>
      <c r="Y83" s="19"/>
      <c r="Z83" s="22">
        <v>836628</v>
      </c>
    </row>
    <row r="84" spans="1:26" ht="13.5" hidden="1">
      <c r="A84" s="39" t="s">
        <v>99</v>
      </c>
      <c r="B84" s="27">
        <v>5467364</v>
      </c>
      <c r="C84" s="27"/>
      <c r="D84" s="28">
        <v>19138476</v>
      </c>
      <c r="E84" s="29">
        <v>19138476</v>
      </c>
      <c r="F84" s="29">
        <v>433305</v>
      </c>
      <c r="G84" s="29">
        <v>225191</v>
      </c>
      <c r="H84" s="29">
        <v>302677</v>
      </c>
      <c r="I84" s="29">
        <v>961173</v>
      </c>
      <c r="J84" s="29">
        <v>1721007</v>
      </c>
      <c r="K84" s="29">
        <v>2914412</v>
      </c>
      <c r="L84" s="29">
        <v>486776</v>
      </c>
      <c r="M84" s="29">
        <v>5122195</v>
      </c>
      <c r="N84" s="29"/>
      <c r="O84" s="29"/>
      <c r="P84" s="29"/>
      <c r="Q84" s="29"/>
      <c r="R84" s="29"/>
      <c r="S84" s="29"/>
      <c r="T84" s="29"/>
      <c r="U84" s="29"/>
      <c r="V84" s="29">
        <v>6083368</v>
      </c>
      <c r="W84" s="29">
        <v>9569238</v>
      </c>
      <c r="X84" s="29"/>
      <c r="Y84" s="28"/>
      <c r="Z84" s="30">
        <v>19138476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198963858</v>
      </c>
      <c r="E5" s="59">
        <v>198963858</v>
      </c>
      <c r="F5" s="59">
        <v>0</v>
      </c>
      <c r="G5" s="59">
        <v>0</v>
      </c>
      <c r="H5" s="59">
        <v>13930198</v>
      </c>
      <c r="I5" s="59">
        <v>13930198</v>
      </c>
      <c r="J5" s="59">
        <v>13579615</v>
      </c>
      <c r="K5" s="59">
        <v>13670241</v>
      </c>
      <c r="L5" s="59">
        <v>13747313</v>
      </c>
      <c r="M5" s="59">
        <v>40997169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54927367</v>
      </c>
      <c r="W5" s="59">
        <v>68960625</v>
      </c>
      <c r="X5" s="59">
        <v>-14033258</v>
      </c>
      <c r="Y5" s="60">
        <v>-20.35</v>
      </c>
      <c r="Z5" s="61">
        <v>198963858</v>
      </c>
    </row>
    <row r="6" spans="1:26" ht="13.5">
      <c r="A6" s="57" t="s">
        <v>32</v>
      </c>
      <c r="B6" s="18">
        <v>0</v>
      </c>
      <c r="C6" s="18">
        <v>0</v>
      </c>
      <c r="D6" s="58">
        <v>1000482131</v>
      </c>
      <c r="E6" s="59">
        <v>1000482131</v>
      </c>
      <c r="F6" s="59">
        <v>0</v>
      </c>
      <c r="G6" s="59">
        <v>0</v>
      </c>
      <c r="H6" s="59">
        <v>94666631</v>
      </c>
      <c r="I6" s="59">
        <v>94666631</v>
      </c>
      <c r="J6" s="59">
        <v>81010493</v>
      </c>
      <c r="K6" s="59">
        <v>67017582</v>
      </c>
      <c r="L6" s="59">
        <v>68396450</v>
      </c>
      <c r="M6" s="59">
        <v>216424525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311091156</v>
      </c>
      <c r="W6" s="59">
        <v>431037560</v>
      </c>
      <c r="X6" s="59">
        <v>-119946404</v>
      </c>
      <c r="Y6" s="60">
        <v>-27.83</v>
      </c>
      <c r="Z6" s="61">
        <v>1000482131</v>
      </c>
    </row>
    <row r="7" spans="1:26" ht="13.5">
      <c r="A7" s="57" t="s">
        <v>33</v>
      </c>
      <c r="B7" s="18">
        <v>0</v>
      </c>
      <c r="C7" s="18">
        <v>0</v>
      </c>
      <c r="D7" s="58">
        <v>2591379</v>
      </c>
      <c r="E7" s="59">
        <v>2591379</v>
      </c>
      <c r="F7" s="59">
        <v>0</v>
      </c>
      <c r="G7" s="59">
        <v>0</v>
      </c>
      <c r="H7" s="59">
        <v>853821</v>
      </c>
      <c r="I7" s="59">
        <v>853821</v>
      </c>
      <c r="J7" s="59">
        <v>557606</v>
      </c>
      <c r="K7" s="59">
        <v>552102</v>
      </c>
      <c r="L7" s="59">
        <v>532815</v>
      </c>
      <c r="M7" s="59">
        <v>1642523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2496344</v>
      </c>
      <c r="W7" s="59">
        <v>1100000</v>
      </c>
      <c r="X7" s="59">
        <v>1396344</v>
      </c>
      <c r="Y7" s="60">
        <v>126.94</v>
      </c>
      <c r="Z7" s="61">
        <v>2591379</v>
      </c>
    </row>
    <row r="8" spans="1:26" ht="13.5">
      <c r="A8" s="57" t="s">
        <v>34</v>
      </c>
      <c r="B8" s="18">
        <v>0</v>
      </c>
      <c r="C8" s="18">
        <v>0</v>
      </c>
      <c r="D8" s="58">
        <v>260649542</v>
      </c>
      <c r="E8" s="59">
        <v>260649542</v>
      </c>
      <c r="F8" s="59">
        <v>0</v>
      </c>
      <c r="G8" s="59">
        <v>0</v>
      </c>
      <c r="H8" s="59">
        <v>54503720</v>
      </c>
      <c r="I8" s="59">
        <v>54503720</v>
      </c>
      <c r="J8" s="59">
        <v>3432264</v>
      </c>
      <c r="K8" s="59">
        <v>8585093</v>
      </c>
      <c r="L8" s="59">
        <v>70386000</v>
      </c>
      <c r="M8" s="59">
        <v>82403357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136907077</v>
      </c>
      <c r="W8" s="59">
        <v>140738000</v>
      </c>
      <c r="X8" s="59">
        <v>-3830923</v>
      </c>
      <c r="Y8" s="60">
        <v>-2.72</v>
      </c>
      <c r="Z8" s="61">
        <v>260649542</v>
      </c>
    </row>
    <row r="9" spans="1:26" ht="13.5">
      <c r="A9" s="57" t="s">
        <v>35</v>
      </c>
      <c r="B9" s="18">
        <v>0</v>
      </c>
      <c r="C9" s="18">
        <v>0</v>
      </c>
      <c r="D9" s="58">
        <v>96178593</v>
      </c>
      <c r="E9" s="59">
        <v>96178593</v>
      </c>
      <c r="F9" s="59">
        <v>0</v>
      </c>
      <c r="G9" s="59">
        <v>0</v>
      </c>
      <c r="H9" s="59">
        <v>11271407</v>
      </c>
      <c r="I9" s="59">
        <v>11271407</v>
      </c>
      <c r="J9" s="59">
        <v>5392141</v>
      </c>
      <c r="K9" s="59">
        <v>5693437</v>
      </c>
      <c r="L9" s="59">
        <v>6061656</v>
      </c>
      <c r="M9" s="59">
        <v>17147234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28418641</v>
      </c>
      <c r="W9" s="59">
        <v>30196540</v>
      </c>
      <c r="X9" s="59">
        <v>-1777899</v>
      </c>
      <c r="Y9" s="60">
        <v>-5.89</v>
      </c>
      <c r="Z9" s="61">
        <v>96178593</v>
      </c>
    </row>
    <row r="10" spans="1:26" ht="25.5">
      <c r="A10" s="62" t="s">
        <v>86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1558865503</v>
      </c>
      <c r="E10" s="65">
        <f t="shared" si="0"/>
        <v>1558865503</v>
      </c>
      <c r="F10" s="65">
        <f t="shared" si="0"/>
        <v>0</v>
      </c>
      <c r="G10" s="65">
        <f t="shared" si="0"/>
        <v>0</v>
      </c>
      <c r="H10" s="65">
        <f t="shared" si="0"/>
        <v>175225777</v>
      </c>
      <c r="I10" s="65">
        <f t="shared" si="0"/>
        <v>175225777</v>
      </c>
      <c r="J10" s="65">
        <f t="shared" si="0"/>
        <v>103972119</v>
      </c>
      <c r="K10" s="65">
        <f t="shared" si="0"/>
        <v>95518455</v>
      </c>
      <c r="L10" s="65">
        <f t="shared" si="0"/>
        <v>159124234</v>
      </c>
      <c r="M10" s="65">
        <f t="shared" si="0"/>
        <v>358614808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533840585</v>
      </c>
      <c r="W10" s="65">
        <f t="shared" si="0"/>
        <v>672032725</v>
      </c>
      <c r="X10" s="65">
        <f t="shared" si="0"/>
        <v>-138192140</v>
      </c>
      <c r="Y10" s="66">
        <f>+IF(W10&lt;&gt;0,(X10/W10)*100,0)</f>
        <v>-20.563305157498096</v>
      </c>
      <c r="Z10" s="67">
        <f t="shared" si="0"/>
        <v>1558865503</v>
      </c>
    </row>
    <row r="11" spans="1:26" ht="13.5">
      <c r="A11" s="57" t="s">
        <v>36</v>
      </c>
      <c r="B11" s="18">
        <v>0</v>
      </c>
      <c r="C11" s="18">
        <v>0</v>
      </c>
      <c r="D11" s="58">
        <v>453466956</v>
      </c>
      <c r="E11" s="59">
        <v>453466956</v>
      </c>
      <c r="F11" s="59">
        <v>0</v>
      </c>
      <c r="G11" s="59">
        <v>0</v>
      </c>
      <c r="H11" s="59">
        <v>33827652</v>
      </c>
      <c r="I11" s="59">
        <v>33827652</v>
      </c>
      <c r="J11" s="59">
        <v>33864358</v>
      </c>
      <c r="K11" s="59">
        <v>37920351</v>
      </c>
      <c r="L11" s="59">
        <v>38146877</v>
      </c>
      <c r="M11" s="59">
        <v>109931586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143759238</v>
      </c>
      <c r="W11" s="59">
        <v>179948795</v>
      </c>
      <c r="X11" s="59">
        <v>-36189557</v>
      </c>
      <c r="Y11" s="60">
        <v>-20.11</v>
      </c>
      <c r="Z11" s="61">
        <v>453466956</v>
      </c>
    </row>
    <row r="12" spans="1:26" ht="13.5">
      <c r="A12" s="57" t="s">
        <v>37</v>
      </c>
      <c r="B12" s="18">
        <v>0</v>
      </c>
      <c r="C12" s="18">
        <v>0</v>
      </c>
      <c r="D12" s="58">
        <v>27904156</v>
      </c>
      <c r="E12" s="59">
        <v>27904156</v>
      </c>
      <c r="F12" s="59">
        <v>0</v>
      </c>
      <c r="G12" s="59">
        <v>0</v>
      </c>
      <c r="H12" s="59">
        <v>1892636</v>
      </c>
      <c r="I12" s="59">
        <v>1892636</v>
      </c>
      <c r="J12" s="59">
        <v>1914144</v>
      </c>
      <c r="K12" s="59">
        <v>1914144</v>
      </c>
      <c r="L12" s="59">
        <v>1914144</v>
      </c>
      <c r="M12" s="59">
        <v>5742432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7635068</v>
      </c>
      <c r="W12" s="59">
        <v>5935925</v>
      </c>
      <c r="X12" s="59">
        <v>1699143</v>
      </c>
      <c r="Y12" s="60">
        <v>28.62</v>
      </c>
      <c r="Z12" s="61">
        <v>27904156</v>
      </c>
    </row>
    <row r="13" spans="1:26" ht="13.5">
      <c r="A13" s="57" t="s">
        <v>87</v>
      </c>
      <c r="B13" s="18">
        <v>0</v>
      </c>
      <c r="C13" s="18">
        <v>0</v>
      </c>
      <c r="D13" s="58">
        <v>142181719</v>
      </c>
      <c r="E13" s="59">
        <v>142181719</v>
      </c>
      <c r="F13" s="59">
        <v>0</v>
      </c>
      <c r="G13" s="59">
        <v>0</v>
      </c>
      <c r="H13" s="59">
        <v>7416</v>
      </c>
      <c r="I13" s="59">
        <v>7416</v>
      </c>
      <c r="J13" s="59">
        <v>0</v>
      </c>
      <c r="K13" s="59">
        <v>2915</v>
      </c>
      <c r="L13" s="59">
        <v>2584</v>
      </c>
      <c r="M13" s="59">
        <v>5499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12915</v>
      </c>
      <c r="W13" s="59">
        <v>59230235</v>
      </c>
      <c r="X13" s="59">
        <v>-59217320</v>
      </c>
      <c r="Y13" s="60">
        <v>-99.98</v>
      </c>
      <c r="Z13" s="61">
        <v>142181719</v>
      </c>
    </row>
    <row r="14" spans="1:26" ht="13.5">
      <c r="A14" s="57" t="s">
        <v>38</v>
      </c>
      <c r="B14" s="18">
        <v>0</v>
      </c>
      <c r="C14" s="18">
        <v>0</v>
      </c>
      <c r="D14" s="58">
        <v>4941810</v>
      </c>
      <c r="E14" s="59">
        <v>4941810</v>
      </c>
      <c r="F14" s="59">
        <v>0</v>
      </c>
      <c r="G14" s="59">
        <v>0</v>
      </c>
      <c r="H14" s="59">
        <v>4193076</v>
      </c>
      <c r="I14" s="59">
        <v>4193076</v>
      </c>
      <c r="J14" s="59">
        <v>4401291</v>
      </c>
      <c r="K14" s="59">
        <v>2514080</v>
      </c>
      <c r="L14" s="59">
        <v>566634</v>
      </c>
      <c r="M14" s="59">
        <v>7482005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11675081</v>
      </c>
      <c r="W14" s="59">
        <v>2125000</v>
      </c>
      <c r="X14" s="59">
        <v>9550081</v>
      </c>
      <c r="Y14" s="60">
        <v>449.42</v>
      </c>
      <c r="Z14" s="61">
        <v>4941810</v>
      </c>
    </row>
    <row r="15" spans="1:26" ht="13.5">
      <c r="A15" s="57" t="s">
        <v>39</v>
      </c>
      <c r="B15" s="18">
        <v>0</v>
      </c>
      <c r="C15" s="18">
        <v>0</v>
      </c>
      <c r="D15" s="58">
        <v>627737992</v>
      </c>
      <c r="E15" s="59">
        <v>627737992</v>
      </c>
      <c r="F15" s="59">
        <v>0</v>
      </c>
      <c r="G15" s="59">
        <v>0</v>
      </c>
      <c r="H15" s="59">
        <v>113244509</v>
      </c>
      <c r="I15" s="59">
        <v>113244509</v>
      </c>
      <c r="J15" s="59">
        <v>59718151</v>
      </c>
      <c r="K15" s="59">
        <v>42063540</v>
      </c>
      <c r="L15" s="59">
        <v>48325943</v>
      </c>
      <c r="M15" s="59">
        <v>150107634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263352143</v>
      </c>
      <c r="W15" s="59">
        <v>290877360</v>
      </c>
      <c r="X15" s="59">
        <v>-27525217</v>
      </c>
      <c r="Y15" s="60">
        <v>-9.46</v>
      </c>
      <c r="Z15" s="61">
        <v>627737992</v>
      </c>
    </row>
    <row r="16" spans="1:26" ht="13.5">
      <c r="A16" s="68" t="s">
        <v>40</v>
      </c>
      <c r="B16" s="18">
        <v>0</v>
      </c>
      <c r="C16" s="18">
        <v>0</v>
      </c>
      <c r="D16" s="58">
        <v>420000</v>
      </c>
      <c r="E16" s="59">
        <v>420000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420000</v>
      </c>
    </row>
    <row r="17" spans="1:26" ht="13.5">
      <c r="A17" s="57" t="s">
        <v>41</v>
      </c>
      <c r="B17" s="18">
        <v>0</v>
      </c>
      <c r="C17" s="18">
        <v>0</v>
      </c>
      <c r="D17" s="58">
        <v>295989677</v>
      </c>
      <c r="E17" s="59">
        <v>295989677</v>
      </c>
      <c r="F17" s="59">
        <v>0</v>
      </c>
      <c r="G17" s="59">
        <v>0</v>
      </c>
      <c r="H17" s="59">
        <v>6986846</v>
      </c>
      <c r="I17" s="59">
        <v>6986846</v>
      </c>
      <c r="J17" s="59">
        <v>25506397</v>
      </c>
      <c r="K17" s="59">
        <v>14124529</v>
      </c>
      <c r="L17" s="59">
        <v>7407084</v>
      </c>
      <c r="M17" s="59">
        <v>47038010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54024856</v>
      </c>
      <c r="W17" s="59">
        <v>104484115</v>
      </c>
      <c r="X17" s="59">
        <v>-50459259</v>
      </c>
      <c r="Y17" s="60">
        <v>-48.29</v>
      </c>
      <c r="Z17" s="61">
        <v>295989677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1552642310</v>
      </c>
      <c r="E18" s="72">
        <f t="shared" si="1"/>
        <v>1552642310</v>
      </c>
      <c r="F18" s="72">
        <f t="shared" si="1"/>
        <v>0</v>
      </c>
      <c r="G18" s="72">
        <f t="shared" si="1"/>
        <v>0</v>
      </c>
      <c r="H18" s="72">
        <f t="shared" si="1"/>
        <v>160152135</v>
      </c>
      <c r="I18" s="72">
        <f t="shared" si="1"/>
        <v>160152135</v>
      </c>
      <c r="J18" s="72">
        <f t="shared" si="1"/>
        <v>125404341</v>
      </c>
      <c r="K18" s="72">
        <f t="shared" si="1"/>
        <v>98539559</v>
      </c>
      <c r="L18" s="72">
        <f t="shared" si="1"/>
        <v>96363266</v>
      </c>
      <c r="M18" s="72">
        <f t="shared" si="1"/>
        <v>320307166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480459301</v>
      </c>
      <c r="W18" s="72">
        <f t="shared" si="1"/>
        <v>642601430</v>
      </c>
      <c r="X18" s="72">
        <f t="shared" si="1"/>
        <v>-162142129</v>
      </c>
      <c r="Y18" s="66">
        <f>+IF(W18&lt;&gt;0,(X18/W18)*100,0)</f>
        <v>-25.232145686323793</v>
      </c>
      <c r="Z18" s="73">
        <f t="shared" si="1"/>
        <v>1552642310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6223193</v>
      </c>
      <c r="E19" s="76">
        <f t="shared" si="2"/>
        <v>6223193</v>
      </c>
      <c r="F19" s="76">
        <f t="shared" si="2"/>
        <v>0</v>
      </c>
      <c r="G19" s="76">
        <f t="shared" si="2"/>
        <v>0</v>
      </c>
      <c r="H19" s="76">
        <f t="shared" si="2"/>
        <v>15073642</v>
      </c>
      <c r="I19" s="76">
        <f t="shared" si="2"/>
        <v>15073642</v>
      </c>
      <c r="J19" s="76">
        <f t="shared" si="2"/>
        <v>-21432222</v>
      </c>
      <c r="K19" s="76">
        <f t="shared" si="2"/>
        <v>-3021104</v>
      </c>
      <c r="L19" s="76">
        <f t="shared" si="2"/>
        <v>62760968</v>
      </c>
      <c r="M19" s="76">
        <f t="shared" si="2"/>
        <v>38307642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53381284</v>
      </c>
      <c r="W19" s="76">
        <f>IF(E10=E18,0,W10-W18)</f>
        <v>29431295</v>
      </c>
      <c r="X19" s="76">
        <f t="shared" si="2"/>
        <v>23949989</v>
      </c>
      <c r="Y19" s="77">
        <f>+IF(W19&lt;&gt;0,(X19/W19)*100,0)</f>
        <v>81.37592654349733</v>
      </c>
      <c r="Z19" s="78">
        <f t="shared" si="2"/>
        <v>6223193</v>
      </c>
    </row>
    <row r="20" spans="1:26" ht="13.5">
      <c r="A20" s="57" t="s">
        <v>44</v>
      </c>
      <c r="B20" s="18">
        <v>0</v>
      </c>
      <c r="C20" s="18">
        <v>0</v>
      </c>
      <c r="D20" s="58">
        <v>223782668</v>
      </c>
      <c r="E20" s="59">
        <v>223782668</v>
      </c>
      <c r="F20" s="59">
        <v>0</v>
      </c>
      <c r="G20" s="59">
        <v>0</v>
      </c>
      <c r="H20" s="59">
        <v>4122595</v>
      </c>
      <c r="I20" s="59">
        <v>4122595</v>
      </c>
      <c r="J20" s="59">
        <v>1285268</v>
      </c>
      <c r="K20" s="59">
        <v>0</v>
      </c>
      <c r="L20" s="59">
        <v>1811542</v>
      </c>
      <c r="M20" s="59">
        <v>3096810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7219405</v>
      </c>
      <c r="W20" s="59">
        <v>52355803</v>
      </c>
      <c r="X20" s="59">
        <v>-45136398</v>
      </c>
      <c r="Y20" s="60">
        <v>-86.21</v>
      </c>
      <c r="Z20" s="61">
        <v>223782668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230005861</v>
      </c>
      <c r="E22" s="87">
        <f t="shared" si="3"/>
        <v>230005861</v>
      </c>
      <c r="F22" s="87">
        <f t="shared" si="3"/>
        <v>0</v>
      </c>
      <c r="G22" s="87">
        <f t="shared" si="3"/>
        <v>0</v>
      </c>
      <c r="H22" s="87">
        <f t="shared" si="3"/>
        <v>19196237</v>
      </c>
      <c r="I22" s="87">
        <f t="shared" si="3"/>
        <v>19196237</v>
      </c>
      <c r="J22" s="87">
        <f t="shared" si="3"/>
        <v>-20146954</v>
      </c>
      <c r="K22" s="87">
        <f t="shared" si="3"/>
        <v>-3021104</v>
      </c>
      <c r="L22" s="87">
        <f t="shared" si="3"/>
        <v>64572510</v>
      </c>
      <c r="M22" s="87">
        <f t="shared" si="3"/>
        <v>41404452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60600689</v>
      </c>
      <c r="W22" s="87">
        <f t="shared" si="3"/>
        <v>81787098</v>
      </c>
      <c r="X22" s="87">
        <f t="shared" si="3"/>
        <v>-21186409</v>
      </c>
      <c r="Y22" s="88">
        <f>+IF(W22&lt;&gt;0,(X22/W22)*100,0)</f>
        <v>-25.90434129353752</v>
      </c>
      <c r="Z22" s="89">
        <f t="shared" si="3"/>
        <v>230005861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230005861</v>
      </c>
      <c r="E24" s="76">
        <f t="shared" si="4"/>
        <v>230005861</v>
      </c>
      <c r="F24" s="76">
        <f t="shared" si="4"/>
        <v>0</v>
      </c>
      <c r="G24" s="76">
        <f t="shared" si="4"/>
        <v>0</v>
      </c>
      <c r="H24" s="76">
        <f t="shared" si="4"/>
        <v>19196237</v>
      </c>
      <c r="I24" s="76">
        <f t="shared" si="4"/>
        <v>19196237</v>
      </c>
      <c r="J24" s="76">
        <f t="shared" si="4"/>
        <v>-20146954</v>
      </c>
      <c r="K24" s="76">
        <f t="shared" si="4"/>
        <v>-3021104</v>
      </c>
      <c r="L24" s="76">
        <f t="shared" si="4"/>
        <v>64572510</v>
      </c>
      <c r="M24" s="76">
        <f t="shared" si="4"/>
        <v>41404452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60600689</v>
      </c>
      <c r="W24" s="76">
        <f t="shared" si="4"/>
        <v>81787098</v>
      </c>
      <c r="X24" s="76">
        <f t="shared" si="4"/>
        <v>-21186409</v>
      </c>
      <c r="Y24" s="77">
        <f>+IF(W24&lt;&gt;0,(X24/W24)*100,0)</f>
        <v>-25.90434129353752</v>
      </c>
      <c r="Z24" s="78">
        <f t="shared" si="4"/>
        <v>230005861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240782668</v>
      </c>
      <c r="E27" s="99">
        <v>240782668</v>
      </c>
      <c r="F27" s="99">
        <v>0</v>
      </c>
      <c r="G27" s="99">
        <v>0</v>
      </c>
      <c r="H27" s="99">
        <v>2610520</v>
      </c>
      <c r="I27" s="99">
        <v>2610520</v>
      </c>
      <c r="J27" s="99">
        <v>1095275</v>
      </c>
      <c r="K27" s="99">
        <v>5107976</v>
      </c>
      <c r="L27" s="99">
        <v>1811542</v>
      </c>
      <c r="M27" s="99">
        <v>8014793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10625313</v>
      </c>
      <c r="W27" s="99">
        <v>120391334</v>
      </c>
      <c r="X27" s="99">
        <v>-109766021</v>
      </c>
      <c r="Y27" s="100">
        <v>-91.17</v>
      </c>
      <c r="Z27" s="101">
        <v>240782668</v>
      </c>
    </row>
    <row r="28" spans="1:26" ht="13.5">
      <c r="A28" s="102" t="s">
        <v>44</v>
      </c>
      <c r="B28" s="18">
        <v>0</v>
      </c>
      <c r="C28" s="18">
        <v>0</v>
      </c>
      <c r="D28" s="58">
        <v>223782668</v>
      </c>
      <c r="E28" s="59">
        <v>223782668</v>
      </c>
      <c r="F28" s="59">
        <v>0</v>
      </c>
      <c r="G28" s="59">
        <v>0</v>
      </c>
      <c r="H28" s="59">
        <v>2610520</v>
      </c>
      <c r="I28" s="59">
        <v>2610520</v>
      </c>
      <c r="J28" s="59">
        <v>1095275</v>
      </c>
      <c r="K28" s="59">
        <v>5107976</v>
      </c>
      <c r="L28" s="59">
        <v>1811542</v>
      </c>
      <c r="M28" s="59">
        <v>8014793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10625313</v>
      </c>
      <c r="W28" s="59">
        <v>111891334</v>
      </c>
      <c r="X28" s="59">
        <v>-101266021</v>
      </c>
      <c r="Y28" s="60">
        <v>-90.5</v>
      </c>
      <c r="Z28" s="61">
        <v>223782668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17000000</v>
      </c>
      <c r="E31" s="59">
        <v>17000000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8500000</v>
      </c>
      <c r="X31" s="59">
        <v>-8500000</v>
      </c>
      <c r="Y31" s="60">
        <v>-100</v>
      </c>
      <c r="Z31" s="61">
        <v>17000000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240782668</v>
      </c>
      <c r="E32" s="99">
        <f t="shared" si="5"/>
        <v>240782668</v>
      </c>
      <c r="F32" s="99">
        <f t="shared" si="5"/>
        <v>0</v>
      </c>
      <c r="G32" s="99">
        <f t="shared" si="5"/>
        <v>0</v>
      </c>
      <c r="H32" s="99">
        <f t="shared" si="5"/>
        <v>2610520</v>
      </c>
      <c r="I32" s="99">
        <f t="shared" si="5"/>
        <v>2610520</v>
      </c>
      <c r="J32" s="99">
        <f t="shared" si="5"/>
        <v>1095275</v>
      </c>
      <c r="K32" s="99">
        <f t="shared" si="5"/>
        <v>5107976</v>
      </c>
      <c r="L32" s="99">
        <f t="shared" si="5"/>
        <v>1811542</v>
      </c>
      <c r="M32" s="99">
        <f t="shared" si="5"/>
        <v>8014793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10625313</v>
      </c>
      <c r="W32" s="99">
        <f t="shared" si="5"/>
        <v>120391334</v>
      </c>
      <c r="X32" s="99">
        <f t="shared" si="5"/>
        <v>-109766021</v>
      </c>
      <c r="Y32" s="100">
        <f>+IF(W32&lt;&gt;0,(X32/W32)*100,0)</f>
        <v>-91.17435396139061</v>
      </c>
      <c r="Z32" s="101">
        <f t="shared" si="5"/>
        <v>240782668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158905743</v>
      </c>
      <c r="E35" s="59">
        <v>158905743</v>
      </c>
      <c r="F35" s="59">
        <v>0</v>
      </c>
      <c r="G35" s="59">
        <v>0</v>
      </c>
      <c r="H35" s="59">
        <v>125837973</v>
      </c>
      <c r="I35" s="59">
        <v>125837973</v>
      </c>
      <c r="J35" s="59">
        <v>248030368</v>
      </c>
      <c r="K35" s="59">
        <v>197874563</v>
      </c>
      <c r="L35" s="59">
        <v>333106126</v>
      </c>
      <c r="M35" s="59">
        <v>333106126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333106126</v>
      </c>
      <c r="W35" s="59">
        <v>79452872</v>
      </c>
      <c r="X35" s="59">
        <v>253653254</v>
      </c>
      <c r="Y35" s="60">
        <v>319.25</v>
      </c>
      <c r="Z35" s="61">
        <v>158905743</v>
      </c>
    </row>
    <row r="36" spans="1:26" ht="13.5">
      <c r="A36" s="57" t="s">
        <v>53</v>
      </c>
      <c r="B36" s="18">
        <v>0</v>
      </c>
      <c r="C36" s="18">
        <v>0</v>
      </c>
      <c r="D36" s="58">
        <v>4122388278</v>
      </c>
      <c r="E36" s="59">
        <v>4122388278</v>
      </c>
      <c r="F36" s="59">
        <v>0</v>
      </c>
      <c r="G36" s="59">
        <v>0</v>
      </c>
      <c r="H36" s="59">
        <v>3697286681</v>
      </c>
      <c r="I36" s="59">
        <v>3697286681</v>
      </c>
      <c r="J36" s="59">
        <v>3704868586</v>
      </c>
      <c r="K36" s="59">
        <v>3713522841</v>
      </c>
      <c r="L36" s="59">
        <v>3758965613</v>
      </c>
      <c r="M36" s="59">
        <v>3758965613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3758965613</v>
      </c>
      <c r="W36" s="59">
        <v>2061194139</v>
      </c>
      <c r="X36" s="59">
        <v>1697771474</v>
      </c>
      <c r="Y36" s="60">
        <v>82.37</v>
      </c>
      <c r="Z36" s="61">
        <v>4122388278</v>
      </c>
    </row>
    <row r="37" spans="1:26" ht="13.5">
      <c r="A37" s="57" t="s">
        <v>54</v>
      </c>
      <c r="B37" s="18">
        <v>0</v>
      </c>
      <c r="C37" s="18">
        <v>0</v>
      </c>
      <c r="D37" s="58">
        <v>430174320</v>
      </c>
      <c r="E37" s="59">
        <v>430174320</v>
      </c>
      <c r="F37" s="59">
        <v>0</v>
      </c>
      <c r="G37" s="59">
        <v>0</v>
      </c>
      <c r="H37" s="59">
        <v>563667007</v>
      </c>
      <c r="I37" s="59">
        <v>563667007</v>
      </c>
      <c r="J37" s="59">
        <v>619075274</v>
      </c>
      <c r="K37" s="59">
        <v>619320141</v>
      </c>
      <c r="L37" s="59">
        <v>741545111</v>
      </c>
      <c r="M37" s="59">
        <v>741545111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741545111</v>
      </c>
      <c r="W37" s="59">
        <v>215087160</v>
      </c>
      <c r="X37" s="59">
        <v>526457951</v>
      </c>
      <c r="Y37" s="60">
        <v>244.76</v>
      </c>
      <c r="Z37" s="61">
        <v>430174320</v>
      </c>
    </row>
    <row r="38" spans="1:26" ht="13.5">
      <c r="A38" s="57" t="s">
        <v>55</v>
      </c>
      <c r="B38" s="18">
        <v>0</v>
      </c>
      <c r="C38" s="18">
        <v>0</v>
      </c>
      <c r="D38" s="58">
        <v>12203512</v>
      </c>
      <c r="E38" s="59">
        <v>12203512</v>
      </c>
      <c r="F38" s="59">
        <v>0</v>
      </c>
      <c r="G38" s="59">
        <v>0</v>
      </c>
      <c r="H38" s="59">
        <v>230991324</v>
      </c>
      <c r="I38" s="59">
        <v>230991324</v>
      </c>
      <c r="J38" s="59">
        <v>237030726</v>
      </c>
      <c r="K38" s="59">
        <v>237030726</v>
      </c>
      <c r="L38" s="59">
        <v>291864497</v>
      </c>
      <c r="M38" s="59">
        <v>291864497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291864497</v>
      </c>
      <c r="W38" s="59">
        <v>6101756</v>
      </c>
      <c r="X38" s="59">
        <v>285762741</v>
      </c>
      <c r="Y38" s="60">
        <v>4683.29</v>
      </c>
      <c r="Z38" s="61">
        <v>12203512</v>
      </c>
    </row>
    <row r="39" spans="1:26" ht="13.5">
      <c r="A39" s="57" t="s">
        <v>56</v>
      </c>
      <c r="B39" s="18">
        <v>0</v>
      </c>
      <c r="C39" s="18">
        <v>0</v>
      </c>
      <c r="D39" s="58">
        <v>3838916188</v>
      </c>
      <c r="E39" s="59">
        <v>3838916188</v>
      </c>
      <c r="F39" s="59">
        <v>0</v>
      </c>
      <c r="G39" s="59">
        <v>0</v>
      </c>
      <c r="H39" s="59">
        <v>3028466323</v>
      </c>
      <c r="I39" s="59">
        <v>3028466323</v>
      </c>
      <c r="J39" s="59">
        <v>3096792954</v>
      </c>
      <c r="K39" s="59">
        <v>3055046537</v>
      </c>
      <c r="L39" s="59">
        <v>3058662131</v>
      </c>
      <c r="M39" s="59">
        <v>3058662131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3058662131</v>
      </c>
      <c r="W39" s="59">
        <v>1919458094</v>
      </c>
      <c r="X39" s="59">
        <v>1139204037</v>
      </c>
      <c r="Y39" s="60">
        <v>59.35</v>
      </c>
      <c r="Z39" s="61">
        <v>3838916188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260169354</v>
      </c>
      <c r="E42" s="59">
        <v>260169354</v>
      </c>
      <c r="F42" s="59">
        <v>0</v>
      </c>
      <c r="G42" s="59">
        <v>62723007</v>
      </c>
      <c r="H42" s="59">
        <v>7031935</v>
      </c>
      <c r="I42" s="59">
        <v>69754942</v>
      </c>
      <c r="J42" s="59">
        <v>-1864623</v>
      </c>
      <c r="K42" s="59">
        <v>11242599</v>
      </c>
      <c r="L42" s="59">
        <v>81685931</v>
      </c>
      <c r="M42" s="59">
        <v>91063907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160818849</v>
      </c>
      <c r="W42" s="59">
        <v>123707443</v>
      </c>
      <c r="X42" s="59">
        <v>37111406</v>
      </c>
      <c r="Y42" s="60">
        <v>30</v>
      </c>
      <c r="Z42" s="61">
        <v>260169354</v>
      </c>
    </row>
    <row r="43" spans="1:26" ht="13.5">
      <c r="A43" s="57" t="s">
        <v>59</v>
      </c>
      <c r="B43" s="18">
        <v>0</v>
      </c>
      <c r="C43" s="18">
        <v>0</v>
      </c>
      <c r="D43" s="58">
        <v>-240782668</v>
      </c>
      <c r="E43" s="59">
        <v>-240782668</v>
      </c>
      <c r="F43" s="59">
        <v>0</v>
      </c>
      <c r="G43" s="59">
        <v>-16116830</v>
      </c>
      <c r="H43" s="59">
        <v>-22694094</v>
      </c>
      <c r="I43" s="59">
        <v>-38810924</v>
      </c>
      <c r="J43" s="59">
        <v>-3027738</v>
      </c>
      <c r="K43" s="59">
        <v>-23932468</v>
      </c>
      <c r="L43" s="59">
        <v>-41128946</v>
      </c>
      <c r="M43" s="59">
        <v>-68089152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-106900076</v>
      </c>
      <c r="W43" s="59">
        <v>-52355803</v>
      </c>
      <c r="X43" s="59">
        <v>-54544273</v>
      </c>
      <c r="Y43" s="60">
        <v>104.18</v>
      </c>
      <c r="Z43" s="61">
        <v>-240782668</v>
      </c>
    </row>
    <row r="44" spans="1:26" ht="13.5">
      <c r="A44" s="57" t="s">
        <v>60</v>
      </c>
      <c r="B44" s="18">
        <v>0</v>
      </c>
      <c r="C44" s="18">
        <v>0</v>
      </c>
      <c r="D44" s="58">
        <v>-23237003</v>
      </c>
      <c r="E44" s="59">
        <v>-23237003</v>
      </c>
      <c r="F44" s="59">
        <v>0</v>
      </c>
      <c r="G44" s="59">
        <v>3552495</v>
      </c>
      <c r="H44" s="59">
        <v>-374902</v>
      </c>
      <c r="I44" s="59">
        <v>3177593</v>
      </c>
      <c r="J44" s="59">
        <v>-543653</v>
      </c>
      <c r="K44" s="59">
        <v>-171834</v>
      </c>
      <c r="L44" s="59">
        <v>-681195</v>
      </c>
      <c r="M44" s="59">
        <v>-1396682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1780911</v>
      </c>
      <c r="W44" s="59">
        <v>-4804501</v>
      </c>
      <c r="X44" s="59">
        <v>6585412</v>
      </c>
      <c r="Y44" s="60">
        <v>-137.07</v>
      </c>
      <c r="Z44" s="61">
        <v>-23237003</v>
      </c>
    </row>
    <row r="45" spans="1:26" ht="13.5">
      <c r="A45" s="69" t="s">
        <v>61</v>
      </c>
      <c r="B45" s="21">
        <v>0</v>
      </c>
      <c r="C45" s="21">
        <v>0</v>
      </c>
      <c r="D45" s="98">
        <v>13488140</v>
      </c>
      <c r="E45" s="99">
        <v>13488140</v>
      </c>
      <c r="F45" s="99">
        <v>0</v>
      </c>
      <c r="G45" s="99">
        <v>50158672</v>
      </c>
      <c r="H45" s="99">
        <v>34121611</v>
      </c>
      <c r="I45" s="99">
        <v>34121611</v>
      </c>
      <c r="J45" s="99">
        <v>28685597</v>
      </c>
      <c r="K45" s="99">
        <v>15823894</v>
      </c>
      <c r="L45" s="99">
        <v>55699684</v>
      </c>
      <c r="M45" s="99">
        <v>55699684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55699684</v>
      </c>
      <c r="W45" s="99">
        <v>83885596</v>
      </c>
      <c r="X45" s="99">
        <v>-28185912</v>
      </c>
      <c r="Y45" s="100">
        <v>-33.6</v>
      </c>
      <c r="Z45" s="101">
        <v>13488140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-306076</v>
      </c>
      <c r="C49" s="51">
        <v>0</v>
      </c>
      <c r="D49" s="128">
        <v>79358161</v>
      </c>
      <c r="E49" s="53">
        <v>26213089</v>
      </c>
      <c r="F49" s="53">
        <v>0</v>
      </c>
      <c r="G49" s="53">
        <v>0</v>
      </c>
      <c r="H49" s="53">
        <v>0</v>
      </c>
      <c r="I49" s="53">
        <v>19498758</v>
      </c>
      <c r="J49" s="53">
        <v>0</v>
      </c>
      <c r="K49" s="53">
        <v>0</v>
      </c>
      <c r="L49" s="53">
        <v>0</v>
      </c>
      <c r="M49" s="53">
        <v>18398548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16734121</v>
      </c>
      <c r="W49" s="53">
        <v>35411123</v>
      </c>
      <c r="X49" s="53">
        <v>676919783</v>
      </c>
      <c r="Y49" s="53">
        <v>872227507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434264521</v>
      </c>
      <c r="C51" s="51">
        <v>0</v>
      </c>
      <c r="D51" s="128">
        <v>41207028</v>
      </c>
      <c r="E51" s="53">
        <v>40327721</v>
      </c>
      <c r="F51" s="53">
        <v>0</v>
      </c>
      <c r="G51" s="53">
        <v>0</v>
      </c>
      <c r="H51" s="53">
        <v>0</v>
      </c>
      <c r="I51" s="53">
        <v>55863728</v>
      </c>
      <c r="J51" s="53">
        <v>0</v>
      </c>
      <c r="K51" s="53">
        <v>0</v>
      </c>
      <c r="L51" s="53">
        <v>0</v>
      </c>
      <c r="M51" s="53">
        <v>97491220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669154218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92.58024455472624</v>
      </c>
      <c r="E58" s="7">
        <f t="shared" si="6"/>
        <v>92.58024455472624</v>
      </c>
      <c r="F58" s="7">
        <f t="shared" si="6"/>
        <v>0</v>
      </c>
      <c r="G58" s="7">
        <f t="shared" si="6"/>
        <v>0</v>
      </c>
      <c r="H58" s="7">
        <f t="shared" si="6"/>
        <v>71.77575744435963</v>
      </c>
      <c r="I58" s="7">
        <f t="shared" si="6"/>
        <v>122.36196531773275</v>
      </c>
      <c r="J58" s="7">
        <f t="shared" si="6"/>
        <v>88.55978745766394</v>
      </c>
      <c r="K58" s="7">
        <f t="shared" si="6"/>
        <v>89.11666845170892</v>
      </c>
      <c r="L58" s="7">
        <f t="shared" si="6"/>
        <v>73.91149832496873</v>
      </c>
      <c r="M58" s="7">
        <f t="shared" si="6"/>
        <v>84.05220454249809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95.4025952738346</v>
      </c>
      <c r="W58" s="7">
        <f t="shared" si="6"/>
        <v>113.69075305873658</v>
      </c>
      <c r="X58" s="7">
        <f t="shared" si="6"/>
        <v>0</v>
      </c>
      <c r="Y58" s="7">
        <f t="shared" si="6"/>
        <v>0</v>
      </c>
      <c r="Z58" s="8">
        <f t="shared" si="6"/>
        <v>92.58024455472624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94.99999944713578</v>
      </c>
      <c r="E59" s="10">
        <f t="shared" si="7"/>
        <v>94.99999944713578</v>
      </c>
      <c r="F59" s="10">
        <f t="shared" si="7"/>
        <v>0</v>
      </c>
      <c r="G59" s="10">
        <f t="shared" si="7"/>
        <v>0</v>
      </c>
      <c r="H59" s="10">
        <f t="shared" si="7"/>
        <v>165.43189838364108</v>
      </c>
      <c r="I59" s="10">
        <f t="shared" si="7"/>
        <v>254.4509848316585</v>
      </c>
      <c r="J59" s="10">
        <f t="shared" si="7"/>
        <v>186.8832290164338</v>
      </c>
      <c r="K59" s="10">
        <f t="shared" si="7"/>
        <v>87.17793636556956</v>
      </c>
      <c r="L59" s="10">
        <f t="shared" si="7"/>
        <v>82.16153222087837</v>
      </c>
      <c r="M59" s="10">
        <f t="shared" si="7"/>
        <v>118.5215008382652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152.99474668064826</v>
      </c>
      <c r="W59" s="10">
        <f t="shared" si="7"/>
        <v>136.38471084042524</v>
      </c>
      <c r="X59" s="10">
        <f t="shared" si="7"/>
        <v>0</v>
      </c>
      <c r="Y59" s="10">
        <f t="shared" si="7"/>
        <v>0</v>
      </c>
      <c r="Z59" s="11">
        <f t="shared" si="7"/>
        <v>94.99999944713578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91.96953773480239</v>
      </c>
      <c r="E60" s="13">
        <f t="shared" si="7"/>
        <v>91.96953773480239</v>
      </c>
      <c r="F60" s="13">
        <f t="shared" si="7"/>
        <v>0</v>
      </c>
      <c r="G60" s="13">
        <f t="shared" si="7"/>
        <v>0</v>
      </c>
      <c r="H60" s="13">
        <f t="shared" si="7"/>
        <v>57.62916502225583</v>
      </c>
      <c r="I60" s="13">
        <f t="shared" si="7"/>
        <v>101.89008627549026</v>
      </c>
      <c r="J60" s="13">
        <f t="shared" si="7"/>
        <v>71.93388762613752</v>
      </c>
      <c r="K60" s="13">
        <f t="shared" si="7"/>
        <v>89.32240199295761</v>
      </c>
      <c r="L60" s="13">
        <f t="shared" si="7"/>
        <v>71.78177229958573</v>
      </c>
      <c r="M60" s="13">
        <f t="shared" si="7"/>
        <v>77.27030705046019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84.7622318777844</v>
      </c>
      <c r="W60" s="13">
        <f t="shared" si="7"/>
        <v>109.68779078092406</v>
      </c>
      <c r="X60" s="13">
        <f t="shared" si="7"/>
        <v>0</v>
      </c>
      <c r="Y60" s="13">
        <f t="shared" si="7"/>
        <v>0</v>
      </c>
      <c r="Z60" s="14">
        <f t="shared" si="7"/>
        <v>91.96953773480239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95.00000013196117</v>
      </c>
      <c r="E61" s="13">
        <f t="shared" si="7"/>
        <v>95.00000013196117</v>
      </c>
      <c r="F61" s="13">
        <f t="shared" si="7"/>
        <v>0</v>
      </c>
      <c r="G61" s="13">
        <f t="shared" si="7"/>
        <v>0</v>
      </c>
      <c r="H61" s="13">
        <f t="shared" si="7"/>
        <v>49.64439288217362</v>
      </c>
      <c r="I61" s="13">
        <f t="shared" si="7"/>
        <v>82.66941685346497</v>
      </c>
      <c r="J61" s="13">
        <f t="shared" si="7"/>
        <v>80.43744047134025</v>
      </c>
      <c r="K61" s="13">
        <f t="shared" si="7"/>
        <v>81.02319402655354</v>
      </c>
      <c r="L61" s="13">
        <f t="shared" si="7"/>
        <v>70.0304201104101</v>
      </c>
      <c r="M61" s="13">
        <f t="shared" si="7"/>
        <v>77.28337236151299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79.18855550769321</v>
      </c>
      <c r="W61" s="13">
        <f t="shared" si="7"/>
        <v>112.04749683341248</v>
      </c>
      <c r="X61" s="13">
        <f t="shared" si="7"/>
        <v>0</v>
      </c>
      <c r="Y61" s="13">
        <f t="shared" si="7"/>
        <v>0</v>
      </c>
      <c r="Z61" s="14">
        <f t="shared" si="7"/>
        <v>95.00000013196117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87.50706658203048</v>
      </c>
      <c r="E62" s="13">
        <f t="shared" si="7"/>
        <v>87.50706658203048</v>
      </c>
      <c r="F62" s="13">
        <f t="shared" si="7"/>
        <v>0</v>
      </c>
      <c r="G62" s="13">
        <f t="shared" si="7"/>
        <v>0</v>
      </c>
      <c r="H62" s="13">
        <f t="shared" si="7"/>
        <v>88.5570896624461</v>
      </c>
      <c r="I62" s="13">
        <f t="shared" si="7"/>
        <v>173.8355710092674</v>
      </c>
      <c r="J62" s="13">
        <f t="shared" si="7"/>
        <v>60.17998584659199</v>
      </c>
      <c r="K62" s="13">
        <f t="shared" si="7"/>
        <v>117.46756610193859</v>
      </c>
      <c r="L62" s="13">
        <f t="shared" si="7"/>
        <v>78.88045754695005</v>
      </c>
      <c r="M62" s="13">
        <f t="shared" si="7"/>
        <v>82.01403327693268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100.938294945387</v>
      </c>
      <c r="W62" s="13">
        <f t="shared" si="7"/>
        <v>109.99933379086744</v>
      </c>
      <c r="X62" s="13">
        <f t="shared" si="7"/>
        <v>0</v>
      </c>
      <c r="Y62" s="13">
        <f t="shared" si="7"/>
        <v>0</v>
      </c>
      <c r="Z62" s="14">
        <f t="shared" si="7"/>
        <v>87.50706658203048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77.43036466416005</v>
      </c>
      <c r="E63" s="13">
        <f t="shared" si="7"/>
        <v>77.43036466416005</v>
      </c>
      <c r="F63" s="13">
        <f t="shared" si="7"/>
        <v>0</v>
      </c>
      <c r="G63" s="13">
        <f t="shared" si="7"/>
        <v>0</v>
      </c>
      <c r="H63" s="13">
        <f t="shared" si="7"/>
        <v>71.37007625775948</v>
      </c>
      <c r="I63" s="13">
        <f t="shared" si="7"/>
        <v>131.81764615231205</v>
      </c>
      <c r="J63" s="13">
        <f t="shared" si="7"/>
        <v>58.16078901800572</v>
      </c>
      <c r="K63" s="13">
        <f t="shared" si="7"/>
        <v>68.3495810724315</v>
      </c>
      <c r="L63" s="13">
        <f t="shared" si="7"/>
        <v>59.01717788937725</v>
      </c>
      <c r="M63" s="13">
        <f t="shared" si="7"/>
        <v>61.821424658480396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78.11561786438926</v>
      </c>
      <c r="W63" s="13">
        <f t="shared" si="7"/>
        <v>95.03695288904406</v>
      </c>
      <c r="X63" s="13">
        <f t="shared" si="7"/>
        <v>0</v>
      </c>
      <c r="Y63" s="13">
        <f t="shared" si="7"/>
        <v>0</v>
      </c>
      <c r="Z63" s="14">
        <f t="shared" si="7"/>
        <v>77.43036466416005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90.00000299869117</v>
      </c>
      <c r="E64" s="13">
        <f t="shared" si="7"/>
        <v>90.00000299869117</v>
      </c>
      <c r="F64" s="13">
        <f t="shared" si="7"/>
        <v>0</v>
      </c>
      <c r="G64" s="13">
        <f t="shared" si="7"/>
        <v>0</v>
      </c>
      <c r="H64" s="13">
        <f t="shared" si="7"/>
        <v>48.848371856581515</v>
      </c>
      <c r="I64" s="13">
        <f t="shared" si="7"/>
        <v>89.64346966225732</v>
      </c>
      <c r="J64" s="13">
        <f t="shared" si="7"/>
        <v>74.17596376930223</v>
      </c>
      <c r="K64" s="13">
        <f t="shared" si="7"/>
        <v>65.55888843270078</v>
      </c>
      <c r="L64" s="13">
        <f t="shared" si="7"/>
        <v>68.32675061433909</v>
      </c>
      <c r="M64" s="13">
        <f t="shared" si="7"/>
        <v>69.09975404435174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75.45967586300226</v>
      </c>
      <c r="W64" s="13">
        <f t="shared" si="7"/>
        <v>93.13661113642885</v>
      </c>
      <c r="X64" s="13">
        <f t="shared" si="7"/>
        <v>0</v>
      </c>
      <c r="Y64" s="13">
        <f t="shared" si="7"/>
        <v>0</v>
      </c>
      <c r="Z64" s="14">
        <f t="shared" si="7"/>
        <v>90.00000299869117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94.98803418803419</v>
      </c>
      <c r="E65" s="13">
        <f t="shared" si="7"/>
        <v>94.98803418803419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4943.03928836175</v>
      </c>
      <c r="X65" s="13">
        <f t="shared" si="7"/>
        <v>0</v>
      </c>
      <c r="Y65" s="13">
        <f t="shared" si="7"/>
        <v>0</v>
      </c>
      <c r="Z65" s="14">
        <f t="shared" si="7"/>
        <v>94.98803418803419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100.0000229080642</v>
      </c>
      <c r="E66" s="16">
        <f t="shared" si="7"/>
        <v>100.0000229080642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202.37387488179218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126.96044991182416</v>
      </c>
      <c r="W66" s="16">
        <f t="shared" si="7"/>
        <v>139.28690570489795</v>
      </c>
      <c r="X66" s="16">
        <f t="shared" si="7"/>
        <v>0</v>
      </c>
      <c r="Y66" s="16">
        <f t="shared" si="7"/>
        <v>0</v>
      </c>
      <c r="Z66" s="17">
        <f t="shared" si="7"/>
        <v>100.0000229080642</v>
      </c>
    </row>
    <row r="67" spans="1:26" ht="13.5" hidden="1">
      <c r="A67" s="40" t="s">
        <v>100</v>
      </c>
      <c r="B67" s="23"/>
      <c r="C67" s="23"/>
      <c r="D67" s="24">
        <v>1216907089</v>
      </c>
      <c r="E67" s="25">
        <v>1216907089</v>
      </c>
      <c r="F67" s="25"/>
      <c r="G67" s="25"/>
      <c r="H67" s="25">
        <v>109821367</v>
      </c>
      <c r="I67" s="25">
        <v>109821367</v>
      </c>
      <c r="J67" s="25">
        <v>95610881</v>
      </c>
      <c r="K67" s="25">
        <v>81856139</v>
      </c>
      <c r="L67" s="25">
        <v>83379936</v>
      </c>
      <c r="M67" s="25">
        <v>260846956</v>
      </c>
      <c r="N67" s="25"/>
      <c r="O67" s="25"/>
      <c r="P67" s="25"/>
      <c r="Q67" s="25"/>
      <c r="R67" s="25"/>
      <c r="S67" s="25"/>
      <c r="T67" s="25"/>
      <c r="U67" s="25"/>
      <c r="V67" s="25">
        <v>370668323</v>
      </c>
      <c r="W67" s="25">
        <v>506266220</v>
      </c>
      <c r="X67" s="25"/>
      <c r="Y67" s="24"/>
      <c r="Z67" s="26">
        <v>1216907089</v>
      </c>
    </row>
    <row r="68" spans="1:26" ht="13.5" hidden="1">
      <c r="A68" s="36" t="s">
        <v>31</v>
      </c>
      <c r="B68" s="18"/>
      <c r="C68" s="18"/>
      <c r="D68" s="19">
        <v>198963858</v>
      </c>
      <c r="E68" s="20">
        <v>198963858</v>
      </c>
      <c r="F68" s="20"/>
      <c r="G68" s="20"/>
      <c r="H68" s="20">
        <v>13930198</v>
      </c>
      <c r="I68" s="20">
        <v>13930198</v>
      </c>
      <c r="J68" s="20">
        <v>13579615</v>
      </c>
      <c r="K68" s="20">
        <v>13670241</v>
      </c>
      <c r="L68" s="20">
        <v>13747313</v>
      </c>
      <c r="M68" s="20">
        <v>40997169</v>
      </c>
      <c r="N68" s="20"/>
      <c r="O68" s="20"/>
      <c r="P68" s="20"/>
      <c r="Q68" s="20"/>
      <c r="R68" s="20"/>
      <c r="S68" s="20"/>
      <c r="T68" s="20"/>
      <c r="U68" s="20"/>
      <c r="V68" s="20">
        <v>54927367</v>
      </c>
      <c r="W68" s="20">
        <v>68960625</v>
      </c>
      <c r="X68" s="20"/>
      <c r="Y68" s="19"/>
      <c r="Z68" s="22">
        <v>198963858</v>
      </c>
    </row>
    <row r="69" spans="1:26" ht="13.5" hidden="1">
      <c r="A69" s="37" t="s">
        <v>32</v>
      </c>
      <c r="B69" s="18"/>
      <c r="C69" s="18"/>
      <c r="D69" s="19">
        <v>1000482131</v>
      </c>
      <c r="E69" s="20">
        <v>1000482131</v>
      </c>
      <c r="F69" s="20"/>
      <c r="G69" s="20"/>
      <c r="H69" s="20">
        <v>94666631</v>
      </c>
      <c r="I69" s="20">
        <v>94666631</v>
      </c>
      <c r="J69" s="20">
        <v>81010493</v>
      </c>
      <c r="K69" s="20">
        <v>67017582</v>
      </c>
      <c r="L69" s="20">
        <v>68396450</v>
      </c>
      <c r="M69" s="20">
        <v>216424525</v>
      </c>
      <c r="N69" s="20"/>
      <c r="O69" s="20"/>
      <c r="P69" s="20"/>
      <c r="Q69" s="20"/>
      <c r="R69" s="20"/>
      <c r="S69" s="20"/>
      <c r="T69" s="20"/>
      <c r="U69" s="20"/>
      <c r="V69" s="20">
        <v>311091156</v>
      </c>
      <c r="W69" s="20">
        <v>431037560</v>
      </c>
      <c r="X69" s="20"/>
      <c r="Y69" s="19"/>
      <c r="Z69" s="22">
        <v>1000482131</v>
      </c>
    </row>
    <row r="70" spans="1:26" ht="13.5" hidden="1">
      <c r="A70" s="38" t="s">
        <v>94</v>
      </c>
      <c r="B70" s="18"/>
      <c r="C70" s="18"/>
      <c r="D70" s="19">
        <v>644128857</v>
      </c>
      <c r="E70" s="20">
        <v>644128857</v>
      </c>
      <c r="F70" s="20"/>
      <c r="G70" s="20"/>
      <c r="H70" s="20">
        <v>66994722</v>
      </c>
      <c r="I70" s="20">
        <v>66994722</v>
      </c>
      <c r="J70" s="20">
        <v>44462827</v>
      </c>
      <c r="K70" s="20">
        <v>38666723</v>
      </c>
      <c r="L70" s="20">
        <v>39273033</v>
      </c>
      <c r="M70" s="20">
        <v>122402583</v>
      </c>
      <c r="N70" s="20"/>
      <c r="O70" s="20"/>
      <c r="P70" s="20"/>
      <c r="Q70" s="20"/>
      <c r="R70" s="20"/>
      <c r="S70" s="20"/>
      <c r="T70" s="20"/>
      <c r="U70" s="20"/>
      <c r="V70" s="20">
        <v>189397305</v>
      </c>
      <c r="W70" s="20">
        <v>275367410</v>
      </c>
      <c r="X70" s="20"/>
      <c r="Y70" s="19"/>
      <c r="Z70" s="22">
        <v>644128857</v>
      </c>
    </row>
    <row r="71" spans="1:26" ht="13.5" hidden="1">
      <c r="A71" s="38" t="s">
        <v>95</v>
      </c>
      <c r="B71" s="18"/>
      <c r="C71" s="18"/>
      <c r="D71" s="19">
        <v>240680359</v>
      </c>
      <c r="E71" s="20">
        <v>240680359</v>
      </c>
      <c r="F71" s="20"/>
      <c r="G71" s="20"/>
      <c r="H71" s="20">
        <v>17311339</v>
      </c>
      <c r="I71" s="20">
        <v>17311339</v>
      </c>
      <c r="J71" s="20">
        <v>27866080</v>
      </c>
      <c r="K71" s="20">
        <v>18920020</v>
      </c>
      <c r="L71" s="20">
        <v>19898111</v>
      </c>
      <c r="M71" s="20">
        <v>66684211</v>
      </c>
      <c r="N71" s="20"/>
      <c r="O71" s="20"/>
      <c r="P71" s="20"/>
      <c r="Q71" s="20"/>
      <c r="R71" s="20"/>
      <c r="S71" s="20"/>
      <c r="T71" s="20"/>
      <c r="U71" s="20"/>
      <c r="V71" s="20">
        <v>83995550</v>
      </c>
      <c r="W71" s="20">
        <v>104021390</v>
      </c>
      <c r="X71" s="20"/>
      <c r="Y71" s="19"/>
      <c r="Z71" s="22">
        <v>240680359</v>
      </c>
    </row>
    <row r="72" spans="1:26" ht="13.5" hidden="1">
      <c r="A72" s="38" t="s">
        <v>96</v>
      </c>
      <c r="B72" s="18"/>
      <c r="C72" s="18"/>
      <c r="D72" s="19">
        <v>52838727</v>
      </c>
      <c r="E72" s="20">
        <v>52838727</v>
      </c>
      <c r="F72" s="20"/>
      <c r="G72" s="20"/>
      <c r="H72" s="20">
        <v>3971268</v>
      </c>
      <c r="I72" s="20">
        <v>3971268</v>
      </c>
      <c r="J72" s="20">
        <v>4387327</v>
      </c>
      <c r="K72" s="20">
        <v>4335475</v>
      </c>
      <c r="L72" s="20">
        <v>4365612</v>
      </c>
      <c r="M72" s="20">
        <v>13088414</v>
      </c>
      <c r="N72" s="20"/>
      <c r="O72" s="20"/>
      <c r="P72" s="20"/>
      <c r="Q72" s="20"/>
      <c r="R72" s="20"/>
      <c r="S72" s="20"/>
      <c r="T72" s="20"/>
      <c r="U72" s="20"/>
      <c r="V72" s="20">
        <v>17059682</v>
      </c>
      <c r="W72" s="20">
        <v>21998280</v>
      </c>
      <c r="X72" s="20"/>
      <c r="Y72" s="19"/>
      <c r="Z72" s="22">
        <v>52838727</v>
      </c>
    </row>
    <row r="73" spans="1:26" ht="13.5" hidden="1">
      <c r="A73" s="38" t="s">
        <v>97</v>
      </c>
      <c r="B73" s="18"/>
      <c r="C73" s="18"/>
      <c r="D73" s="19">
        <v>60026188</v>
      </c>
      <c r="E73" s="20">
        <v>60026188</v>
      </c>
      <c r="F73" s="20"/>
      <c r="G73" s="20"/>
      <c r="H73" s="20">
        <v>6389302</v>
      </c>
      <c r="I73" s="20">
        <v>6389302</v>
      </c>
      <c r="J73" s="20">
        <v>4294259</v>
      </c>
      <c r="K73" s="20">
        <v>5095364</v>
      </c>
      <c r="L73" s="20">
        <v>4859694</v>
      </c>
      <c r="M73" s="20">
        <v>14249317</v>
      </c>
      <c r="N73" s="20"/>
      <c r="O73" s="20"/>
      <c r="P73" s="20"/>
      <c r="Q73" s="20"/>
      <c r="R73" s="20"/>
      <c r="S73" s="20"/>
      <c r="T73" s="20"/>
      <c r="U73" s="20"/>
      <c r="V73" s="20">
        <v>20638619</v>
      </c>
      <c r="W73" s="20">
        <v>29623500</v>
      </c>
      <c r="X73" s="20"/>
      <c r="Y73" s="19"/>
      <c r="Z73" s="22">
        <v>60026188</v>
      </c>
    </row>
    <row r="74" spans="1:26" ht="13.5" hidden="1">
      <c r="A74" s="38" t="s">
        <v>98</v>
      </c>
      <c r="B74" s="18"/>
      <c r="C74" s="18"/>
      <c r="D74" s="19">
        <v>2808000</v>
      </c>
      <c r="E74" s="20">
        <v>2808000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26980</v>
      </c>
      <c r="X74" s="20"/>
      <c r="Y74" s="19"/>
      <c r="Z74" s="22">
        <v>2808000</v>
      </c>
    </row>
    <row r="75" spans="1:26" ht="13.5" hidden="1">
      <c r="A75" s="39" t="s">
        <v>99</v>
      </c>
      <c r="B75" s="27"/>
      <c r="C75" s="27"/>
      <c r="D75" s="28">
        <v>17461100</v>
      </c>
      <c r="E75" s="29">
        <v>17461100</v>
      </c>
      <c r="F75" s="29"/>
      <c r="G75" s="29"/>
      <c r="H75" s="29">
        <v>1224538</v>
      </c>
      <c r="I75" s="29">
        <v>1224538</v>
      </c>
      <c r="J75" s="29">
        <v>1020773</v>
      </c>
      <c r="K75" s="29">
        <v>1168316</v>
      </c>
      <c r="L75" s="29">
        <v>1236173</v>
      </c>
      <c r="M75" s="29">
        <v>3425262</v>
      </c>
      <c r="N75" s="29"/>
      <c r="O75" s="29"/>
      <c r="P75" s="29"/>
      <c r="Q75" s="29"/>
      <c r="R75" s="29"/>
      <c r="S75" s="29"/>
      <c r="T75" s="29"/>
      <c r="U75" s="29"/>
      <c r="V75" s="29">
        <v>4649800</v>
      </c>
      <c r="W75" s="29">
        <v>6268035</v>
      </c>
      <c r="X75" s="29"/>
      <c r="Y75" s="28"/>
      <c r="Z75" s="30">
        <v>17461100</v>
      </c>
    </row>
    <row r="76" spans="1:26" ht="13.5" hidden="1">
      <c r="A76" s="41" t="s">
        <v>101</v>
      </c>
      <c r="B76" s="31"/>
      <c r="C76" s="31"/>
      <c r="D76" s="32">
        <v>1126615559</v>
      </c>
      <c r="E76" s="33">
        <v>1126615559</v>
      </c>
      <c r="F76" s="33"/>
      <c r="G76" s="33">
        <v>55554465</v>
      </c>
      <c r="H76" s="33">
        <v>78825118</v>
      </c>
      <c r="I76" s="33">
        <v>134379583</v>
      </c>
      <c r="J76" s="33">
        <v>84672793</v>
      </c>
      <c r="K76" s="33">
        <v>72947464</v>
      </c>
      <c r="L76" s="33">
        <v>61627360</v>
      </c>
      <c r="M76" s="33">
        <v>219247617</v>
      </c>
      <c r="N76" s="33"/>
      <c r="O76" s="33"/>
      <c r="P76" s="33"/>
      <c r="Q76" s="33"/>
      <c r="R76" s="33"/>
      <c r="S76" s="33"/>
      <c r="T76" s="33"/>
      <c r="U76" s="33"/>
      <c r="V76" s="33">
        <v>353627200</v>
      </c>
      <c r="W76" s="33">
        <v>575577878</v>
      </c>
      <c r="X76" s="33"/>
      <c r="Y76" s="32"/>
      <c r="Z76" s="34">
        <v>1126615559</v>
      </c>
    </row>
    <row r="77" spans="1:26" ht="13.5" hidden="1">
      <c r="A77" s="36" t="s">
        <v>31</v>
      </c>
      <c r="B77" s="18"/>
      <c r="C77" s="18"/>
      <c r="D77" s="19">
        <v>189015664</v>
      </c>
      <c r="E77" s="20">
        <v>189015664</v>
      </c>
      <c r="F77" s="20"/>
      <c r="G77" s="20">
        <v>12400535</v>
      </c>
      <c r="H77" s="20">
        <v>23044991</v>
      </c>
      <c r="I77" s="20">
        <v>35445526</v>
      </c>
      <c r="J77" s="20">
        <v>25378023</v>
      </c>
      <c r="K77" s="20">
        <v>11917434</v>
      </c>
      <c r="L77" s="20">
        <v>11295003</v>
      </c>
      <c r="M77" s="20">
        <v>48590460</v>
      </c>
      <c r="N77" s="20"/>
      <c r="O77" s="20"/>
      <c r="P77" s="20"/>
      <c r="Q77" s="20"/>
      <c r="R77" s="20"/>
      <c r="S77" s="20"/>
      <c r="T77" s="20"/>
      <c r="U77" s="20"/>
      <c r="V77" s="20">
        <v>84035986</v>
      </c>
      <c r="W77" s="20">
        <v>94051749</v>
      </c>
      <c r="X77" s="20"/>
      <c r="Y77" s="19"/>
      <c r="Z77" s="22">
        <v>189015664</v>
      </c>
    </row>
    <row r="78" spans="1:26" ht="13.5" hidden="1">
      <c r="A78" s="37" t="s">
        <v>32</v>
      </c>
      <c r="B78" s="18"/>
      <c r="C78" s="18"/>
      <c r="D78" s="19">
        <v>920138791</v>
      </c>
      <c r="E78" s="20">
        <v>920138791</v>
      </c>
      <c r="F78" s="20"/>
      <c r="G78" s="20">
        <v>41900323</v>
      </c>
      <c r="H78" s="20">
        <v>54555589</v>
      </c>
      <c r="I78" s="20">
        <v>96455912</v>
      </c>
      <c r="J78" s="20">
        <v>58273997</v>
      </c>
      <c r="K78" s="20">
        <v>59861714</v>
      </c>
      <c r="L78" s="20">
        <v>49096184</v>
      </c>
      <c r="M78" s="20">
        <v>167231895</v>
      </c>
      <c r="N78" s="20"/>
      <c r="O78" s="20"/>
      <c r="P78" s="20"/>
      <c r="Q78" s="20"/>
      <c r="R78" s="20"/>
      <c r="S78" s="20"/>
      <c r="T78" s="20"/>
      <c r="U78" s="20"/>
      <c r="V78" s="20">
        <v>263687807</v>
      </c>
      <c r="W78" s="20">
        <v>472795577</v>
      </c>
      <c r="X78" s="20"/>
      <c r="Y78" s="19"/>
      <c r="Z78" s="22">
        <v>920138791</v>
      </c>
    </row>
    <row r="79" spans="1:26" ht="13.5" hidden="1">
      <c r="A79" s="38" t="s">
        <v>94</v>
      </c>
      <c r="B79" s="18"/>
      <c r="C79" s="18"/>
      <c r="D79" s="19">
        <v>611922415</v>
      </c>
      <c r="E79" s="20">
        <v>611922415</v>
      </c>
      <c r="F79" s="20"/>
      <c r="G79" s="20">
        <v>22125023</v>
      </c>
      <c r="H79" s="20">
        <v>33259123</v>
      </c>
      <c r="I79" s="20">
        <v>55384146</v>
      </c>
      <c r="J79" s="20">
        <v>35764760</v>
      </c>
      <c r="K79" s="20">
        <v>31329014</v>
      </c>
      <c r="L79" s="20">
        <v>27503070</v>
      </c>
      <c r="M79" s="20">
        <v>94596844</v>
      </c>
      <c r="N79" s="20"/>
      <c r="O79" s="20"/>
      <c r="P79" s="20"/>
      <c r="Q79" s="20"/>
      <c r="R79" s="20"/>
      <c r="S79" s="20"/>
      <c r="T79" s="20"/>
      <c r="U79" s="20"/>
      <c r="V79" s="20">
        <v>149980990</v>
      </c>
      <c r="W79" s="20">
        <v>308542290</v>
      </c>
      <c r="X79" s="20"/>
      <c r="Y79" s="19"/>
      <c r="Z79" s="22">
        <v>611922415</v>
      </c>
    </row>
    <row r="80" spans="1:26" ht="13.5" hidden="1">
      <c r="A80" s="38" t="s">
        <v>95</v>
      </c>
      <c r="B80" s="18"/>
      <c r="C80" s="18"/>
      <c r="D80" s="19">
        <v>210612322</v>
      </c>
      <c r="E80" s="20">
        <v>210612322</v>
      </c>
      <c r="F80" s="20"/>
      <c r="G80" s="20">
        <v>14762847</v>
      </c>
      <c r="H80" s="20">
        <v>15330418</v>
      </c>
      <c r="I80" s="20">
        <v>30093265</v>
      </c>
      <c r="J80" s="20">
        <v>16769803</v>
      </c>
      <c r="K80" s="20">
        <v>22224887</v>
      </c>
      <c r="L80" s="20">
        <v>15695721</v>
      </c>
      <c r="M80" s="20">
        <v>54690411</v>
      </c>
      <c r="N80" s="20"/>
      <c r="O80" s="20"/>
      <c r="P80" s="20"/>
      <c r="Q80" s="20"/>
      <c r="R80" s="20"/>
      <c r="S80" s="20"/>
      <c r="T80" s="20"/>
      <c r="U80" s="20"/>
      <c r="V80" s="20">
        <v>84783676</v>
      </c>
      <c r="W80" s="20">
        <v>114422836</v>
      </c>
      <c r="X80" s="20"/>
      <c r="Y80" s="19"/>
      <c r="Z80" s="22">
        <v>210612322</v>
      </c>
    </row>
    <row r="81" spans="1:26" ht="13.5" hidden="1">
      <c r="A81" s="38" t="s">
        <v>96</v>
      </c>
      <c r="B81" s="18"/>
      <c r="C81" s="18"/>
      <c r="D81" s="19">
        <v>40913219</v>
      </c>
      <c r="E81" s="20">
        <v>40913219</v>
      </c>
      <c r="F81" s="20"/>
      <c r="G81" s="20">
        <v>2400535</v>
      </c>
      <c r="H81" s="20">
        <v>2834297</v>
      </c>
      <c r="I81" s="20">
        <v>5234832</v>
      </c>
      <c r="J81" s="20">
        <v>2551704</v>
      </c>
      <c r="K81" s="20">
        <v>2963279</v>
      </c>
      <c r="L81" s="20">
        <v>2576461</v>
      </c>
      <c r="M81" s="20">
        <v>8091444</v>
      </c>
      <c r="N81" s="20"/>
      <c r="O81" s="20"/>
      <c r="P81" s="20"/>
      <c r="Q81" s="20"/>
      <c r="R81" s="20"/>
      <c r="S81" s="20"/>
      <c r="T81" s="20"/>
      <c r="U81" s="20"/>
      <c r="V81" s="20">
        <v>13326276</v>
      </c>
      <c r="W81" s="20">
        <v>20906495</v>
      </c>
      <c r="X81" s="20"/>
      <c r="Y81" s="19"/>
      <c r="Z81" s="22">
        <v>40913219</v>
      </c>
    </row>
    <row r="82" spans="1:26" ht="13.5" hidden="1">
      <c r="A82" s="38" t="s">
        <v>97</v>
      </c>
      <c r="B82" s="18"/>
      <c r="C82" s="18"/>
      <c r="D82" s="19">
        <v>54023571</v>
      </c>
      <c r="E82" s="20">
        <v>54023571</v>
      </c>
      <c r="F82" s="20"/>
      <c r="G82" s="20">
        <v>2606522</v>
      </c>
      <c r="H82" s="20">
        <v>3121070</v>
      </c>
      <c r="I82" s="20">
        <v>5727592</v>
      </c>
      <c r="J82" s="20">
        <v>3185308</v>
      </c>
      <c r="K82" s="20">
        <v>3340464</v>
      </c>
      <c r="L82" s="20">
        <v>3320471</v>
      </c>
      <c r="M82" s="20">
        <v>9846243</v>
      </c>
      <c r="N82" s="20"/>
      <c r="O82" s="20"/>
      <c r="P82" s="20"/>
      <c r="Q82" s="20"/>
      <c r="R82" s="20"/>
      <c r="S82" s="20"/>
      <c r="T82" s="20"/>
      <c r="U82" s="20"/>
      <c r="V82" s="20">
        <v>15573835</v>
      </c>
      <c r="W82" s="20">
        <v>27590324</v>
      </c>
      <c r="X82" s="20"/>
      <c r="Y82" s="19"/>
      <c r="Z82" s="22">
        <v>54023571</v>
      </c>
    </row>
    <row r="83" spans="1:26" ht="13.5" hidden="1">
      <c r="A83" s="38" t="s">
        <v>98</v>
      </c>
      <c r="B83" s="18"/>
      <c r="C83" s="18"/>
      <c r="D83" s="19">
        <v>2667264</v>
      </c>
      <c r="E83" s="20">
        <v>2667264</v>
      </c>
      <c r="F83" s="20"/>
      <c r="G83" s="20">
        <v>5396</v>
      </c>
      <c r="H83" s="20">
        <v>10681</v>
      </c>
      <c r="I83" s="20">
        <v>16077</v>
      </c>
      <c r="J83" s="20">
        <v>2422</v>
      </c>
      <c r="K83" s="20">
        <v>4070</v>
      </c>
      <c r="L83" s="20">
        <v>461</v>
      </c>
      <c r="M83" s="20">
        <v>6953</v>
      </c>
      <c r="N83" s="20"/>
      <c r="O83" s="20"/>
      <c r="P83" s="20"/>
      <c r="Q83" s="20"/>
      <c r="R83" s="20"/>
      <c r="S83" s="20"/>
      <c r="T83" s="20"/>
      <c r="U83" s="20"/>
      <c r="V83" s="20">
        <v>23030</v>
      </c>
      <c r="W83" s="20">
        <v>1333632</v>
      </c>
      <c r="X83" s="20"/>
      <c r="Y83" s="19"/>
      <c r="Z83" s="22">
        <v>2667264</v>
      </c>
    </row>
    <row r="84" spans="1:26" ht="13.5" hidden="1">
      <c r="A84" s="39" t="s">
        <v>99</v>
      </c>
      <c r="B84" s="27"/>
      <c r="C84" s="27"/>
      <c r="D84" s="28">
        <v>17461104</v>
      </c>
      <c r="E84" s="29">
        <v>17461104</v>
      </c>
      <c r="F84" s="29"/>
      <c r="G84" s="29">
        <v>1253607</v>
      </c>
      <c r="H84" s="29">
        <v>1224538</v>
      </c>
      <c r="I84" s="29">
        <v>2478145</v>
      </c>
      <c r="J84" s="29">
        <v>1020773</v>
      </c>
      <c r="K84" s="29">
        <v>1168316</v>
      </c>
      <c r="L84" s="29">
        <v>1236173</v>
      </c>
      <c r="M84" s="29">
        <v>3425262</v>
      </c>
      <c r="N84" s="29"/>
      <c r="O84" s="29"/>
      <c r="P84" s="29"/>
      <c r="Q84" s="29"/>
      <c r="R84" s="29"/>
      <c r="S84" s="29"/>
      <c r="T84" s="29"/>
      <c r="U84" s="29"/>
      <c r="V84" s="29">
        <v>5903407</v>
      </c>
      <c r="W84" s="29">
        <v>8730552</v>
      </c>
      <c r="X84" s="29"/>
      <c r="Y84" s="28"/>
      <c r="Z84" s="30">
        <v>17461104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831035</v>
      </c>
      <c r="C6" s="18">
        <v>0</v>
      </c>
      <c r="D6" s="58">
        <v>30656000</v>
      </c>
      <c r="E6" s="59">
        <v>30656000</v>
      </c>
      <c r="F6" s="59">
        <v>112227</v>
      </c>
      <c r="G6" s="59">
        <v>145010</v>
      </c>
      <c r="H6" s="59">
        <v>15852</v>
      </c>
      <c r="I6" s="59">
        <v>273089</v>
      </c>
      <c r="J6" s="59">
        <v>32295</v>
      </c>
      <c r="K6" s="59">
        <v>285668</v>
      </c>
      <c r="L6" s="59">
        <v>43374</v>
      </c>
      <c r="M6" s="59">
        <v>361337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634426</v>
      </c>
      <c r="W6" s="59">
        <v>12975000</v>
      </c>
      <c r="X6" s="59">
        <v>-12340574</v>
      </c>
      <c r="Y6" s="60">
        <v>-95.11</v>
      </c>
      <c r="Z6" s="61">
        <v>30656000</v>
      </c>
    </row>
    <row r="7" spans="1:26" ht="13.5">
      <c r="A7" s="57" t="s">
        <v>33</v>
      </c>
      <c r="B7" s="18">
        <v>3180464</v>
      </c>
      <c r="C7" s="18">
        <v>0</v>
      </c>
      <c r="D7" s="58">
        <v>3139143</v>
      </c>
      <c r="E7" s="59">
        <v>3139143</v>
      </c>
      <c r="F7" s="59">
        <v>9457</v>
      </c>
      <c r="G7" s="59">
        <v>258708</v>
      </c>
      <c r="H7" s="59">
        <v>142468</v>
      </c>
      <c r="I7" s="59">
        <v>410633</v>
      </c>
      <c r="J7" s="59">
        <v>74061</v>
      </c>
      <c r="K7" s="59">
        <v>845078</v>
      </c>
      <c r="L7" s="59">
        <v>0</v>
      </c>
      <c r="M7" s="59">
        <v>919139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1329772</v>
      </c>
      <c r="W7" s="59">
        <v>1319502</v>
      </c>
      <c r="X7" s="59">
        <v>10270</v>
      </c>
      <c r="Y7" s="60">
        <v>0.78</v>
      </c>
      <c r="Z7" s="61">
        <v>3139143</v>
      </c>
    </row>
    <row r="8" spans="1:26" ht="13.5">
      <c r="A8" s="57" t="s">
        <v>34</v>
      </c>
      <c r="B8" s="18">
        <v>211054795</v>
      </c>
      <c r="C8" s="18">
        <v>0</v>
      </c>
      <c r="D8" s="58">
        <v>203891000</v>
      </c>
      <c r="E8" s="59">
        <v>203891000</v>
      </c>
      <c r="F8" s="59">
        <v>81497000</v>
      </c>
      <c r="G8" s="59">
        <v>1250000</v>
      </c>
      <c r="H8" s="59">
        <v>4799635</v>
      </c>
      <c r="I8" s="59">
        <v>87546635</v>
      </c>
      <c r="J8" s="59">
        <v>300000</v>
      </c>
      <c r="K8" s="59">
        <v>2799065</v>
      </c>
      <c r="L8" s="59">
        <v>63544000</v>
      </c>
      <c r="M8" s="59">
        <v>66643065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154189700</v>
      </c>
      <c r="W8" s="59">
        <v>143500000</v>
      </c>
      <c r="X8" s="59">
        <v>10689700</v>
      </c>
      <c r="Y8" s="60">
        <v>7.45</v>
      </c>
      <c r="Z8" s="61">
        <v>203891000</v>
      </c>
    </row>
    <row r="9" spans="1:26" ht="13.5">
      <c r="A9" s="57" t="s">
        <v>35</v>
      </c>
      <c r="B9" s="18">
        <v>61833016</v>
      </c>
      <c r="C9" s="18">
        <v>0</v>
      </c>
      <c r="D9" s="58">
        <v>59382200</v>
      </c>
      <c r="E9" s="59">
        <v>59382200</v>
      </c>
      <c r="F9" s="59">
        <v>5914460</v>
      </c>
      <c r="G9" s="59">
        <v>271329</v>
      </c>
      <c r="H9" s="59">
        <v>235235</v>
      </c>
      <c r="I9" s="59">
        <v>6421024</v>
      </c>
      <c r="J9" s="59">
        <v>123511</v>
      </c>
      <c r="K9" s="59">
        <v>128658</v>
      </c>
      <c r="L9" s="59">
        <v>853163</v>
      </c>
      <c r="M9" s="59">
        <v>1105332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7526356</v>
      </c>
      <c r="W9" s="59">
        <v>18099892</v>
      </c>
      <c r="X9" s="59">
        <v>-10573536</v>
      </c>
      <c r="Y9" s="60">
        <v>-58.42</v>
      </c>
      <c r="Z9" s="61">
        <v>59382200</v>
      </c>
    </row>
    <row r="10" spans="1:26" ht="25.5">
      <c r="A10" s="62" t="s">
        <v>86</v>
      </c>
      <c r="B10" s="63">
        <f>SUM(B5:B9)</f>
        <v>276899310</v>
      </c>
      <c r="C10" s="63">
        <f>SUM(C5:C9)</f>
        <v>0</v>
      </c>
      <c r="D10" s="64">
        <f aca="true" t="shared" si="0" ref="D10:Z10">SUM(D5:D9)</f>
        <v>297068343</v>
      </c>
      <c r="E10" s="65">
        <f t="shared" si="0"/>
        <v>297068343</v>
      </c>
      <c r="F10" s="65">
        <f t="shared" si="0"/>
        <v>87533144</v>
      </c>
      <c r="G10" s="65">
        <f t="shared" si="0"/>
        <v>1925047</v>
      </c>
      <c r="H10" s="65">
        <f t="shared" si="0"/>
        <v>5193190</v>
      </c>
      <c r="I10" s="65">
        <f t="shared" si="0"/>
        <v>94651381</v>
      </c>
      <c r="J10" s="65">
        <f t="shared" si="0"/>
        <v>529867</v>
      </c>
      <c r="K10" s="65">
        <f t="shared" si="0"/>
        <v>4058469</v>
      </c>
      <c r="L10" s="65">
        <f t="shared" si="0"/>
        <v>64440537</v>
      </c>
      <c r="M10" s="65">
        <f t="shared" si="0"/>
        <v>69028873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163680254</v>
      </c>
      <c r="W10" s="65">
        <f t="shared" si="0"/>
        <v>175894394</v>
      </c>
      <c r="X10" s="65">
        <f t="shared" si="0"/>
        <v>-12214140</v>
      </c>
      <c r="Y10" s="66">
        <f>+IF(W10&lt;&gt;0,(X10/W10)*100,0)</f>
        <v>-6.944018920807675</v>
      </c>
      <c r="Z10" s="67">
        <f t="shared" si="0"/>
        <v>297068343</v>
      </c>
    </row>
    <row r="11" spans="1:26" ht="13.5">
      <c r="A11" s="57" t="s">
        <v>36</v>
      </c>
      <c r="B11" s="18">
        <v>169563372</v>
      </c>
      <c r="C11" s="18">
        <v>0</v>
      </c>
      <c r="D11" s="58">
        <v>173516578</v>
      </c>
      <c r="E11" s="59">
        <v>173516578</v>
      </c>
      <c r="F11" s="59">
        <v>13926043</v>
      </c>
      <c r="G11" s="59">
        <v>13105860</v>
      </c>
      <c r="H11" s="59">
        <v>11840939</v>
      </c>
      <c r="I11" s="59">
        <v>38872842</v>
      </c>
      <c r="J11" s="59">
        <v>12980291</v>
      </c>
      <c r="K11" s="59">
        <v>12995082</v>
      </c>
      <c r="L11" s="59">
        <v>12995082</v>
      </c>
      <c r="M11" s="59">
        <v>38970455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77843297</v>
      </c>
      <c r="W11" s="59">
        <v>86707002</v>
      </c>
      <c r="X11" s="59">
        <v>-8863705</v>
      </c>
      <c r="Y11" s="60">
        <v>-10.22</v>
      </c>
      <c r="Z11" s="61">
        <v>173516578</v>
      </c>
    </row>
    <row r="12" spans="1:26" ht="13.5">
      <c r="A12" s="57" t="s">
        <v>37</v>
      </c>
      <c r="B12" s="18">
        <v>9968157</v>
      </c>
      <c r="C12" s="18">
        <v>0</v>
      </c>
      <c r="D12" s="58">
        <v>13691992</v>
      </c>
      <c r="E12" s="59">
        <v>13691992</v>
      </c>
      <c r="F12" s="59">
        <v>902336</v>
      </c>
      <c r="G12" s="59">
        <v>408224</v>
      </c>
      <c r="H12" s="59">
        <v>368823</v>
      </c>
      <c r="I12" s="59">
        <v>1679383</v>
      </c>
      <c r="J12" s="59">
        <v>775846</v>
      </c>
      <c r="K12" s="59">
        <v>775846</v>
      </c>
      <c r="L12" s="59">
        <v>775846</v>
      </c>
      <c r="M12" s="59">
        <v>2327538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4006921</v>
      </c>
      <c r="W12" s="59">
        <v>6873498</v>
      </c>
      <c r="X12" s="59">
        <v>-2866577</v>
      </c>
      <c r="Y12" s="60">
        <v>-41.7</v>
      </c>
      <c r="Z12" s="61">
        <v>13691992</v>
      </c>
    </row>
    <row r="13" spans="1:26" ht="13.5">
      <c r="A13" s="57" t="s">
        <v>87</v>
      </c>
      <c r="B13" s="18">
        <v>9454532</v>
      </c>
      <c r="C13" s="18">
        <v>0</v>
      </c>
      <c r="D13" s="58">
        <v>14742128</v>
      </c>
      <c r="E13" s="59">
        <v>14742128</v>
      </c>
      <c r="F13" s="59">
        <v>718898</v>
      </c>
      <c r="G13" s="59">
        <v>391538</v>
      </c>
      <c r="H13" s="59">
        <v>353749</v>
      </c>
      <c r="I13" s="59">
        <v>1464185</v>
      </c>
      <c r="J13" s="59">
        <v>2206892</v>
      </c>
      <c r="K13" s="59">
        <v>2710022</v>
      </c>
      <c r="L13" s="59">
        <v>1017502</v>
      </c>
      <c r="M13" s="59">
        <v>5934416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7398601</v>
      </c>
      <c r="W13" s="59">
        <v>7370502</v>
      </c>
      <c r="X13" s="59">
        <v>28099</v>
      </c>
      <c r="Y13" s="60">
        <v>0.38</v>
      </c>
      <c r="Z13" s="61">
        <v>14742128</v>
      </c>
    </row>
    <row r="14" spans="1:26" ht="13.5">
      <c r="A14" s="57" t="s">
        <v>38</v>
      </c>
      <c r="B14" s="18">
        <v>0</v>
      </c>
      <c r="C14" s="18">
        <v>0</v>
      </c>
      <c r="D14" s="58">
        <v>1200000</v>
      </c>
      <c r="E14" s="59">
        <v>1200000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600000</v>
      </c>
      <c r="X14" s="59">
        <v>-600000</v>
      </c>
      <c r="Y14" s="60">
        <v>-100</v>
      </c>
      <c r="Z14" s="61">
        <v>1200000</v>
      </c>
    </row>
    <row r="15" spans="1:26" ht="13.5">
      <c r="A15" s="57" t="s">
        <v>39</v>
      </c>
      <c r="B15" s="18">
        <v>0</v>
      </c>
      <c r="C15" s="18">
        <v>0</v>
      </c>
      <c r="D15" s="58">
        <v>765712</v>
      </c>
      <c r="E15" s="59">
        <v>765712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379833</v>
      </c>
      <c r="X15" s="59">
        <v>-379833</v>
      </c>
      <c r="Y15" s="60">
        <v>-100</v>
      </c>
      <c r="Z15" s="61">
        <v>765712</v>
      </c>
    </row>
    <row r="16" spans="1:26" ht="13.5">
      <c r="A16" s="68" t="s">
        <v>40</v>
      </c>
      <c r="B16" s="18">
        <v>0</v>
      </c>
      <c r="C16" s="18">
        <v>0</v>
      </c>
      <c r="D16" s="58">
        <v>4392200</v>
      </c>
      <c r="E16" s="59">
        <v>4392200</v>
      </c>
      <c r="F16" s="59">
        <v>2000000</v>
      </c>
      <c r="G16" s="59">
        <v>0</v>
      </c>
      <c r="H16" s="59">
        <v>0</v>
      </c>
      <c r="I16" s="59">
        <v>2000000</v>
      </c>
      <c r="J16" s="59">
        <v>0</v>
      </c>
      <c r="K16" s="59">
        <v>400000</v>
      </c>
      <c r="L16" s="59">
        <v>0</v>
      </c>
      <c r="M16" s="59">
        <v>400000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2400000</v>
      </c>
      <c r="W16" s="59">
        <v>2196000</v>
      </c>
      <c r="X16" s="59">
        <v>204000</v>
      </c>
      <c r="Y16" s="60">
        <v>9.29</v>
      </c>
      <c r="Z16" s="61">
        <v>4392200</v>
      </c>
    </row>
    <row r="17" spans="1:26" ht="13.5">
      <c r="A17" s="57" t="s">
        <v>41</v>
      </c>
      <c r="B17" s="18">
        <v>118607274</v>
      </c>
      <c r="C17" s="18">
        <v>0</v>
      </c>
      <c r="D17" s="58">
        <v>91236878</v>
      </c>
      <c r="E17" s="59">
        <v>91236878</v>
      </c>
      <c r="F17" s="59">
        <v>21392073</v>
      </c>
      <c r="G17" s="59">
        <v>11879085</v>
      </c>
      <c r="H17" s="59">
        <v>10732595</v>
      </c>
      <c r="I17" s="59">
        <v>44003753</v>
      </c>
      <c r="J17" s="59">
        <v>12382664</v>
      </c>
      <c r="K17" s="59">
        <v>3577152</v>
      </c>
      <c r="L17" s="59">
        <v>14033227</v>
      </c>
      <c r="M17" s="59">
        <v>29993043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73996796</v>
      </c>
      <c r="W17" s="59">
        <v>38717590</v>
      </c>
      <c r="X17" s="59">
        <v>35279206</v>
      </c>
      <c r="Y17" s="60">
        <v>91.12</v>
      </c>
      <c r="Z17" s="61">
        <v>91236878</v>
      </c>
    </row>
    <row r="18" spans="1:26" ht="13.5">
      <c r="A18" s="69" t="s">
        <v>42</v>
      </c>
      <c r="B18" s="70">
        <f>SUM(B11:B17)</f>
        <v>307593335</v>
      </c>
      <c r="C18" s="70">
        <f>SUM(C11:C17)</f>
        <v>0</v>
      </c>
      <c r="D18" s="71">
        <f aca="true" t="shared" si="1" ref="D18:Z18">SUM(D11:D17)</f>
        <v>299545488</v>
      </c>
      <c r="E18" s="72">
        <f t="shared" si="1"/>
        <v>299545488</v>
      </c>
      <c r="F18" s="72">
        <f t="shared" si="1"/>
        <v>38939350</v>
      </c>
      <c r="G18" s="72">
        <f t="shared" si="1"/>
        <v>25784707</v>
      </c>
      <c r="H18" s="72">
        <f t="shared" si="1"/>
        <v>23296106</v>
      </c>
      <c r="I18" s="72">
        <f t="shared" si="1"/>
        <v>88020163</v>
      </c>
      <c r="J18" s="72">
        <f t="shared" si="1"/>
        <v>28345693</v>
      </c>
      <c r="K18" s="72">
        <f t="shared" si="1"/>
        <v>20458102</v>
      </c>
      <c r="L18" s="72">
        <f t="shared" si="1"/>
        <v>28821657</v>
      </c>
      <c r="M18" s="72">
        <f t="shared" si="1"/>
        <v>77625452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165645615</v>
      </c>
      <c r="W18" s="72">
        <f t="shared" si="1"/>
        <v>142844425</v>
      </c>
      <c r="X18" s="72">
        <f t="shared" si="1"/>
        <v>22801190</v>
      </c>
      <c r="Y18" s="66">
        <f>+IF(W18&lt;&gt;0,(X18/W18)*100,0)</f>
        <v>15.962254039665883</v>
      </c>
      <c r="Z18" s="73">
        <f t="shared" si="1"/>
        <v>299545488</v>
      </c>
    </row>
    <row r="19" spans="1:26" ht="13.5">
      <c r="A19" s="69" t="s">
        <v>43</v>
      </c>
      <c r="B19" s="74">
        <f>+B10-B18</f>
        <v>-30694025</v>
      </c>
      <c r="C19" s="74">
        <f>+C10-C18</f>
        <v>0</v>
      </c>
      <c r="D19" s="75">
        <f aca="true" t="shared" si="2" ref="D19:Z19">+D10-D18</f>
        <v>-2477145</v>
      </c>
      <c r="E19" s="76">
        <f t="shared" si="2"/>
        <v>-2477145</v>
      </c>
      <c r="F19" s="76">
        <f t="shared" si="2"/>
        <v>48593794</v>
      </c>
      <c r="G19" s="76">
        <f t="shared" si="2"/>
        <v>-23859660</v>
      </c>
      <c r="H19" s="76">
        <f t="shared" si="2"/>
        <v>-18102916</v>
      </c>
      <c r="I19" s="76">
        <f t="shared" si="2"/>
        <v>6631218</v>
      </c>
      <c r="J19" s="76">
        <f t="shared" si="2"/>
        <v>-27815826</v>
      </c>
      <c r="K19" s="76">
        <f t="shared" si="2"/>
        <v>-16399633</v>
      </c>
      <c r="L19" s="76">
        <f t="shared" si="2"/>
        <v>35618880</v>
      </c>
      <c r="M19" s="76">
        <f t="shared" si="2"/>
        <v>-8596579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-1965361</v>
      </c>
      <c r="W19" s="76">
        <f>IF(E10=E18,0,W10-W18)</f>
        <v>33049969</v>
      </c>
      <c r="X19" s="76">
        <f t="shared" si="2"/>
        <v>-35015330</v>
      </c>
      <c r="Y19" s="77">
        <f>+IF(W19&lt;&gt;0,(X19/W19)*100,0)</f>
        <v>-105.94663492725212</v>
      </c>
      <c r="Z19" s="78">
        <f t="shared" si="2"/>
        <v>-2477145</v>
      </c>
    </row>
    <row r="20" spans="1:26" ht="13.5">
      <c r="A20" s="57" t="s">
        <v>44</v>
      </c>
      <c r="B20" s="18">
        <v>34761770</v>
      </c>
      <c r="C20" s="18">
        <v>0</v>
      </c>
      <c r="D20" s="58">
        <v>12484000</v>
      </c>
      <c r="E20" s="59">
        <v>12484000</v>
      </c>
      <c r="F20" s="59">
        <v>0</v>
      </c>
      <c r="G20" s="59">
        <v>5000000</v>
      </c>
      <c r="H20" s="59">
        <v>1284000</v>
      </c>
      <c r="I20" s="59">
        <v>6284000</v>
      </c>
      <c r="J20" s="59">
        <v>0</v>
      </c>
      <c r="K20" s="59">
        <v>5000000</v>
      </c>
      <c r="L20" s="59">
        <v>1200000</v>
      </c>
      <c r="M20" s="59">
        <v>6200000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12484000</v>
      </c>
      <c r="W20" s="59"/>
      <c r="X20" s="59">
        <v>12484000</v>
      </c>
      <c r="Y20" s="60">
        <v>0</v>
      </c>
      <c r="Z20" s="61">
        <v>12484000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4067745</v>
      </c>
      <c r="C22" s="85">
        <f>SUM(C19:C21)</f>
        <v>0</v>
      </c>
      <c r="D22" s="86">
        <f aca="true" t="shared" si="3" ref="D22:Z22">SUM(D19:D21)</f>
        <v>10006855</v>
      </c>
      <c r="E22" s="87">
        <f t="shared" si="3"/>
        <v>10006855</v>
      </c>
      <c r="F22" s="87">
        <f t="shared" si="3"/>
        <v>48593794</v>
      </c>
      <c r="G22" s="87">
        <f t="shared" si="3"/>
        <v>-18859660</v>
      </c>
      <c r="H22" s="87">
        <f t="shared" si="3"/>
        <v>-16818916</v>
      </c>
      <c r="I22" s="87">
        <f t="shared" si="3"/>
        <v>12915218</v>
      </c>
      <c r="J22" s="87">
        <f t="shared" si="3"/>
        <v>-27815826</v>
      </c>
      <c r="K22" s="87">
        <f t="shared" si="3"/>
        <v>-11399633</v>
      </c>
      <c r="L22" s="87">
        <f t="shared" si="3"/>
        <v>36818880</v>
      </c>
      <c r="M22" s="87">
        <f t="shared" si="3"/>
        <v>-2396579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10518639</v>
      </c>
      <c r="W22" s="87">
        <f t="shared" si="3"/>
        <v>33049969</v>
      </c>
      <c r="X22" s="87">
        <f t="shared" si="3"/>
        <v>-22531330</v>
      </c>
      <c r="Y22" s="88">
        <f>+IF(W22&lt;&gt;0,(X22/W22)*100,0)</f>
        <v>-68.17352839271952</v>
      </c>
      <c r="Z22" s="89">
        <f t="shared" si="3"/>
        <v>10006855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4067745</v>
      </c>
      <c r="C24" s="74">
        <f>SUM(C22:C23)</f>
        <v>0</v>
      </c>
      <c r="D24" s="75">
        <f aca="true" t="shared" si="4" ref="D24:Z24">SUM(D22:D23)</f>
        <v>10006855</v>
      </c>
      <c r="E24" s="76">
        <f t="shared" si="4"/>
        <v>10006855</v>
      </c>
      <c r="F24" s="76">
        <f t="shared" si="4"/>
        <v>48593794</v>
      </c>
      <c r="G24" s="76">
        <f t="shared" si="4"/>
        <v>-18859660</v>
      </c>
      <c r="H24" s="76">
        <f t="shared" si="4"/>
        <v>-16818916</v>
      </c>
      <c r="I24" s="76">
        <f t="shared" si="4"/>
        <v>12915218</v>
      </c>
      <c r="J24" s="76">
        <f t="shared" si="4"/>
        <v>-27815826</v>
      </c>
      <c r="K24" s="76">
        <f t="shared" si="4"/>
        <v>-11399633</v>
      </c>
      <c r="L24" s="76">
        <f t="shared" si="4"/>
        <v>36818880</v>
      </c>
      <c r="M24" s="76">
        <f t="shared" si="4"/>
        <v>-2396579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10518639</v>
      </c>
      <c r="W24" s="76">
        <f t="shared" si="4"/>
        <v>33049969</v>
      </c>
      <c r="X24" s="76">
        <f t="shared" si="4"/>
        <v>-22531330</v>
      </c>
      <c r="Y24" s="77">
        <f>+IF(W24&lt;&gt;0,(X24/W24)*100,0)</f>
        <v>-68.17352839271952</v>
      </c>
      <c r="Z24" s="78">
        <f t="shared" si="4"/>
        <v>10006855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540834</v>
      </c>
      <c r="C27" s="21">
        <v>0</v>
      </c>
      <c r="D27" s="98">
        <v>10000000</v>
      </c>
      <c r="E27" s="99">
        <v>10000000</v>
      </c>
      <c r="F27" s="99">
        <v>0</v>
      </c>
      <c r="G27" s="99">
        <v>4092371</v>
      </c>
      <c r="H27" s="99">
        <v>236621</v>
      </c>
      <c r="I27" s="99">
        <v>4328992</v>
      </c>
      <c r="J27" s="99">
        <v>0</v>
      </c>
      <c r="K27" s="99">
        <v>1255853</v>
      </c>
      <c r="L27" s="99">
        <v>3147289</v>
      </c>
      <c r="M27" s="99">
        <v>4403142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8732134</v>
      </c>
      <c r="W27" s="99">
        <v>5000000</v>
      </c>
      <c r="X27" s="99">
        <v>3732134</v>
      </c>
      <c r="Y27" s="100">
        <v>74.64</v>
      </c>
      <c r="Z27" s="101">
        <v>10000000</v>
      </c>
    </row>
    <row r="28" spans="1:26" ht="13.5">
      <c r="A28" s="102" t="s">
        <v>44</v>
      </c>
      <c r="B28" s="18">
        <v>0</v>
      </c>
      <c r="C28" s="18">
        <v>0</v>
      </c>
      <c r="D28" s="58">
        <v>10000000</v>
      </c>
      <c r="E28" s="59">
        <v>10000000</v>
      </c>
      <c r="F28" s="59">
        <v>0</v>
      </c>
      <c r="G28" s="59">
        <v>4092371</v>
      </c>
      <c r="H28" s="59">
        <v>236621</v>
      </c>
      <c r="I28" s="59">
        <v>4328992</v>
      </c>
      <c r="J28" s="59">
        <v>0</v>
      </c>
      <c r="K28" s="59">
        <v>1255853</v>
      </c>
      <c r="L28" s="59">
        <v>3147289</v>
      </c>
      <c r="M28" s="59">
        <v>4403142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8732134</v>
      </c>
      <c r="W28" s="59">
        <v>5000000</v>
      </c>
      <c r="X28" s="59">
        <v>3732134</v>
      </c>
      <c r="Y28" s="60">
        <v>74.64</v>
      </c>
      <c r="Z28" s="61">
        <v>10000000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540834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540834</v>
      </c>
      <c r="C32" s="21">
        <f>SUM(C28:C31)</f>
        <v>0</v>
      </c>
      <c r="D32" s="98">
        <f aca="true" t="shared" si="5" ref="D32:Z32">SUM(D28:D31)</f>
        <v>10000000</v>
      </c>
      <c r="E32" s="99">
        <f t="shared" si="5"/>
        <v>10000000</v>
      </c>
      <c r="F32" s="99">
        <f t="shared" si="5"/>
        <v>0</v>
      </c>
      <c r="G32" s="99">
        <f t="shared" si="5"/>
        <v>4092371</v>
      </c>
      <c r="H32" s="99">
        <f t="shared" si="5"/>
        <v>236621</v>
      </c>
      <c r="I32" s="99">
        <f t="shared" si="5"/>
        <v>4328992</v>
      </c>
      <c r="J32" s="99">
        <f t="shared" si="5"/>
        <v>0</v>
      </c>
      <c r="K32" s="99">
        <f t="shared" si="5"/>
        <v>1255853</v>
      </c>
      <c r="L32" s="99">
        <f t="shared" si="5"/>
        <v>3147289</v>
      </c>
      <c r="M32" s="99">
        <f t="shared" si="5"/>
        <v>4403142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8732134</v>
      </c>
      <c r="W32" s="99">
        <f t="shared" si="5"/>
        <v>5000000</v>
      </c>
      <c r="X32" s="99">
        <f t="shared" si="5"/>
        <v>3732134</v>
      </c>
      <c r="Y32" s="100">
        <f>+IF(W32&lt;&gt;0,(X32/W32)*100,0)</f>
        <v>74.64268</v>
      </c>
      <c r="Z32" s="101">
        <f t="shared" si="5"/>
        <v>10000000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49314449</v>
      </c>
      <c r="C35" s="18">
        <v>0</v>
      </c>
      <c r="D35" s="58">
        <v>41677205</v>
      </c>
      <c r="E35" s="59">
        <v>41677205</v>
      </c>
      <c r="F35" s="59">
        <v>91422967</v>
      </c>
      <c r="G35" s="59">
        <v>72951907</v>
      </c>
      <c r="H35" s="59">
        <v>54490061</v>
      </c>
      <c r="I35" s="59">
        <v>54490061</v>
      </c>
      <c r="J35" s="59">
        <v>52625746</v>
      </c>
      <c r="K35" s="59">
        <v>27581553</v>
      </c>
      <c r="L35" s="59">
        <v>54720869</v>
      </c>
      <c r="M35" s="59">
        <v>54720869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54720869</v>
      </c>
      <c r="W35" s="59">
        <v>20838603</v>
      </c>
      <c r="X35" s="59">
        <v>33882266</v>
      </c>
      <c r="Y35" s="60">
        <v>162.59</v>
      </c>
      <c r="Z35" s="61">
        <v>41677205</v>
      </c>
    </row>
    <row r="36" spans="1:26" ht="13.5">
      <c r="A36" s="57" t="s">
        <v>53</v>
      </c>
      <c r="B36" s="18">
        <v>68032928</v>
      </c>
      <c r="C36" s="18">
        <v>0</v>
      </c>
      <c r="D36" s="58">
        <v>73997982</v>
      </c>
      <c r="E36" s="59">
        <v>73997982</v>
      </c>
      <c r="F36" s="59">
        <v>63937935</v>
      </c>
      <c r="G36" s="59">
        <v>63546397</v>
      </c>
      <c r="H36" s="59">
        <v>80098723</v>
      </c>
      <c r="I36" s="59">
        <v>80098723</v>
      </c>
      <c r="J36" s="59">
        <v>79547895</v>
      </c>
      <c r="K36" s="59">
        <v>76837873</v>
      </c>
      <c r="L36" s="59">
        <v>75819964</v>
      </c>
      <c r="M36" s="59">
        <v>75819964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75819964</v>
      </c>
      <c r="W36" s="59">
        <v>36998991</v>
      </c>
      <c r="X36" s="59">
        <v>38820973</v>
      </c>
      <c r="Y36" s="60">
        <v>104.92</v>
      </c>
      <c r="Z36" s="61">
        <v>73997982</v>
      </c>
    </row>
    <row r="37" spans="1:26" ht="13.5">
      <c r="A37" s="57" t="s">
        <v>54</v>
      </c>
      <c r="B37" s="18">
        <v>56414985</v>
      </c>
      <c r="C37" s="18">
        <v>0</v>
      </c>
      <c r="D37" s="58">
        <v>7850761</v>
      </c>
      <c r="E37" s="59">
        <v>7850761</v>
      </c>
      <c r="F37" s="59">
        <v>18099575</v>
      </c>
      <c r="G37" s="59">
        <v>18099575</v>
      </c>
      <c r="H37" s="59">
        <v>16913524</v>
      </c>
      <c r="I37" s="59">
        <v>16913524</v>
      </c>
      <c r="J37" s="59">
        <v>41774807</v>
      </c>
      <c r="K37" s="59">
        <v>23579696</v>
      </c>
      <c r="L37" s="59">
        <v>11813430</v>
      </c>
      <c r="M37" s="59">
        <v>11813430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11813430</v>
      </c>
      <c r="W37" s="59">
        <v>3925381</v>
      </c>
      <c r="X37" s="59">
        <v>7888049</v>
      </c>
      <c r="Y37" s="60">
        <v>200.95</v>
      </c>
      <c r="Z37" s="61">
        <v>7850761</v>
      </c>
    </row>
    <row r="38" spans="1:26" ht="13.5">
      <c r="A38" s="57" t="s">
        <v>55</v>
      </c>
      <c r="B38" s="18">
        <v>63278412</v>
      </c>
      <c r="C38" s="18">
        <v>0</v>
      </c>
      <c r="D38" s="58">
        <v>70598584</v>
      </c>
      <c r="E38" s="59">
        <v>70598584</v>
      </c>
      <c r="F38" s="59">
        <v>69843000</v>
      </c>
      <c r="G38" s="59">
        <v>69843000</v>
      </c>
      <c r="H38" s="59">
        <v>63278412</v>
      </c>
      <c r="I38" s="59">
        <v>63278412</v>
      </c>
      <c r="J38" s="59">
        <v>63278412</v>
      </c>
      <c r="K38" s="59">
        <v>63278412</v>
      </c>
      <c r="L38" s="59">
        <v>63278412</v>
      </c>
      <c r="M38" s="59">
        <v>63278412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63278412</v>
      </c>
      <c r="W38" s="59">
        <v>35299292</v>
      </c>
      <c r="X38" s="59">
        <v>27979120</v>
      </c>
      <c r="Y38" s="60">
        <v>79.26</v>
      </c>
      <c r="Z38" s="61">
        <v>70598584</v>
      </c>
    </row>
    <row r="39" spans="1:26" ht="13.5">
      <c r="A39" s="57" t="s">
        <v>56</v>
      </c>
      <c r="B39" s="18">
        <v>-2346020</v>
      </c>
      <c r="C39" s="18">
        <v>0</v>
      </c>
      <c r="D39" s="58">
        <v>37225842</v>
      </c>
      <c r="E39" s="59">
        <v>37225842</v>
      </c>
      <c r="F39" s="59">
        <v>67418326</v>
      </c>
      <c r="G39" s="59">
        <v>48555729</v>
      </c>
      <c r="H39" s="59">
        <v>54396847</v>
      </c>
      <c r="I39" s="59">
        <v>54396847</v>
      </c>
      <c r="J39" s="59">
        <v>27120421</v>
      </c>
      <c r="K39" s="59">
        <v>17561318</v>
      </c>
      <c r="L39" s="59">
        <v>55448990</v>
      </c>
      <c r="M39" s="59">
        <v>55448990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55448990</v>
      </c>
      <c r="W39" s="59">
        <v>18612921</v>
      </c>
      <c r="X39" s="59">
        <v>36836069</v>
      </c>
      <c r="Y39" s="60">
        <v>197.91</v>
      </c>
      <c r="Z39" s="61">
        <v>37225842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-21173541</v>
      </c>
      <c r="C42" s="18">
        <v>0</v>
      </c>
      <c r="D42" s="58">
        <v>25656322</v>
      </c>
      <c r="E42" s="59">
        <v>25656322</v>
      </c>
      <c r="F42" s="59">
        <v>49312692</v>
      </c>
      <c r="G42" s="59">
        <v>-18468122</v>
      </c>
      <c r="H42" s="59">
        <v>-13215522</v>
      </c>
      <c r="I42" s="59">
        <v>17629048</v>
      </c>
      <c r="J42" s="59">
        <v>-26408528</v>
      </c>
      <c r="K42" s="59">
        <v>-11883278</v>
      </c>
      <c r="L42" s="59">
        <v>43190564</v>
      </c>
      <c r="M42" s="59">
        <v>4898758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22527806</v>
      </c>
      <c r="W42" s="59">
        <v>52963469</v>
      </c>
      <c r="X42" s="59">
        <v>-30435663</v>
      </c>
      <c r="Y42" s="60">
        <v>-57.47</v>
      </c>
      <c r="Z42" s="61">
        <v>25656322</v>
      </c>
    </row>
    <row r="43" spans="1:26" ht="13.5">
      <c r="A43" s="57" t="s">
        <v>59</v>
      </c>
      <c r="B43" s="18">
        <v>-534723</v>
      </c>
      <c r="C43" s="18">
        <v>0</v>
      </c>
      <c r="D43" s="58">
        <v>-10000000</v>
      </c>
      <c r="E43" s="59">
        <v>-10000000</v>
      </c>
      <c r="F43" s="59">
        <v>0</v>
      </c>
      <c r="G43" s="59">
        <v>0</v>
      </c>
      <c r="H43" s="59">
        <v>-4328992</v>
      </c>
      <c r="I43" s="59">
        <v>-4328992</v>
      </c>
      <c r="J43" s="59">
        <v>0</v>
      </c>
      <c r="K43" s="59">
        <v>-1255853</v>
      </c>
      <c r="L43" s="59">
        <v>-3147289</v>
      </c>
      <c r="M43" s="59">
        <v>-4403142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-8732134</v>
      </c>
      <c r="W43" s="59">
        <v>-3330000</v>
      </c>
      <c r="X43" s="59">
        <v>-5402134</v>
      </c>
      <c r="Y43" s="60">
        <v>162.23</v>
      </c>
      <c r="Z43" s="61">
        <v>-10000000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13903725</v>
      </c>
      <c r="C45" s="21">
        <v>0</v>
      </c>
      <c r="D45" s="98">
        <v>41068206</v>
      </c>
      <c r="E45" s="99">
        <v>41068206</v>
      </c>
      <c r="F45" s="99">
        <v>62794132</v>
      </c>
      <c r="G45" s="99">
        <v>44326010</v>
      </c>
      <c r="H45" s="99">
        <v>26781496</v>
      </c>
      <c r="I45" s="99">
        <v>26781496</v>
      </c>
      <c r="J45" s="99">
        <v>372968</v>
      </c>
      <c r="K45" s="99">
        <v>-12766163</v>
      </c>
      <c r="L45" s="99">
        <v>27277112</v>
      </c>
      <c r="M45" s="99">
        <v>27277112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27277112</v>
      </c>
      <c r="W45" s="99">
        <v>75045353</v>
      </c>
      <c r="X45" s="99">
        <v>-47768241</v>
      </c>
      <c r="Y45" s="100">
        <v>-63.65</v>
      </c>
      <c r="Z45" s="101">
        <v>41068206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1160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27917332</v>
      </c>
      <c r="X49" s="53">
        <v>0</v>
      </c>
      <c r="Y49" s="53">
        <v>27918492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1920777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1920777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83.58461303261574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98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100</v>
      </c>
      <c r="B67" s="23">
        <v>994244</v>
      </c>
      <c r="C67" s="23"/>
      <c r="D67" s="24">
        <v>30656000</v>
      </c>
      <c r="E67" s="25">
        <v>30656000</v>
      </c>
      <c r="F67" s="25">
        <v>112227</v>
      </c>
      <c r="G67" s="25">
        <v>145010</v>
      </c>
      <c r="H67" s="25">
        <v>15852</v>
      </c>
      <c r="I67" s="25">
        <v>273089</v>
      </c>
      <c r="J67" s="25">
        <v>32295</v>
      </c>
      <c r="K67" s="25">
        <v>285668</v>
      </c>
      <c r="L67" s="25">
        <v>43374</v>
      </c>
      <c r="M67" s="25">
        <v>361337</v>
      </c>
      <c r="N67" s="25"/>
      <c r="O67" s="25"/>
      <c r="P67" s="25"/>
      <c r="Q67" s="25"/>
      <c r="R67" s="25"/>
      <c r="S67" s="25"/>
      <c r="T67" s="25"/>
      <c r="U67" s="25"/>
      <c r="V67" s="25">
        <v>634426</v>
      </c>
      <c r="W67" s="25">
        <v>12975000</v>
      </c>
      <c r="X67" s="25"/>
      <c r="Y67" s="24"/>
      <c r="Z67" s="26">
        <v>30656000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831035</v>
      </c>
      <c r="C69" s="18"/>
      <c r="D69" s="19">
        <v>30656000</v>
      </c>
      <c r="E69" s="20">
        <v>30656000</v>
      </c>
      <c r="F69" s="20">
        <v>112227</v>
      </c>
      <c r="G69" s="20">
        <v>145010</v>
      </c>
      <c r="H69" s="20">
        <v>15852</v>
      </c>
      <c r="I69" s="20">
        <v>273089</v>
      </c>
      <c r="J69" s="20">
        <v>32295</v>
      </c>
      <c r="K69" s="20">
        <v>285668</v>
      </c>
      <c r="L69" s="20">
        <v>43374</v>
      </c>
      <c r="M69" s="20">
        <v>361337</v>
      </c>
      <c r="N69" s="20"/>
      <c r="O69" s="20"/>
      <c r="P69" s="20"/>
      <c r="Q69" s="20"/>
      <c r="R69" s="20"/>
      <c r="S69" s="20"/>
      <c r="T69" s="20"/>
      <c r="U69" s="20"/>
      <c r="V69" s="20">
        <v>634426</v>
      </c>
      <c r="W69" s="20">
        <v>12975000</v>
      </c>
      <c r="X69" s="20"/>
      <c r="Y69" s="19"/>
      <c r="Z69" s="22">
        <v>30656000</v>
      </c>
    </row>
    <row r="70" spans="1:26" ht="13.5" hidden="1">
      <c r="A70" s="38" t="s">
        <v>94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95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96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97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98</v>
      </c>
      <c r="B74" s="18">
        <v>831035</v>
      </c>
      <c r="C74" s="18"/>
      <c r="D74" s="19">
        <v>30656000</v>
      </c>
      <c r="E74" s="20">
        <v>30656000</v>
      </c>
      <c r="F74" s="20">
        <v>112227</v>
      </c>
      <c r="G74" s="20">
        <v>145010</v>
      </c>
      <c r="H74" s="20">
        <v>15852</v>
      </c>
      <c r="I74" s="20">
        <v>273089</v>
      </c>
      <c r="J74" s="20">
        <v>32295</v>
      </c>
      <c r="K74" s="20">
        <v>285668</v>
      </c>
      <c r="L74" s="20">
        <v>43374</v>
      </c>
      <c r="M74" s="20">
        <v>361337</v>
      </c>
      <c r="N74" s="20"/>
      <c r="O74" s="20"/>
      <c r="P74" s="20"/>
      <c r="Q74" s="20"/>
      <c r="R74" s="20"/>
      <c r="S74" s="20"/>
      <c r="T74" s="20"/>
      <c r="U74" s="20"/>
      <c r="V74" s="20">
        <v>634426</v>
      </c>
      <c r="W74" s="20">
        <v>12975000</v>
      </c>
      <c r="X74" s="20"/>
      <c r="Y74" s="19"/>
      <c r="Z74" s="22">
        <v>30656000</v>
      </c>
    </row>
    <row r="75" spans="1:26" ht="13.5" hidden="1">
      <c r="A75" s="39" t="s">
        <v>99</v>
      </c>
      <c r="B75" s="27">
        <v>163209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101</v>
      </c>
      <c r="B76" s="31">
        <v>831035</v>
      </c>
      <c r="C76" s="31"/>
      <c r="D76" s="32">
        <v>30656000</v>
      </c>
      <c r="E76" s="33">
        <v>30656000</v>
      </c>
      <c r="F76" s="33">
        <v>112227</v>
      </c>
      <c r="G76" s="33">
        <v>145010</v>
      </c>
      <c r="H76" s="33">
        <v>15852</v>
      </c>
      <c r="I76" s="33">
        <v>273089</v>
      </c>
      <c r="J76" s="33">
        <v>32295</v>
      </c>
      <c r="K76" s="33">
        <v>285668</v>
      </c>
      <c r="L76" s="33">
        <v>43374</v>
      </c>
      <c r="M76" s="33">
        <v>361337</v>
      </c>
      <c r="N76" s="33"/>
      <c r="O76" s="33"/>
      <c r="P76" s="33"/>
      <c r="Q76" s="33"/>
      <c r="R76" s="33"/>
      <c r="S76" s="33"/>
      <c r="T76" s="33"/>
      <c r="U76" s="33"/>
      <c r="V76" s="33">
        <v>634426</v>
      </c>
      <c r="W76" s="33">
        <v>12975000</v>
      </c>
      <c r="X76" s="33"/>
      <c r="Y76" s="32"/>
      <c r="Z76" s="34">
        <v>30656000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831035</v>
      </c>
      <c r="C78" s="18"/>
      <c r="D78" s="19">
        <v>30656000</v>
      </c>
      <c r="E78" s="20">
        <v>30656000</v>
      </c>
      <c r="F78" s="20">
        <v>112227</v>
      </c>
      <c r="G78" s="20">
        <v>145010</v>
      </c>
      <c r="H78" s="20">
        <v>15852</v>
      </c>
      <c r="I78" s="20">
        <v>273089</v>
      </c>
      <c r="J78" s="20">
        <v>32295</v>
      </c>
      <c r="K78" s="20">
        <v>285668</v>
      </c>
      <c r="L78" s="20">
        <v>43374</v>
      </c>
      <c r="M78" s="20">
        <v>361337</v>
      </c>
      <c r="N78" s="20"/>
      <c r="O78" s="20"/>
      <c r="P78" s="20"/>
      <c r="Q78" s="20"/>
      <c r="R78" s="20"/>
      <c r="S78" s="20"/>
      <c r="T78" s="20"/>
      <c r="U78" s="20"/>
      <c r="V78" s="20">
        <v>634426</v>
      </c>
      <c r="W78" s="20">
        <v>12975000</v>
      </c>
      <c r="X78" s="20"/>
      <c r="Y78" s="19"/>
      <c r="Z78" s="22">
        <v>30656000</v>
      </c>
    </row>
    <row r="79" spans="1:26" ht="13.5" hidden="1">
      <c r="A79" s="38" t="s">
        <v>94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95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96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97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98</v>
      </c>
      <c r="B83" s="18">
        <v>831035</v>
      </c>
      <c r="C83" s="18"/>
      <c r="D83" s="19">
        <v>30656000</v>
      </c>
      <c r="E83" s="20">
        <v>30656000</v>
      </c>
      <c r="F83" s="20">
        <v>112227</v>
      </c>
      <c r="G83" s="20">
        <v>145010</v>
      </c>
      <c r="H83" s="20">
        <v>15852</v>
      </c>
      <c r="I83" s="20">
        <v>273089</v>
      </c>
      <c r="J83" s="20">
        <v>32295</v>
      </c>
      <c r="K83" s="20">
        <v>285668</v>
      </c>
      <c r="L83" s="20">
        <v>43374</v>
      </c>
      <c r="M83" s="20">
        <v>361337</v>
      </c>
      <c r="N83" s="20"/>
      <c r="O83" s="20"/>
      <c r="P83" s="20"/>
      <c r="Q83" s="20"/>
      <c r="R83" s="20"/>
      <c r="S83" s="20"/>
      <c r="T83" s="20"/>
      <c r="U83" s="20"/>
      <c r="V83" s="20">
        <v>634426</v>
      </c>
      <c r="W83" s="20">
        <v>12975000</v>
      </c>
      <c r="X83" s="20"/>
      <c r="Y83" s="19"/>
      <c r="Z83" s="22">
        <v>30656000</v>
      </c>
    </row>
    <row r="84" spans="1:26" ht="13.5" hidden="1">
      <c r="A84" s="39" t="s">
        <v>99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4047575327</v>
      </c>
      <c r="C5" s="18">
        <v>0</v>
      </c>
      <c r="D5" s="58">
        <v>4795257731</v>
      </c>
      <c r="E5" s="59">
        <v>4795257731</v>
      </c>
      <c r="F5" s="59">
        <v>395025458</v>
      </c>
      <c r="G5" s="59">
        <v>362268078</v>
      </c>
      <c r="H5" s="59">
        <v>371190862</v>
      </c>
      <c r="I5" s="59">
        <v>1128484398</v>
      </c>
      <c r="J5" s="59">
        <v>410709295</v>
      </c>
      <c r="K5" s="59">
        <v>385861951</v>
      </c>
      <c r="L5" s="59">
        <v>390767820</v>
      </c>
      <c r="M5" s="59">
        <v>1187339066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2315823464</v>
      </c>
      <c r="W5" s="59">
        <v>2353126004</v>
      </c>
      <c r="X5" s="59">
        <v>-37302540</v>
      </c>
      <c r="Y5" s="60">
        <v>-1.59</v>
      </c>
      <c r="Z5" s="61">
        <v>4795257731</v>
      </c>
    </row>
    <row r="6" spans="1:26" ht="13.5">
      <c r="A6" s="57" t="s">
        <v>32</v>
      </c>
      <c r="B6" s="18">
        <v>17130454895</v>
      </c>
      <c r="C6" s="18">
        <v>0</v>
      </c>
      <c r="D6" s="58">
        <v>20989266006</v>
      </c>
      <c r="E6" s="59">
        <v>20989266006</v>
      </c>
      <c r="F6" s="59">
        <v>1746381381</v>
      </c>
      <c r="G6" s="59">
        <v>2135485434</v>
      </c>
      <c r="H6" s="59">
        <v>2258500397</v>
      </c>
      <c r="I6" s="59">
        <v>6140367212</v>
      </c>
      <c r="J6" s="59">
        <v>1509622603</v>
      </c>
      <c r="K6" s="59">
        <v>1697128268</v>
      </c>
      <c r="L6" s="59">
        <v>1726510335</v>
      </c>
      <c r="M6" s="59">
        <v>4933261206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11073628418</v>
      </c>
      <c r="W6" s="59">
        <v>11398947361</v>
      </c>
      <c r="X6" s="59">
        <v>-325318943</v>
      </c>
      <c r="Y6" s="60">
        <v>-2.85</v>
      </c>
      <c r="Z6" s="61">
        <v>20989266006</v>
      </c>
    </row>
    <row r="7" spans="1:26" ht="13.5">
      <c r="A7" s="57" t="s">
        <v>33</v>
      </c>
      <c r="B7" s="18">
        <v>632624010</v>
      </c>
      <c r="C7" s="18">
        <v>0</v>
      </c>
      <c r="D7" s="58">
        <v>322080000</v>
      </c>
      <c r="E7" s="59">
        <v>322080000</v>
      </c>
      <c r="F7" s="59">
        <v>55037548</v>
      </c>
      <c r="G7" s="59">
        <v>60906675</v>
      </c>
      <c r="H7" s="59">
        <v>3767194</v>
      </c>
      <c r="I7" s="59">
        <v>119711417</v>
      </c>
      <c r="J7" s="59">
        <v>47948448</v>
      </c>
      <c r="K7" s="59">
        <v>41863474</v>
      </c>
      <c r="L7" s="59">
        <v>42848418</v>
      </c>
      <c r="M7" s="59">
        <v>132660340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252371757</v>
      </c>
      <c r="W7" s="59">
        <v>141123068</v>
      </c>
      <c r="X7" s="59">
        <v>111248689</v>
      </c>
      <c r="Y7" s="60">
        <v>78.83</v>
      </c>
      <c r="Z7" s="61">
        <v>322080000</v>
      </c>
    </row>
    <row r="8" spans="1:26" ht="13.5">
      <c r="A8" s="57" t="s">
        <v>34</v>
      </c>
      <c r="B8" s="18">
        <v>4464971852</v>
      </c>
      <c r="C8" s="18">
        <v>0</v>
      </c>
      <c r="D8" s="58">
        <v>3502418089</v>
      </c>
      <c r="E8" s="59">
        <v>3502418089</v>
      </c>
      <c r="F8" s="59">
        <v>1043006435</v>
      </c>
      <c r="G8" s="59">
        <v>65244111</v>
      </c>
      <c r="H8" s="59">
        <v>35988522</v>
      </c>
      <c r="I8" s="59">
        <v>1144239068</v>
      </c>
      <c r="J8" s="59">
        <v>123446184</v>
      </c>
      <c r="K8" s="59">
        <v>34546878</v>
      </c>
      <c r="L8" s="59">
        <v>855947765</v>
      </c>
      <c r="M8" s="59">
        <v>1013940827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2158179895</v>
      </c>
      <c r="W8" s="59">
        <v>1849952210</v>
      </c>
      <c r="X8" s="59">
        <v>308227685</v>
      </c>
      <c r="Y8" s="60">
        <v>16.66</v>
      </c>
      <c r="Z8" s="61">
        <v>3502418089</v>
      </c>
    </row>
    <row r="9" spans="1:26" ht="13.5">
      <c r="A9" s="57" t="s">
        <v>35</v>
      </c>
      <c r="B9" s="18">
        <v>1225474549</v>
      </c>
      <c r="C9" s="18">
        <v>0</v>
      </c>
      <c r="D9" s="58">
        <v>2769947477</v>
      </c>
      <c r="E9" s="59">
        <v>2769947477</v>
      </c>
      <c r="F9" s="59">
        <v>106120260</v>
      </c>
      <c r="G9" s="59">
        <v>643240656</v>
      </c>
      <c r="H9" s="59">
        <v>96359796</v>
      </c>
      <c r="I9" s="59">
        <v>845720712</v>
      </c>
      <c r="J9" s="59">
        <v>76995081</v>
      </c>
      <c r="K9" s="59">
        <v>73789118</v>
      </c>
      <c r="L9" s="59">
        <v>629351200</v>
      </c>
      <c r="M9" s="59">
        <v>780135399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1625856111</v>
      </c>
      <c r="W9" s="59">
        <v>1098796346</v>
      </c>
      <c r="X9" s="59">
        <v>527059765</v>
      </c>
      <c r="Y9" s="60">
        <v>47.97</v>
      </c>
      <c r="Z9" s="61">
        <v>2769947477</v>
      </c>
    </row>
    <row r="10" spans="1:26" ht="25.5">
      <c r="A10" s="62" t="s">
        <v>86</v>
      </c>
      <c r="B10" s="63">
        <f>SUM(B5:B9)</f>
        <v>27501100633</v>
      </c>
      <c r="C10" s="63">
        <f>SUM(C5:C9)</f>
        <v>0</v>
      </c>
      <c r="D10" s="64">
        <f aca="true" t="shared" si="0" ref="D10:Z10">SUM(D5:D9)</f>
        <v>32378969303</v>
      </c>
      <c r="E10" s="65">
        <f t="shared" si="0"/>
        <v>32378969303</v>
      </c>
      <c r="F10" s="65">
        <f t="shared" si="0"/>
        <v>3345571082</v>
      </c>
      <c r="G10" s="65">
        <f t="shared" si="0"/>
        <v>3267144954</v>
      </c>
      <c r="H10" s="65">
        <f t="shared" si="0"/>
        <v>2765806771</v>
      </c>
      <c r="I10" s="65">
        <f t="shared" si="0"/>
        <v>9378522807</v>
      </c>
      <c r="J10" s="65">
        <f t="shared" si="0"/>
        <v>2168721611</v>
      </c>
      <c r="K10" s="65">
        <f t="shared" si="0"/>
        <v>2233189689</v>
      </c>
      <c r="L10" s="65">
        <f t="shared" si="0"/>
        <v>3645425538</v>
      </c>
      <c r="M10" s="65">
        <f t="shared" si="0"/>
        <v>8047336838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17425859645</v>
      </c>
      <c r="W10" s="65">
        <f t="shared" si="0"/>
        <v>16841944989</v>
      </c>
      <c r="X10" s="65">
        <f t="shared" si="0"/>
        <v>583914656</v>
      </c>
      <c r="Y10" s="66">
        <f>+IF(W10&lt;&gt;0,(X10/W10)*100,0)</f>
        <v>3.467026263186187</v>
      </c>
      <c r="Z10" s="67">
        <f t="shared" si="0"/>
        <v>32378969303</v>
      </c>
    </row>
    <row r="11" spans="1:26" ht="13.5">
      <c r="A11" s="57" t="s">
        <v>36</v>
      </c>
      <c r="B11" s="18">
        <v>6338421148</v>
      </c>
      <c r="C11" s="18">
        <v>0</v>
      </c>
      <c r="D11" s="58">
        <v>6515448008</v>
      </c>
      <c r="E11" s="59">
        <v>6515448008</v>
      </c>
      <c r="F11" s="59">
        <v>501756046</v>
      </c>
      <c r="G11" s="59">
        <v>506717228</v>
      </c>
      <c r="H11" s="59">
        <v>504640239</v>
      </c>
      <c r="I11" s="59">
        <v>1513113513</v>
      </c>
      <c r="J11" s="59">
        <v>497365322</v>
      </c>
      <c r="K11" s="59">
        <v>519719176</v>
      </c>
      <c r="L11" s="59">
        <v>527072095</v>
      </c>
      <c r="M11" s="59">
        <v>1544156593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3057270106</v>
      </c>
      <c r="W11" s="59">
        <v>3149559154</v>
      </c>
      <c r="X11" s="59">
        <v>-92289048</v>
      </c>
      <c r="Y11" s="60">
        <v>-2.93</v>
      </c>
      <c r="Z11" s="61">
        <v>6515448008</v>
      </c>
    </row>
    <row r="12" spans="1:26" ht="13.5">
      <c r="A12" s="57" t="s">
        <v>37</v>
      </c>
      <c r="B12" s="18">
        <v>105696037</v>
      </c>
      <c r="C12" s="18">
        <v>0</v>
      </c>
      <c r="D12" s="58">
        <v>126553233</v>
      </c>
      <c r="E12" s="59">
        <v>126553233</v>
      </c>
      <c r="F12" s="59">
        <v>8748158</v>
      </c>
      <c r="G12" s="59">
        <v>2538298</v>
      </c>
      <c r="H12" s="59">
        <v>15936858</v>
      </c>
      <c r="I12" s="59">
        <v>27223314</v>
      </c>
      <c r="J12" s="59">
        <v>10029256</v>
      </c>
      <c r="K12" s="59">
        <v>9631657</v>
      </c>
      <c r="L12" s="59">
        <v>9816790</v>
      </c>
      <c r="M12" s="59">
        <v>29477703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56701017</v>
      </c>
      <c r="W12" s="59">
        <v>55665367</v>
      </c>
      <c r="X12" s="59">
        <v>1035650</v>
      </c>
      <c r="Y12" s="60">
        <v>1.86</v>
      </c>
      <c r="Z12" s="61">
        <v>126553233</v>
      </c>
    </row>
    <row r="13" spans="1:26" ht="13.5">
      <c r="A13" s="57" t="s">
        <v>87</v>
      </c>
      <c r="B13" s="18">
        <v>1945233619</v>
      </c>
      <c r="C13" s="18">
        <v>0</v>
      </c>
      <c r="D13" s="58">
        <v>1805346054</v>
      </c>
      <c r="E13" s="59">
        <v>1805346054</v>
      </c>
      <c r="F13" s="59">
        <v>14525446</v>
      </c>
      <c r="G13" s="59">
        <v>286365570</v>
      </c>
      <c r="H13" s="59">
        <v>150445508</v>
      </c>
      <c r="I13" s="59">
        <v>451336524</v>
      </c>
      <c r="J13" s="59">
        <v>150445508</v>
      </c>
      <c r="K13" s="59">
        <v>150445508</v>
      </c>
      <c r="L13" s="59">
        <v>150445508</v>
      </c>
      <c r="M13" s="59">
        <v>451336524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902673048</v>
      </c>
      <c r="W13" s="59">
        <v>866566104</v>
      </c>
      <c r="X13" s="59">
        <v>36106944</v>
      </c>
      <c r="Y13" s="60">
        <v>4.17</v>
      </c>
      <c r="Z13" s="61">
        <v>1805346054</v>
      </c>
    </row>
    <row r="14" spans="1:26" ht="13.5">
      <c r="A14" s="57" t="s">
        <v>38</v>
      </c>
      <c r="B14" s="18">
        <v>848639401</v>
      </c>
      <c r="C14" s="18">
        <v>0</v>
      </c>
      <c r="D14" s="58">
        <v>662382802</v>
      </c>
      <c r="E14" s="59">
        <v>662382802</v>
      </c>
      <c r="F14" s="59">
        <v>43031999</v>
      </c>
      <c r="G14" s="59">
        <v>18493996</v>
      </c>
      <c r="H14" s="59">
        <v>52152981</v>
      </c>
      <c r="I14" s="59">
        <v>113678976</v>
      </c>
      <c r="J14" s="59">
        <v>85622306</v>
      </c>
      <c r="K14" s="59">
        <v>29295999</v>
      </c>
      <c r="L14" s="59">
        <v>55274446</v>
      </c>
      <c r="M14" s="59">
        <v>170192751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283871727</v>
      </c>
      <c r="W14" s="59">
        <v>288395612</v>
      </c>
      <c r="X14" s="59">
        <v>-4523885</v>
      </c>
      <c r="Y14" s="60">
        <v>-1.57</v>
      </c>
      <c r="Z14" s="61">
        <v>662382802</v>
      </c>
    </row>
    <row r="15" spans="1:26" ht="13.5">
      <c r="A15" s="57" t="s">
        <v>39</v>
      </c>
      <c r="B15" s="18">
        <v>13323007388</v>
      </c>
      <c r="C15" s="18">
        <v>0</v>
      </c>
      <c r="D15" s="58">
        <v>15423187536</v>
      </c>
      <c r="E15" s="59">
        <v>15423187536</v>
      </c>
      <c r="F15" s="59">
        <v>1479227117</v>
      </c>
      <c r="G15" s="59">
        <v>1569988554</v>
      </c>
      <c r="H15" s="59">
        <v>1143101701</v>
      </c>
      <c r="I15" s="59">
        <v>4192317372</v>
      </c>
      <c r="J15" s="59">
        <v>1115961789</v>
      </c>
      <c r="K15" s="59">
        <v>1142189755</v>
      </c>
      <c r="L15" s="59">
        <v>1091399601</v>
      </c>
      <c r="M15" s="59">
        <v>3349551145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7541868517</v>
      </c>
      <c r="W15" s="59">
        <v>8937880682</v>
      </c>
      <c r="X15" s="59">
        <v>-1396012165</v>
      </c>
      <c r="Y15" s="60">
        <v>-15.62</v>
      </c>
      <c r="Z15" s="61">
        <v>15423187536</v>
      </c>
    </row>
    <row r="16" spans="1:26" ht="13.5">
      <c r="A16" s="68" t="s">
        <v>40</v>
      </c>
      <c r="B16" s="18">
        <v>1096477178</v>
      </c>
      <c r="C16" s="18">
        <v>0</v>
      </c>
      <c r="D16" s="58">
        <v>1941317890</v>
      </c>
      <c r="E16" s="59">
        <v>1941317890</v>
      </c>
      <c r="F16" s="59">
        <v>29930784</v>
      </c>
      <c r="G16" s="59">
        <v>242219691</v>
      </c>
      <c r="H16" s="59">
        <v>142711923</v>
      </c>
      <c r="I16" s="59">
        <v>414862398</v>
      </c>
      <c r="J16" s="59">
        <v>230880142</v>
      </c>
      <c r="K16" s="59">
        <v>219592701</v>
      </c>
      <c r="L16" s="59">
        <v>234661103</v>
      </c>
      <c r="M16" s="59">
        <v>685133946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1099996344</v>
      </c>
      <c r="W16" s="59">
        <v>799005791</v>
      </c>
      <c r="X16" s="59">
        <v>300990553</v>
      </c>
      <c r="Y16" s="60">
        <v>37.67</v>
      </c>
      <c r="Z16" s="61">
        <v>1941317890</v>
      </c>
    </row>
    <row r="17" spans="1:26" ht="13.5">
      <c r="A17" s="57" t="s">
        <v>41</v>
      </c>
      <c r="B17" s="18">
        <v>3820536068</v>
      </c>
      <c r="C17" s="18">
        <v>0</v>
      </c>
      <c r="D17" s="58">
        <v>5903961237</v>
      </c>
      <c r="E17" s="59">
        <v>5903961237</v>
      </c>
      <c r="F17" s="59">
        <v>243778689</v>
      </c>
      <c r="G17" s="59">
        <v>359678841</v>
      </c>
      <c r="H17" s="59">
        <v>435505859</v>
      </c>
      <c r="I17" s="59">
        <v>1038963389</v>
      </c>
      <c r="J17" s="59">
        <v>429000642</v>
      </c>
      <c r="K17" s="59">
        <v>479258180</v>
      </c>
      <c r="L17" s="59">
        <v>447624620</v>
      </c>
      <c r="M17" s="59">
        <v>1355883442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2394846831</v>
      </c>
      <c r="W17" s="59">
        <v>2782280942</v>
      </c>
      <c r="X17" s="59">
        <v>-387434111</v>
      </c>
      <c r="Y17" s="60">
        <v>-13.93</v>
      </c>
      <c r="Z17" s="61">
        <v>5903961237</v>
      </c>
    </row>
    <row r="18" spans="1:26" ht="13.5">
      <c r="A18" s="69" t="s">
        <v>42</v>
      </c>
      <c r="B18" s="70">
        <f>SUM(B11:B17)</f>
        <v>27478010839</v>
      </c>
      <c r="C18" s="70">
        <f>SUM(C11:C17)</f>
        <v>0</v>
      </c>
      <c r="D18" s="71">
        <f aca="true" t="shared" si="1" ref="D18:Z18">SUM(D11:D17)</f>
        <v>32378196760</v>
      </c>
      <c r="E18" s="72">
        <f t="shared" si="1"/>
        <v>32378196760</v>
      </c>
      <c r="F18" s="72">
        <f t="shared" si="1"/>
        <v>2320998239</v>
      </c>
      <c r="G18" s="72">
        <f t="shared" si="1"/>
        <v>2986002178</v>
      </c>
      <c r="H18" s="72">
        <f t="shared" si="1"/>
        <v>2444495069</v>
      </c>
      <c r="I18" s="72">
        <f t="shared" si="1"/>
        <v>7751495486</v>
      </c>
      <c r="J18" s="72">
        <f t="shared" si="1"/>
        <v>2519304965</v>
      </c>
      <c r="K18" s="72">
        <f t="shared" si="1"/>
        <v>2550132976</v>
      </c>
      <c r="L18" s="72">
        <f t="shared" si="1"/>
        <v>2516294163</v>
      </c>
      <c r="M18" s="72">
        <f t="shared" si="1"/>
        <v>7585732104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15337227590</v>
      </c>
      <c r="W18" s="72">
        <f t="shared" si="1"/>
        <v>16879353652</v>
      </c>
      <c r="X18" s="72">
        <f t="shared" si="1"/>
        <v>-1542126062</v>
      </c>
      <c r="Y18" s="66">
        <f>+IF(W18&lt;&gt;0,(X18/W18)*100,0)</f>
        <v>-9.136167733634021</v>
      </c>
      <c r="Z18" s="73">
        <f t="shared" si="1"/>
        <v>32378196760</v>
      </c>
    </row>
    <row r="19" spans="1:26" ht="13.5">
      <c r="A19" s="69" t="s">
        <v>43</v>
      </c>
      <c r="B19" s="74">
        <f>+B10-B18</f>
        <v>23089794</v>
      </c>
      <c r="C19" s="74">
        <f>+C10-C18</f>
        <v>0</v>
      </c>
      <c r="D19" s="75">
        <f aca="true" t="shared" si="2" ref="D19:Z19">+D10-D18</f>
        <v>772543</v>
      </c>
      <c r="E19" s="76">
        <f t="shared" si="2"/>
        <v>772543</v>
      </c>
      <c r="F19" s="76">
        <f t="shared" si="2"/>
        <v>1024572843</v>
      </c>
      <c r="G19" s="76">
        <f t="shared" si="2"/>
        <v>281142776</v>
      </c>
      <c r="H19" s="76">
        <f t="shared" si="2"/>
        <v>321311702</v>
      </c>
      <c r="I19" s="76">
        <f t="shared" si="2"/>
        <v>1627027321</v>
      </c>
      <c r="J19" s="76">
        <f t="shared" si="2"/>
        <v>-350583354</v>
      </c>
      <c r="K19" s="76">
        <f t="shared" si="2"/>
        <v>-316943287</v>
      </c>
      <c r="L19" s="76">
        <f t="shared" si="2"/>
        <v>1129131375</v>
      </c>
      <c r="M19" s="76">
        <f t="shared" si="2"/>
        <v>461604734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2088632055</v>
      </c>
      <c r="W19" s="76">
        <f>IF(E10=E18,0,W10-W18)</f>
        <v>-37408663</v>
      </c>
      <c r="X19" s="76">
        <f t="shared" si="2"/>
        <v>2126040718</v>
      </c>
      <c r="Y19" s="77">
        <f>+IF(W19&lt;&gt;0,(X19/W19)*100,0)</f>
        <v>-5683.284425321483</v>
      </c>
      <c r="Z19" s="78">
        <f t="shared" si="2"/>
        <v>772543</v>
      </c>
    </row>
    <row r="20" spans="1:26" ht="13.5">
      <c r="A20" s="57" t="s">
        <v>44</v>
      </c>
      <c r="B20" s="18">
        <v>2147158438</v>
      </c>
      <c r="C20" s="18">
        <v>0</v>
      </c>
      <c r="D20" s="58">
        <v>1876755252</v>
      </c>
      <c r="E20" s="59">
        <v>1876755252</v>
      </c>
      <c r="F20" s="59">
        <v>28653728</v>
      </c>
      <c r="G20" s="59">
        <v>-14206331</v>
      </c>
      <c r="H20" s="59">
        <v>212226873</v>
      </c>
      <c r="I20" s="59">
        <v>226674270</v>
      </c>
      <c r="J20" s="59">
        <v>60914993</v>
      </c>
      <c r="K20" s="59">
        <v>128354253</v>
      </c>
      <c r="L20" s="59">
        <v>177752316</v>
      </c>
      <c r="M20" s="59">
        <v>367021562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593695832</v>
      </c>
      <c r="W20" s="59">
        <v>1056230232</v>
      </c>
      <c r="X20" s="59">
        <v>-462534400</v>
      </c>
      <c r="Y20" s="60">
        <v>-43.79</v>
      </c>
      <c r="Z20" s="61">
        <v>1876755252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2170248232</v>
      </c>
      <c r="C22" s="85">
        <f>SUM(C19:C21)</f>
        <v>0</v>
      </c>
      <c r="D22" s="86">
        <f aca="true" t="shared" si="3" ref="D22:Z22">SUM(D19:D21)</f>
        <v>1877527795</v>
      </c>
      <c r="E22" s="87">
        <f t="shared" si="3"/>
        <v>1877527795</v>
      </c>
      <c r="F22" s="87">
        <f t="shared" si="3"/>
        <v>1053226571</v>
      </c>
      <c r="G22" s="87">
        <f t="shared" si="3"/>
        <v>266936445</v>
      </c>
      <c r="H22" s="87">
        <f t="shared" si="3"/>
        <v>533538575</v>
      </c>
      <c r="I22" s="87">
        <f t="shared" si="3"/>
        <v>1853701591</v>
      </c>
      <c r="J22" s="87">
        <f t="shared" si="3"/>
        <v>-289668361</v>
      </c>
      <c r="K22" s="87">
        <f t="shared" si="3"/>
        <v>-188589034</v>
      </c>
      <c r="L22" s="87">
        <f t="shared" si="3"/>
        <v>1306883691</v>
      </c>
      <c r="M22" s="87">
        <f t="shared" si="3"/>
        <v>828626296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2682327887</v>
      </c>
      <c r="W22" s="87">
        <f t="shared" si="3"/>
        <v>1018821569</v>
      </c>
      <c r="X22" s="87">
        <f t="shared" si="3"/>
        <v>1663506318</v>
      </c>
      <c r="Y22" s="88">
        <f>+IF(W22&lt;&gt;0,(X22/W22)*100,0)</f>
        <v>163.27749319567067</v>
      </c>
      <c r="Z22" s="89">
        <f t="shared" si="3"/>
        <v>1877527795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2170248232</v>
      </c>
      <c r="C24" s="74">
        <f>SUM(C22:C23)</f>
        <v>0</v>
      </c>
      <c r="D24" s="75">
        <f aca="true" t="shared" si="4" ref="D24:Z24">SUM(D22:D23)</f>
        <v>1877527795</v>
      </c>
      <c r="E24" s="76">
        <f t="shared" si="4"/>
        <v>1877527795</v>
      </c>
      <c r="F24" s="76">
        <f t="shared" si="4"/>
        <v>1053226571</v>
      </c>
      <c r="G24" s="76">
        <f t="shared" si="4"/>
        <v>266936445</v>
      </c>
      <c r="H24" s="76">
        <f t="shared" si="4"/>
        <v>533538575</v>
      </c>
      <c r="I24" s="76">
        <f t="shared" si="4"/>
        <v>1853701591</v>
      </c>
      <c r="J24" s="76">
        <f t="shared" si="4"/>
        <v>-289668361</v>
      </c>
      <c r="K24" s="76">
        <f t="shared" si="4"/>
        <v>-188589034</v>
      </c>
      <c r="L24" s="76">
        <f t="shared" si="4"/>
        <v>1306883691</v>
      </c>
      <c r="M24" s="76">
        <f t="shared" si="4"/>
        <v>828626296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2682327887</v>
      </c>
      <c r="W24" s="76">
        <f t="shared" si="4"/>
        <v>1018821569</v>
      </c>
      <c r="X24" s="76">
        <f t="shared" si="4"/>
        <v>1663506318</v>
      </c>
      <c r="Y24" s="77">
        <f>+IF(W24&lt;&gt;0,(X24/W24)*100,0)</f>
        <v>163.27749319567067</v>
      </c>
      <c r="Z24" s="78">
        <f t="shared" si="4"/>
        <v>1877527795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5130961437</v>
      </c>
      <c r="E27" s="99">
        <v>5130961437</v>
      </c>
      <c r="F27" s="99">
        <v>110611095</v>
      </c>
      <c r="G27" s="99">
        <v>7225482</v>
      </c>
      <c r="H27" s="99">
        <v>250970137</v>
      </c>
      <c r="I27" s="99">
        <v>368806714</v>
      </c>
      <c r="J27" s="99">
        <v>205617218</v>
      </c>
      <c r="K27" s="99">
        <v>262250814</v>
      </c>
      <c r="L27" s="99">
        <v>365218519</v>
      </c>
      <c r="M27" s="99">
        <v>833086551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1201893265</v>
      </c>
      <c r="W27" s="99">
        <v>2565480719</v>
      </c>
      <c r="X27" s="99">
        <v>-1363587454</v>
      </c>
      <c r="Y27" s="100">
        <v>-53.15</v>
      </c>
      <c r="Z27" s="101">
        <v>5130961437</v>
      </c>
    </row>
    <row r="28" spans="1:26" ht="13.5">
      <c r="A28" s="102" t="s">
        <v>44</v>
      </c>
      <c r="B28" s="18">
        <v>0</v>
      </c>
      <c r="C28" s="18">
        <v>0</v>
      </c>
      <c r="D28" s="58">
        <v>1876755252</v>
      </c>
      <c r="E28" s="59">
        <v>1876755252</v>
      </c>
      <c r="F28" s="59">
        <v>104629546</v>
      </c>
      <c r="G28" s="59">
        <v>-15816673</v>
      </c>
      <c r="H28" s="59">
        <v>119375040</v>
      </c>
      <c r="I28" s="59">
        <v>208187913</v>
      </c>
      <c r="J28" s="59">
        <v>79401348</v>
      </c>
      <c r="K28" s="59">
        <v>127993836</v>
      </c>
      <c r="L28" s="59">
        <v>175631096</v>
      </c>
      <c r="M28" s="59">
        <v>383026280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591214193</v>
      </c>
      <c r="W28" s="59">
        <v>938377626</v>
      </c>
      <c r="X28" s="59">
        <v>-347163433</v>
      </c>
      <c r="Y28" s="60">
        <v>-37</v>
      </c>
      <c r="Z28" s="61">
        <v>1876755252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1790950140</v>
      </c>
      <c r="E30" s="59">
        <v>1790950140</v>
      </c>
      <c r="F30" s="59">
        <v>5452402</v>
      </c>
      <c r="G30" s="59">
        <v>6359032</v>
      </c>
      <c r="H30" s="59">
        <v>29433077</v>
      </c>
      <c r="I30" s="59">
        <v>41244511</v>
      </c>
      <c r="J30" s="59">
        <v>47533071</v>
      </c>
      <c r="K30" s="59">
        <v>52309855</v>
      </c>
      <c r="L30" s="59">
        <v>74751440</v>
      </c>
      <c r="M30" s="59">
        <v>174594366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215838877</v>
      </c>
      <c r="W30" s="59">
        <v>895475070</v>
      </c>
      <c r="X30" s="59">
        <v>-679636193</v>
      </c>
      <c r="Y30" s="60">
        <v>-75.9</v>
      </c>
      <c r="Z30" s="61">
        <v>1790950140</v>
      </c>
    </row>
    <row r="31" spans="1:26" ht="13.5">
      <c r="A31" s="57" t="s">
        <v>49</v>
      </c>
      <c r="B31" s="18">
        <v>0</v>
      </c>
      <c r="C31" s="18">
        <v>0</v>
      </c>
      <c r="D31" s="58">
        <v>1463256045</v>
      </c>
      <c r="E31" s="59">
        <v>1463256045</v>
      </c>
      <c r="F31" s="59">
        <v>529146</v>
      </c>
      <c r="G31" s="59">
        <v>16683120</v>
      </c>
      <c r="H31" s="59">
        <v>102162020</v>
      </c>
      <c r="I31" s="59">
        <v>119374286</v>
      </c>
      <c r="J31" s="59">
        <v>78682801</v>
      </c>
      <c r="K31" s="59">
        <v>81947124</v>
      </c>
      <c r="L31" s="59">
        <v>114835981</v>
      </c>
      <c r="M31" s="59">
        <v>275465906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394840192</v>
      </c>
      <c r="W31" s="59">
        <v>731628023</v>
      </c>
      <c r="X31" s="59">
        <v>-336787831</v>
      </c>
      <c r="Y31" s="60">
        <v>-46.03</v>
      </c>
      <c r="Z31" s="61">
        <v>1463256045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5130961437</v>
      </c>
      <c r="E32" s="99">
        <f t="shared" si="5"/>
        <v>5130961437</v>
      </c>
      <c r="F32" s="99">
        <f t="shared" si="5"/>
        <v>110611094</v>
      </c>
      <c r="G32" s="99">
        <f t="shared" si="5"/>
        <v>7225479</v>
      </c>
      <c r="H32" s="99">
        <f t="shared" si="5"/>
        <v>250970137</v>
      </c>
      <c r="I32" s="99">
        <f t="shared" si="5"/>
        <v>368806710</v>
      </c>
      <c r="J32" s="99">
        <f t="shared" si="5"/>
        <v>205617220</v>
      </c>
      <c r="K32" s="99">
        <f t="shared" si="5"/>
        <v>262250815</v>
      </c>
      <c r="L32" s="99">
        <f t="shared" si="5"/>
        <v>365218517</v>
      </c>
      <c r="M32" s="99">
        <f t="shared" si="5"/>
        <v>833086552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1201893262</v>
      </c>
      <c r="W32" s="99">
        <f t="shared" si="5"/>
        <v>2565480719</v>
      </c>
      <c r="X32" s="99">
        <f t="shared" si="5"/>
        <v>-1363587457</v>
      </c>
      <c r="Y32" s="100">
        <f>+IF(W32&lt;&gt;0,(X32/W32)*100,0)</f>
        <v>-53.151343017362976</v>
      </c>
      <c r="Z32" s="101">
        <f t="shared" si="5"/>
        <v>5130961437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14963273093</v>
      </c>
      <c r="C35" s="18">
        <v>0</v>
      </c>
      <c r="D35" s="58">
        <v>14555196093</v>
      </c>
      <c r="E35" s="59">
        <v>14555196093</v>
      </c>
      <c r="F35" s="59">
        <v>17612041266</v>
      </c>
      <c r="G35" s="59">
        <v>15603474268</v>
      </c>
      <c r="H35" s="59">
        <v>15878688449</v>
      </c>
      <c r="I35" s="59">
        <v>15878688449</v>
      </c>
      <c r="J35" s="59">
        <v>15425030415</v>
      </c>
      <c r="K35" s="59">
        <v>15504618049</v>
      </c>
      <c r="L35" s="59">
        <v>16136622277</v>
      </c>
      <c r="M35" s="59">
        <v>16136622277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16136622277</v>
      </c>
      <c r="W35" s="59">
        <v>7277598047</v>
      </c>
      <c r="X35" s="59">
        <v>8859024230</v>
      </c>
      <c r="Y35" s="60">
        <v>121.73</v>
      </c>
      <c r="Z35" s="61">
        <v>14555196093</v>
      </c>
    </row>
    <row r="36" spans="1:26" ht="13.5">
      <c r="A36" s="57" t="s">
        <v>53</v>
      </c>
      <c r="B36" s="18">
        <v>49532658053</v>
      </c>
      <c r="C36" s="18">
        <v>0</v>
      </c>
      <c r="D36" s="58">
        <v>49061352328</v>
      </c>
      <c r="E36" s="59">
        <v>49061352328</v>
      </c>
      <c r="F36" s="59">
        <v>50501168722</v>
      </c>
      <c r="G36" s="59">
        <v>49323190375</v>
      </c>
      <c r="H36" s="59">
        <v>49389171723</v>
      </c>
      <c r="I36" s="59">
        <v>49389171723</v>
      </c>
      <c r="J36" s="59">
        <v>49452680162</v>
      </c>
      <c r="K36" s="59">
        <v>49591984177</v>
      </c>
      <c r="L36" s="59">
        <v>49815227285</v>
      </c>
      <c r="M36" s="59">
        <v>49815227285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49815227285</v>
      </c>
      <c r="W36" s="59">
        <v>24530676164</v>
      </c>
      <c r="X36" s="59">
        <v>25284551121</v>
      </c>
      <c r="Y36" s="60">
        <v>103.07</v>
      </c>
      <c r="Z36" s="61">
        <v>49061352328</v>
      </c>
    </row>
    <row r="37" spans="1:26" ht="13.5">
      <c r="A37" s="57" t="s">
        <v>54</v>
      </c>
      <c r="B37" s="18">
        <v>8600757802</v>
      </c>
      <c r="C37" s="18">
        <v>0</v>
      </c>
      <c r="D37" s="58">
        <v>6307447429</v>
      </c>
      <c r="E37" s="59">
        <v>6307447429</v>
      </c>
      <c r="F37" s="59">
        <v>9199819762</v>
      </c>
      <c r="G37" s="59">
        <v>7773424316</v>
      </c>
      <c r="H37" s="59">
        <v>7615120801</v>
      </c>
      <c r="I37" s="59">
        <v>7615120801</v>
      </c>
      <c r="J37" s="59">
        <v>8085674523</v>
      </c>
      <c r="K37" s="59">
        <v>8833508916</v>
      </c>
      <c r="L37" s="59">
        <v>8512471471</v>
      </c>
      <c r="M37" s="59">
        <v>8512471471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8512471471</v>
      </c>
      <c r="W37" s="59">
        <v>3153723715</v>
      </c>
      <c r="X37" s="59">
        <v>5358747756</v>
      </c>
      <c r="Y37" s="60">
        <v>169.92</v>
      </c>
      <c r="Z37" s="61">
        <v>6307447429</v>
      </c>
    </row>
    <row r="38" spans="1:26" ht="13.5">
      <c r="A38" s="57" t="s">
        <v>55</v>
      </c>
      <c r="B38" s="18">
        <v>8524801350</v>
      </c>
      <c r="C38" s="18">
        <v>0</v>
      </c>
      <c r="D38" s="58">
        <v>8790779948</v>
      </c>
      <c r="E38" s="59">
        <v>8790779948</v>
      </c>
      <c r="F38" s="59">
        <v>7727004060</v>
      </c>
      <c r="G38" s="59">
        <v>8514624023</v>
      </c>
      <c r="H38" s="59">
        <v>8509596624</v>
      </c>
      <c r="I38" s="59">
        <v>8509596624</v>
      </c>
      <c r="J38" s="59">
        <v>8478256740</v>
      </c>
      <c r="K38" s="59">
        <v>8451590073</v>
      </c>
      <c r="L38" s="59">
        <v>8346941640</v>
      </c>
      <c r="M38" s="59">
        <v>8346941640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8346941640</v>
      </c>
      <c r="W38" s="59">
        <v>4395389974</v>
      </c>
      <c r="X38" s="59">
        <v>3951551666</v>
      </c>
      <c r="Y38" s="60">
        <v>89.9</v>
      </c>
      <c r="Z38" s="61">
        <v>8790779948</v>
      </c>
    </row>
    <row r="39" spans="1:26" ht="13.5">
      <c r="A39" s="57" t="s">
        <v>56</v>
      </c>
      <c r="B39" s="18">
        <v>47370371994</v>
      </c>
      <c r="C39" s="18">
        <v>0</v>
      </c>
      <c r="D39" s="58">
        <v>48518321044</v>
      </c>
      <c r="E39" s="59">
        <v>48518321044</v>
      </c>
      <c r="F39" s="59">
        <v>51186386166</v>
      </c>
      <c r="G39" s="59">
        <v>48638616304</v>
      </c>
      <c r="H39" s="59">
        <v>49143142747</v>
      </c>
      <c r="I39" s="59">
        <v>49143142747</v>
      </c>
      <c r="J39" s="59">
        <v>48313779314</v>
      </c>
      <c r="K39" s="59">
        <v>47811503237</v>
      </c>
      <c r="L39" s="59">
        <v>49092436451</v>
      </c>
      <c r="M39" s="59">
        <v>49092436451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49092436451</v>
      </c>
      <c r="W39" s="59">
        <v>24259160522</v>
      </c>
      <c r="X39" s="59">
        <v>24833275929</v>
      </c>
      <c r="Y39" s="60">
        <v>102.37</v>
      </c>
      <c r="Z39" s="61">
        <v>48518321044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4913815469</v>
      </c>
      <c r="C42" s="18">
        <v>0</v>
      </c>
      <c r="D42" s="58">
        <v>4702371968</v>
      </c>
      <c r="E42" s="59">
        <v>4702371968</v>
      </c>
      <c r="F42" s="59">
        <v>-2377353424</v>
      </c>
      <c r="G42" s="59">
        <v>-1149610389</v>
      </c>
      <c r="H42" s="59">
        <v>-720537011</v>
      </c>
      <c r="I42" s="59">
        <v>-4247500824</v>
      </c>
      <c r="J42" s="59">
        <v>460737810</v>
      </c>
      <c r="K42" s="59">
        <v>2430544505</v>
      </c>
      <c r="L42" s="59">
        <v>-755020285</v>
      </c>
      <c r="M42" s="59">
        <v>2136262030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-2111238794</v>
      </c>
      <c r="W42" s="59">
        <v>3989561290</v>
      </c>
      <c r="X42" s="59">
        <v>-6100800084</v>
      </c>
      <c r="Y42" s="60">
        <v>-152.92</v>
      </c>
      <c r="Z42" s="61">
        <v>4702371968</v>
      </c>
    </row>
    <row r="43" spans="1:26" ht="13.5">
      <c r="A43" s="57" t="s">
        <v>59</v>
      </c>
      <c r="B43" s="18">
        <v>-4335054346</v>
      </c>
      <c r="C43" s="18">
        <v>0</v>
      </c>
      <c r="D43" s="58">
        <v>-4518103416</v>
      </c>
      <c r="E43" s="59">
        <v>-4518103416</v>
      </c>
      <c r="F43" s="59">
        <v>-101684103</v>
      </c>
      <c r="G43" s="59">
        <v>4074412063</v>
      </c>
      <c r="H43" s="59">
        <v>-242245294</v>
      </c>
      <c r="I43" s="59">
        <v>3730482666</v>
      </c>
      <c r="J43" s="59">
        <v>-239772381</v>
      </c>
      <c r="K43" s="59">
        <v>-256205970</v>
      </c>
      <c r="L43" s="59">
        <v>-399507055</v>
      </c>
      <c r="M43" s="59">
        <v>-895485406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2834997260</v>
      </c>
      <c r="W43" s="59">
        <v>-1317583091</v>
      </c>
      <c r="X43" s="59">
        <v>4152580351</v>
      </c>
      <c r="Y43" s="60">
        <v>-315.17</v>
      </c>
      <c r="Z43" s="61">
        <v>-4518103416</v>
      </c>
    </row>
    <row r="44" spans="1:26" ht="13.5">
      <c r="A44" s="57" t="s">
        <v>60</v>
      </c>
      <c r="B44" s="18">
        <v>-307551001</v>
      </c>
      <c r="C44" s="18">
        <v>0</v>
      </c>
      <c r="D44" s="58">
        <v>1427285191</v>
      </c>
      <c r="E44" s="59">
        <v>1427285191</v>
      </c>
      <c r="F44" s="59">
        <v>11629141</v>
      </c>
      <c r="G44" s="59">
        <v>-262881219</v>
      </c>
      <c r="H44" s="59">
        <v>4074768</v>
      </c>
      <c r="I44" s="59">
        <v>-247177310</v>
      </c>
      <c r="J44" s="59">
        <v>-26064416</v>
      </c>
      <c r="K44" s="59">
        <v>-22744776</v>
      </c>
      <c r="L44" s="59">
        <v>-99923235</v>
      </c>
      <c r="M44" s="59">
        <v>-148732427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-395909737</v>
      </c>
      <c r="W44" s="59">
        <v>-123541253</v>
      </c>
      <c r="X44" s="59">
        <v>-272368484</v>
      </c>
      <c r="Y44" s="60">
        <v>220.47</v>
      </c>
      <c r="Z44" s="61">
        <v>1427285191</v>
      </c>
    </row>
    <row r="45" spans="1:26" ht="13.5">
      <c r="A45" s="69" t="s">
        <v>61</v>
      </c>
      <c r="B45" s="21">
        <v>7972586235</v>
      </c>
      <c r="C45" s="21">
        <v>0</v>
      </c>
      <c r="D45" s="98">
        <v>9312929856</v>
      </c>
      <c r="E45" s="99">
        <v>9312929856</v>
      </c>
      <c r="F45" s="99">
        <v>5233967727</v>
      </c>
      <c r="G45" s="99">
        <v>7895888182</v>
      </c>
      <c r="H45" s="99">
        <v>6937180645</v>
      </c>
      <c r="I45" s="99">
        <v>6937180645</v>
      </c>
      <c r="J45" s="99">
        <v>7132081658</v>
      </c>
      <c r="K45" s="99">
        <v>9283675417</v>
      </c>
      <c r="L45" s="99">
        <v>8029224842</v>
      </c>
      <c r="M45" s="99">
        <v>8029224842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8029224842</v>
      </c>
      <c r="W45" s="99">
        <v>10249813059</v>
      </c>
      <c r="X45" s="99">
        <v>-2220588217</v>
      </c>
      <c r="Y45" s="100">
        <v>-21.66</v>
      </c>
      <c r="Z45" s="101">
        <v>9312929856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1679834496</v>
      </c>
      <c r="C49" s="51">
        <v>0</v>
      </c>
      <c r="D49" s="128">
        <v>565933890</v>
      </c>
      <c r="E49" s="53">
        <v>401926455</v>
      </c>
      <c r="F49" s="53">
        <v>0</v>
      </c>
      <c r="G49" s="53">
        <v>0</v>
      </c>
      <c r="H49" s="53">
        <v>0</v>
      </c>
      <c r="I49" s="53">
        <v>510833385</v>
      </c>
      <c r="J49" s="53">
        <v>0</v>
      </c>
      <c r="K49" s="53">
        <v>0</v>
      </c>
      <c r="L49" s="53">
        <v>0</v>
      </c>
      <c r="M49" s="53">
        <v>394991088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310126576</v>
      </c>
      <c r="W49" s="53">
        <v>1945090449</v>
      </c>
      <c r="X49" s="53">
        <v>6850370906</v>
      </c>
      <c r="Y49" s="53">
        <v>12659107245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2040869919</v>
      </c>
      <c r="C51" s="51">
        <v>0</v>
      </c>
      <c r="D51" s="128">
        <v>111108948</v>
      </c>
      <c r="E51" s="53">
        <v>112205902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2264184769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91.23677832081681</v>
      </c>
      <c r="C58" s="5">
        <f>IF(C67=0,0,+(C76/C67)*100)</f>
        <v>0</v>
      </c>
      <c r="D58" s="6">
        <f aca="true" t="shared" si="6" ref="D58:Z58">IF(D67=0,0,+(D76/D67)*100)</f>
        <v>93.12961074260785</v>
      </c>
      <c r="E58" s="7">
        <f t="shared" si="6"/>
        <v>93.12961074260785</v>
      </c>
      <c r="F58" s="7">
        <f t="shared" si="6"/>
        <v>84.40151555996378</v>
      </c>
      <c r="G58" s="7">
        <f t="shared" si="6"/>
        <v>124.06938449118034</v>
      </c>
      <c r="H58" s="7">
        <f t="shared" si="6"/>
        <v>74.14790647314285</v>
      </c>
      <c r="I58" s="7">
        <f t="shared" si="6"/>
        <v>94.33630060321062</v>
      </c>
      <c r="J58" s="7">
        <f t="shared" si="6"/>
        <v>143.0226127197234</v>
      </c>
      <c r="K58" s="7">
        <f t="shared" si="6"/>
        <v>94.06350270830421</v>
      </c>
      <c r="L58" s="7">
        <f t="shared" si="6"/>
        <v>84.52216241494402</v>
      </c>
      <c r="M58" s="7">
        <f t="shared" si="6"/>
        <v>106.14162489171682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99.71773999393176</v>
      </c>
      <c r="W58" s="7">
        <f t="shared" si="6"/>
        <v>95.06667558304629</v>
      </c>
      <c r="X58" s="7">
        <f t="shared" si="6"/>
        <v>0</v>
      </c>
      <c r="Y58" s="7">
        <f t="shared" si="6"/>
        <v>0</v>
      </c>
      <c r="Z58" s="8">
        <f t="shared" si="6"/>
        <v>93.12961074260785</v>
      </c>
    </row>
    <row r="59" spans="1:26" ht="13.5">
      <c r="A59" s="36" t="s">
        <v>31</v>
      </c>
      <c r="B59" s="9">
        <f aca="true" t="shared" si="7" ref="B59:Z66">IF(B68=0,0,+(B77/B68)*100)</f>
        <v>96.12832184200764</v>
      </c>
      <c r="C59" s="9">
        <f t="shared" si="7"/>
        <v>0</v>
      </c>
      <c r="D59" s="2">
        <f t="shared" si="7"/>
        <v>93.00000001523185</v>
      </c>
      <c r="E59" s="10">
        <f t="shared" si="7"/>
        <v>93.00000001523185</v>
      </c>
      <c r="F59" s="10">
        <f t="shared" si="7"/>
        <v>87.11366779950166</v>
      </c>
      <c r="G59" s="10">
        <f t="shared" si="7"/>
        <v>97.20106798032246</v>
      </c>
      <c r="H59" s="10">
        <f t="shared" si="7"/>
        <v>85.99909452355647</v>
      </c>
      <c r="I59" s="10">
        <f t="shared" si="7"/>
        <v>89.94861211533537</v>
      </c>
      <c r="J59" s="10">
        <f t="shared" si="7"/>
        <v>97.13275987264153</v>
      </c>
      <c r="K59" s="10">
        <f t="shared" si="7"/>
        <v>96.63184253277639</v>
      </c>
      <c r="L59" s="10">
        <f t="shared" si="7"/>
        <v>92.36308559760926</v>
      </c>
      <c r="M59" s="10">
        <f t="shared" si="7"/>
        <v>95.39927313682495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92.7484385583137</v>
      </c>
      <c r="W59" s="10">
        <f t="shared" si="7"/>
        <v>95.00000001090989</v>
      </c>
      <c r="X59" s="10">
        <f t="shared" si="7"/>
        <v>0</v>
      </c>
      <c r="Y59" s="10">
        <f t="shared" si="7"/>
        <v>0</v>
      </c>
      <c r="Z59" s="11">
        <f t="shared" si="7"/>
        <v>93.00000001523185</v>
      </c>
    </row>
    <row r="60" spans="1:26" ht="13.5">
      <c r="A60" s="37" t="s">
        <v>32</v>
      </c>
      <c r="B60" s="12">
        <f t="shared" si="7"/>
        <v>89.8750021138887</v>
      </c>
      <c r="C60" s="12">
        <f t="shared" si="7"/>
        <v>0</v>
      </c>
      <c r="D60" s="3">
        <f t="shared" si="7"/>
        <v>93.04560913381756</v>
      </c>
      <c r="E60" s="13">
        <f t="shared" si="7"/>
        <v>93.04560913381756</v>
      </c>
      <c r="F60" s="13">
        <f t="shared" si="7"/>
        <v>83.36957561734334</v>
      </c>
      <c r="G60" s="13">
        <f t="shared" si="7"/>
        <v>129.00283584889112</v>
      </c>
      <c r="H60" s="13">
        <f t="shared" si="7"/>
        <v>71.89377779861422</v>
      </c>
      <c r="I60" s="13">
        <f t="shared" si="7"/>
        <v>95.01889008523355</v>
      </c>
      <c r="J60" s="13">
        <f t="shared" si="7"/>
        <v>156.01910896931633</v>
      </c>
      <c r="K60" s="13">
        <f t="shared" si="7"/>
        <v>93.41193750005937</v>
      </c>
      <c r="L60" s="13">
        <f t="shared" si="7"/>
        <v>82.57174365538911</v>
      </c>
      <c r="M60" s="13">
        <f t="shared" si="7"/>
        <v>108.77651912032165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101.14786380942118</v>
      </c>
      <c r="W60" s="13">
        <f t="shared" si="7"/>
        <v>95.02973552682239</v>
      </c>
      <c r="X60" s="13">
        <f t="shared" si="7"/>
        <v>0</v>
      </c>
      <c r="Y60" s="13">
        <f t="shared" si="7"/>
        <v>0</v>
      </c>
      <c r="Z60" s="14">
        <f t="shared" si="7"/>
        <v>93.04560913381756</v>
      </c>
    </row>
    <row r="61" spans="1:26" ht="13.5">
      <c r="A61" s="38" t="s">
        <v>94</v>
      </c>
      <c r="B61" s="12">
        <f t="shared" si="7"/>
        <v>92.44573593523154</v>
      </c>
      <c r="C61" s="12">
        <f t="shared" si="7"/>
        <v>0</v>
      </c>
      <c r="D61" s="3">
        <f t="shared" si="7"/>
        <v>93.00000001560336</v>
      </c>
      <c r="E61" s="13">
        <f t="shared" si="7"/>
        <v>93.00000001560336</v>
      </c>
      <c r="F61" s="13">
        <f t="shared" si="7"/>
        <v>72.49622825293667</v>
      </c>
      <c r="G61" s="13">
        <f t="shared" si="7"/>
        <v>95.48116936214838</v>
      </c>
      <c r="H61" s="13">
        <f t="shared" si="7"/>
        <v>92.84223017753338</v>
      </c>
      <c r="I61" s="13">
        <f t="shared" si="7"/>
        <v>87.44504866397233</v>
      </c>
      <c r="J61" s="13">
        <f t="shared" si="7"/>
        <v>179.17656365429576</v>
      </c>
      <c r="K61" s="13">
        <f t="shared" si="7"/>
        <v>101.59537464941528</v>
      </c>
      <c r="L61" s="13">
        <f t="shared" si="7"/>
        <v>93.71826526103648</v>
      </c>
      <c r="M61" s="13">
        <f t="shared" si="7"/>
        <v>125.22319072115349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103.55261954135118</v>
      </c>
      <c r="W61" s="13">
        <f t="shared" si="7"/>
        <v>95.0000000135822</v>
      </c>
      <c r="X61" s="13">
        <f t="shared" si="7"/>
        <v>0</v>
      </c>
      <c r="Y61" s="13">
        <f t="shared" si="7"/>
        <v>0</v>
      </c>
      <c r="Z61" s="14">
        <f t="shared" si="7"/>
        <v>93.00000001560336</v>
      </c>
    </row>
    <row r="62" spans="1:26" ht="13.5">
      <c r="A62" s="38" t="s">
        <v>95</v>
      </c>
      <c r="B62" s="12">
        <f t="shared" si="7"/>
        <v>81.01948308734622</v>
      </c>
      <c r="C62" s="12">
        <f t="shared" si="7"/>
        <v>0</v>
      </c>
      <c r="D62" s="3">
        <f t="shared" si="7"/>
        <v>93.00000000821424</v>
      </c>
      <c r="E62" s="13">
        <f t="shared" si="7"/>
        <v>93.00000000821424</v>
      </c>
      <c r="F62" s="13">
        <f t="shared" si="7"/>
        <v>123.04531778029269</v>
      </c>
      <c r="G62" s="13">
        <f t="shared" si="7"/>
        <v>221.96150084754973</v>
      </c>
      <c r="H62" s="13">
        <f t="shared" si="7"/>
        <v>144.04825688490044</v>
      </c>
      <c r="I62" s="13">
        <f t="shared" si="7"/>
        <v>169.35287228518774</v>
      </c>
      <c r="J62" s="13">
        <f t="shared" si="7"/>
        <v>69.73470653429929</v>
      </c>
      <c r="K62" s="13">
        <f t="shared" si="7"/>
        <v>71.86520890758165</v>
      </c>
      <c r="L62" s="13">
        <f t="shared" si="7"/>
        <v>64.77457031975604</v>
      </c>
      <c r="M62" s="13">
        <f t="shared" si="7"/>
        <v>68.7335385259956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113.5691745376912</v>
      </c>
      <c r="W62" s="13">
        <f t="shared" si="7"/>
        <v>94.99999997714548</v>
      </c>
      <c r="X62" s="13">
        <f t="shared" si="7"/>
        <v>0</v>
      </c>
      <c r="Y62" s="13">
        <f t="shared" si="7"/>
        <v>0</v>
      </c>
      <c r="Z62" s="14">
        <f t="shared" si="7"/>
        <v>93.00000000821424</v>
      </c>
    </row>
    <row r="63" spans="1:26" ht="13.5">
      <c r="A63" s="38" t="s">
        <v>96</v>
      </c>
      <c r="B63" s="12">
        <f t="shared" si="7"/>
        <v>83.62219267311026</v>
      </c>
      <c r="C63" s="12">
        <f t="shared" si="7"/>
        <v>0</v>
      </c>
      <c r="D63" s="3">
        <f t="shared" si="7"/>
        <v>93.00000009475944</v>
      </c>
      <c r="E63" s="13">
        <f t="shared" si="7"/>
        <v>93.00000009475944</v>
      </c>
      <c r="F63" s="13">
        <f t="shared" si="7"/>
        <v>114.65839493083887</v>
      </c>
      <c r="G63" s="13">
        <f t="shared" si="7"/>
        <v>260.50144926791467</v>
      </c>
      <c r="H63" s="13">
        <f t="shared" si="7"/>
        <v>-62.7859590936808</v>
      </c>
      <c r="I63" s="13">
        <f t="shared" si="7"/>
        <v>45.94668303613238</v>
      </c>
      <c r="J63" s="13">
        <f t="shared" si="7"/>
        <v>-207.89075591934468</v>
      </c>
      <c r="K63" s="13">
        <f t="shared" si="7"/>
        <v>83.5645869131175</v>
      </c>
      <c r="L63" s="13">
        <f t="shared" si="7"/>
        <v>83.10524910604671</v>
      </c>
      <c r="M63" s="13">
        <f t="shared" si="7"/>
        <v>160.5558469882918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79.75513378078595</v>
      </c>
      <c r="W63" s="13">
        <f t="shared" si="7"/>
        <v>94.9999999822623</v>
      </c>
      <c r="X63" s="13">
        <f t="shared" si="7"/>
        <v>0</v>
      </c>
      <c r="Y63" s="13">
        <f t="shared" si="7"/>
        <v>0</v>
      </c>
      <c r="Z63" s="14">
        <f t="shared" si="7"/>
        <v>93.00000009475944</v>
      </c>
    </row>
    <row r="64" spans="1:26" ht="13.5">
      <c r="A64" s="38" t="s">
        <v>97</v>
      </c>
      <c r="B64" s="12">
        <f t="shared" si="7"/>
        <v>95.00044103813734</v>
      </c>
      <c r="C64" s="12">
        <f t="shared" si="7"/>
        <v>0</v>
      </c>
      <c r="D64" s="3">
        <f t="shared" si="7"/>
        <v>93.0000000349766</v>
      </c>
      <c r="E64" s="13">
        <f t="shared" si="7"/>
        <v>93.0000000349766</v>
      </c>
      <c r="F64" s="13">
        <f t="shared" si="7"/>
        <v>77.5160009846056</v>
      </c>
      <c r="G64" s="13">
        <f t="shared" si="7"/>
        <v>266.9329911348227</v>
      </c>
      <c r="H64" s="13">
        <f t="shared" si="7"/>
        <v>82.03335072453572</v>
      </c>
      <c r="I64" s="13">
        <f t="shared" si="7"/>
        <v>143.05187567422945</v>
      </c>
      <c r="J64" s="13">
        <f t="shared" si="7"/>
        <v>82.34740967547985</v>
      </c>
      <c r="K64" s="13">
        <f t="shared" si="7"/>
        <v>84.26950081487627</v>
      </c>
      <c r="L64" s="13">
        <f t="shared" si="7"/>
        <v>79.57570335724613</v>
      </c>
      <c r="M64" s="13">
        <f t="shared" si="7"/>
        <v>82.22359985774976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112.63811527200139</v>
      </c>
      <c r="W64" s="13">
        <f t="shared" si="7"/>
        <v>94.99999984645325</v>
      </c>
      <c r="X64" s="13">
        <f t="shared" si="7"/>
        <v>0</v>
      </c>
      <c r="Y64" s="13">
        <f t="shared" si="7"/>
        <v>0</v>
      </c>
      <c r="Z64" s="14">
        <f t="shared" si="7"/>
        <v>93.0000000349766</v>
      </c>
    </row>
    <row r="65" spans="1:26" ht="13.5">
      <c r="A65" s="38" t="s">
        <v>98</v>
      </c>
      <c r="B65" s="12">
        <f t="shared" si="7"/>
        <v>86.58321019106745</v>
      </c>
      <c r="C65" s="12">
        <f t="shared" si="7"/>
        <v>0</v>
      </c>
      <c r="D65" s="3">
        <f t="shared" si="7"/>
        <v>99.99999853755658</v>
      </c>
      <c r="E65" s="13">
        <f t="shared" si="7"/>
        <v>99.99999853755658</v>
      </c>
      <c r="F65" s="13">
        <f t="shared" si="7"/>
        <v>406.63986464423294</v>
      </c>
      <c r="G65" s="13">
        <f t="shared" si="7"/>
        <v>-5038.361303194983</v>
      </c>
      <c r="H65" s="13">
        <f t="shared" si="7"/>
        <v>-570.7653966013804</v>
      </c>
      <c r="I65" s="13">
        <f t="shared" si="7"/>
        <v>-1400.9514768588588</v>
      </c>
      <c r="J65" s="13">
        <f t="shared" si="7"/>
        <v>-809.6255723184877</v>
      </c>
      <c r="K65" s="13">
        <f t="shared" si="7"/>
        <v>1022.2430491516886</v>
      </c>
      <c r="L65" s="13">
        <f t="shared" si="7"/>
        <v>-691.184656630265</v>
      </c>
      <c r="M65" s="13">
        <f t="shared" si="7"/>
        <v>-360.9250452980487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-923.1128607866904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99.99999853755658</v>
      </c>
    </row>
    <row r="66" spans="1:26" ht="13.5">
      <c r="A66" s="39" t="s">
        <v>99</v>
      </c>
      <c r="B66" s="15">
        <f t="shared" si="7"/>
        <v>99.99999956429991</v>
      </c>
      <c r="C66" s="15">
        <f t="shared" si="7"/>
        <v>0</v>
      </c>
      <c r="D66" s="4">
        <f t="shared" si="7"/>
        <v>99.99999970977764</v>
      </c>
      <c r="E66" s="16">
        <f t="shared" si="7"/>
        <v>99.99999970977764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100.0000046395146</v>
      </c>
      <c r="L66" s="16">
        <f t="shared" si="7"/>
        <v>100.00000450471371</v>
      </c>
      <c r="M66" s="16">
        <f t="shared" si="7"/>
        <v>100.00000293832514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100.00000106940749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99.99999970977764</v>
      </c>
    </row>
    <row r="67" spans="1:26" ht="13.5" hidden="1">
      <c r="A67" s="40" t="s">
        <v>100</v>
      </c>
      <c r="B67" s="23">
        <v>21536144903</v>
      </c>
      <c r="C67" s="23"/>
      <c r="D67" s="24">
        <v>25995113655</v>
      </c>
      <c r="E67" s="25">
        <v>25995113655</v>
      </c>
      <c r="F67" s="25">
        <v>2178828208</v>
      </c>
      <c r="G67" s="25">
        <v>2532169841</v>
      </c>
      <c r="H67" s="25">
        <v>2657122110</v>
      </c>
      <c r="I67" s="25">
        <v>7368120159</v>
      </c>
      <c r="J67" s="25">
        <v>1938682942</v>
      </c>
      <c r="K67" s="25">
        <v>2099408538</v>
      </c>
      <c r="L67" s="25">
        <v>2134355986</v>
      </c>
      <c r="M67" s="25">
        <v>6172447466</v>
      </c>
      <c r="N67" s="25"/>
      <c r="O67" s="25"/>
      <c r="P67" s="25"/>
      <c r="Q67" s="25"/>
      <c r="R67" s="25"/>
      <c r="S67" s="25"/>
      <c r="T67" s="25"/>
      <c r="U67" s="25"/>
      <c r="V67" s="25">
        <v>13540567625</v>
      </c>
      <c r="W67" s="25">
        <v>13806769704</v>
      </c>
      <c r="X67" s="25"/>
      <c r="Y67" s="24"/>
      <c r="Z67" s="26">
        <v>25995113655</v>
      </c>
    </row>
    <row r="68" spans="1:26" ht="13.5" hidden="1">
      <c r="A68" s="36" t="s">
        <v>31</v>
      </c>
      <c r="B68" s="18">
        <v>3946658652</v>
      </c>
      <c r="C68" s="18"/>
      <c r="D68" s="19">
        <v>4661284253</v>
      </c>
      <c r="E68" s="20">
        <v>4661284253</v>
      </c>
      <c r="F68" s="20">
        <v>383612212</v>
      </c>
      <c r="G68" s="20">
        <v>352764552</v>
      </c>
      <c r="H68" s="20">
        <v>372422720</v>
      </c>
      <c r="I68" s="20">
        <v>1108799484</v>
      </c>
      <c r="J68" s="20">
        <v>404747300</v>
      </c>
      <c r="K68" s="20">
        <v>380726291</v>
      </c>
      <c r="L68" s="20">
        <v>385646682</v>
      </c>
      <c r="M68" s="20">
        <v>1171120273</v>
      </c>
      <c r="N68" s="20"/>
      <c r="O68" s="20"/>
      <c r="P68" s="20"/>
      <c r="Q68" s="20"/>
      <c r="R68" s="20"/>
      <c r="S68" s="20"/>
      <c r="T68" s="20"/>
      <c r="U68" s="20"/>
      <c r="V68" s="20">
        <v>2279919757</v>
      </c>
      <c r="W68" s="20">
        <v>2291498205</v>
      </c>
      <c r="X68" s="20"/>
      <c r="Y68" s="19"/>
      <c r="Z68" s="22">
        <v>4661284253</v>
      </c>
    </row>
    <row r="69" spans="1:26" ht="13.5" hidden="1">
      <c r="A69" s="37" t="s">
        <v>32</v>
      </c>
      <c r="B69" s="18">
        <v>17130454895</v>
      </c>
      <c r="C69" s="18"/>
      <c r="D69" s="19">
        <v>20989266006</v>
      </c>
      <c r="E69" s="20">
        <v>20989266006</v>
      </c>
      <c r="F69" s="20">
        <v>1746381381</v>
      </c>
      <c r="G69" s="20">
        <v>2135485434</v>
      </c>
      <c r="H69" s="20">
        <v>2258500397</v>
      </c>
      <c r="I69" s="20">
        <v>6140367212</v>
      </c>
      <c r="J69" s="20">
        <v>1509622603</v>
      </c>
      <c r="K69" s="20">
        <v>1697128268</v>
      </c>
      <c r="L69" s="20">
        <v>1726510335</v>
      </c>
      <c r="M69" s="20">
        <v>4933261206</v>
      </c>
      <c r="N69" s="20"/>
      <c r="O69" s="20"/>
      <c r="P69" s="20"/>
      <c r="Q69" s="20"/>
      <c r="R69" s="20"/>
      <c r="S69" s="20"/>
      <c r="T69" s="20"/>
      <c r="U69" s="20"/>
      <c r="V69" s="20">
        <v>11073628418</v>
      </c>
      <c r="W69" s="20">
        <v>11398947361</v>
      </c>
      <c r="X69" s="20"/>
      <c r="Y69" s="19"/>
      <c r="Z69" s="22">
        <v>20989266006</v>
      </c>
    </row>
    <row r="70" spans="1:26" ht="13.5" hidden="1">
      <c r="A70" s="38" t="s">
        <v>94</v>
      </c>
      <c r="B70" s="18">
        <v>11824169692</v>
      </c>
      <c r="C70" s="18"/>
      <c r="D70" s="19">
        <v>13458636830</v>
      </c>
      <c r="E70" s="20">
        <v>13458636830</v>
      </c>
      <c r="F70" s="20">
        <v>1290582300</v>
      </c>
      <c r="G70" s="20">
        <v>1462159180</v>
      </c>
      <c r="H70" s="20">
        <v>1397506339</v>
      </c>
      <c r="I70" s="20">
        <v>4150247819</v>
      </c>
      <c r="J70" s="20">
        <v>1044688669</v>
      </c>
      <c r="K70" s="20">
        <v>1004249065</v>
      </c>
      <c r="L70" s="20">
        <v>1035909931</v>
      </c>
      <c r="M70" s="20">
        <v>3084847665</v>
      </c>
      <c r="N70" s="20"/>
      <c r="O70" s="20"/>
      <c r="P70" s="20"/>
      <c r="Q70" s="20"/>
      <c r="R70" s="20"/>
      <c r="S70" s="20"/>
      <c r="T70" s="20"/>
      <c r="U70" s="20"/>
      <c r="V70" s="20">
        <v>7235095484</v>
      </c>
      <c r="W70" s="20">
        <v>7362580400</v>
      </c>
      <c r="X70" s="20"/>
      <c r="Y70" s="19"/>
      <c r="Z70" s="22">
        <v>13458636830</v>
      </c>
    </row>
    <row r="71" spans="1:26" ht="13.5" hidden="1">
      <c r="A71" s="38" t="s">
        <v>95</v>
      </c>
      <c r="B71" s="18">
        <v>3217167171</v>
      </c>
      <c r="C71" s="18"/>
      <c r="D71" s="19">
        <v>4260889205</v>
      </c>
      <c r="E71" s="20">
        <v>4260889205</v>
      </c>
      <c r="F71" s="20">
        <v>240634447</v>
      </c>
      <c r="G71" s="20">
        <v>380806565</v>
      </c>
      <c r="H71" s="20">
        <v>351339794</v>
      </c>
      <c r="I71" s="20">
        <v>972780806</v>
      </c>
      <c r="J71" s="20">
        <v>407565108</v>
      </c>
      <c r="K71" s="20">
        <v>390659613</v>
      </c>
      <c r="L71" s="20">
        <v>412091788</v>
      </c>
      <c r="M71" s="20">
        <v>1210316509</v>
      </c>
      <c r="N71" s="20"/>
      <c r="O71" s="20"/>
      <c r="P71" s="20"/>
      <c r="Q71" s="20"/>
      <c r="R71" s="20"/>
      <c r="S71" s="20"/>
      <c r="T71" s="20"/>
      <c r="U71" s="20"/>
      <c r="V71" s="20">
        <v>2183097315</v>
      </c>
      <c r="W71" s="20">
        <v>2406525789</v>
      </c>
      <c r="X71" s="20"/>
      <c r="Y71" s="19"/>
      <c r="Z71" s="22">
        <v>4260889205</v>
      </c>
    </row>
    <row r="72" spans="1:26" ht="13.5" hidden="1">
      <c r="A72" s="38" t="s">
        <v>96</v>
      </c>
      <c r="B72" s="18">
        <v>1054668281</v>
      </c>
      <c r="C72" s="18"/>
      <c r="D72" s="19">
        <v>1646273908</v>
      </c>
      <c r="E72" s="20">
        <v>1646273908</v>
      </c>
      <c r="F72" s="20">
        <v>89793003</v>
      </c>
      <c r="G72" s="20">
        <v>168519221</v>
      </c>
      <c r="H72" s="20">
        <v>389270712</v>
      </c>
      <c r="I72" s="20">
        <v>647582936</v>
      </c>
      <c r="J72" s="20">
        <v>-71845284</v>
      </c>
      <c r="K72" s="20">
        <v>172721074</v>
      </c>
      <c r="L72" s="20">
        <v>170084390</v>
      </c>
      <c r="M72" s="20">
        <v>270960180</v>
      </c>
      <c r="N72" s="20"/>
      <c r="O72" s="20"/>
      <c r="P72" s="20"/>
      <c r="Q72" s="20"/>
      <c r="R72" s="20"/>
      <c r="S72" s="20"/>
      <c r="T72" s="20"/>
      <c r="U72" s="20"/>
      <c r="V72" s="20">
        <v>918543116</v>
      </c>
      <c r="W72" s="20">
        <v>845656277</v>
      </c>
      <c r="X72" s="20"/>
      <c r="Y72" s="19"/>
      <c r="Z72" s="22">
        <v>1646273908</v>
      </c>
    </row>
    <row r="73" spans="1:26" ht="13.5" hidden="1">
      <c r="A73" s="38" t="s">
        <v>97</v>
      </c>
      <c r="B73" s="18">
        <v>961447467</v>
      </c>
      <c r="C73" s="18"/>
      <c r="D73" s="19">
        <v>1486708636</v>
      </c>
      <c r="E73" s="20">
        <v>1486708636</v>
      </c>
      <c r="F73" s="20">
        <v>118049298</v>
      </c>
      <c r="G73" s="20">
        <v>119165919</v>
      </c>
      <c r="H73" s="20">
        <v>115144425</v>
      </c>
      <c r="I73" s="20">
        <v>352359642</v>
      </c>
      <c r="J73" s="20">
        <v>122878040</v>
      </c>
      <c r="K73" s="20">
        <v>126210572</v>
      </c>
      <c r="L73" s="20">
        <v>103262283</v>
      </c>
      <c r="M73" s="20">
        <v>352350895</v>
      </c>
      <c r="N73" s="20"/>
      <c r="O73" s="20"/>
      <c r="P73" s="20"/>
      <c r="Q73" s="20"/>
      <c r="R73" s="20"/>
      <c r="S73" s="20"/>
      <c r="T73" s="20"/>
      <c r="U73" s="20"/>
      <c r="V73" s="20">
        <v>704710537</v>
      </c>
      <c r="W73" s="20">
        <v>716394138</v>
      </c>
      <c r="X73" s="20"/>
      <c r="Y73" s="19"/>
      <c r="Z73" s="22">
        <v>1486708636</v>
      </c>
    </row>
    <row r="74" spans="1:26" ht="13.5" hidden="1">
      <c r="A74" s="38" t="s">
        <v>98</v>
      </c>
      <c r="B74" s="18">
        <v>73002284</v>
      </c>
      <c r="C74" s="18"/>
      <c r="D74" s="19">
        <v>136757427</v>
      </c>
      <c r="E74" s="20">
        <v>136757427</v>
      </c>
      <c r="F74" s="20">
        <v>7322333</v>
      </c>
      <c r="G74" s="20">
        <v>4834549</v>
      </c>
      <c r="H74" s="20">
        <v>5239127</v>
      </c>
      <c r="I74" s="20">
        <v>17396009</v>
      </c>
      <c r="J74" s="20">
        <v>6336070</v>
      </c>
      <c r="K74" s="20">
        <v>3287944</v>
      </c>
      <c r="L74" s="20">
        <v>5161943</v>
      </c>
      <c r="M74" s="20">
        <v>14785957</v>
      </c>
      <c r="N74" s="20"/>
      <c r="O74" s="20"/>
      <c r="P74" s="20"/>
      <c r="Q74" s="20"/>
      <c r="R74" s="20"/>
      <c r="S74" s="20"/>
      <c r="T74" s="20"/>
      <c r="U74" s="20"/>
      <c r="V74" s="20">
        <v>32181966</v>
      </c>
      <c r="W74" s="20">
        <v>67790757</v>
      </c>
      <c r="X74" s="20"/>
      <c r="Y74" s="19"/>
      <c r="Z74" s="22">
        <v>136757427</v>
      </c>
    </row>
    <row r="75" spans="1:26" ht="13.5" hidden="1">
      <c r="A75" s="39" t="s">
        <v>99</v>
      </c>
      <c r="B75" s="27">
        <v>459031356</v>
      </c>
      <c r="C75" s="27"/>
      <c r="D75" s="28">
        <v>344563396</v>
      </c>
      <c r="E75" s="29">
        <v>344563396</v>
      </c>
      <c r="F75" s="29">
        <v>48834615</v>
      </c>
      <c r="G75" s="29">
        <v>43919855</v>
      </c>
      <c r="H75" s="29">
        <v>26198993</v>
      </c>
      <c r="I75" s="29">
        <v>118953463</v>
      </c>
      <c r="J75" s="29">
        <v>24313039</v>
      </c>
      <c r="K75" s="29">
        <v>21553979</v>
      </c>
      <c r="L75" s="29">
        <v>22198969</v>
      </c>
      <c r="M75" s="29">
        <v>68065987</v>
      </c>
      <c r="N75" s="29"/>
      <c r="O75" s="29"/>
      <c r="P75" s="29"/>
      <c r="Q75" s="29"/>
      <c r="R75" s="29"/>
      <c r="S75" s="29"/>
      <c r="T75" s="29"/>
      <c r="U75" s="29"/>
      <c r="V75" s="29">
        <v>187019450</v>
      </c>
      <c r="W75" s="29">
        <v>116324138</v>
      </c>
      <c r="X75" s="29"/>
      <c r="Y75" s="28"/>
      <c r="Z75" s="30">
        <v>344563396</v>
      </c>
    </row>
    <row r="76" spans="1:26" ht="13.5" hidden="1">
      <c r="A76" s="41" t="s">
        <v>101</v>
      </c>
      <c r="B76" s="31">
        <v>19648884784</v>
      </c>
      <c r="C76" s="31"/>
      <c r="D76" s="32">
        <v>24209148159</v>
      </c>
      <c r="E76" s="33">
        <v>24209148159</v>
      </c>
      <c r="F76" s="33">
        <v>1838964029</v>
      </c>
      <c r="G76" s="33">
        <v>3141647536</v>
      </c>
      <c r="H76" s="33">
        <v>1970200417</v>
      </c>
      <c r="I76" s="33">
        <v>6950811982</v>
      </c>
      <c r="J76" s="33">
        <v>2772754996</v>
      </c>
      <c r="K76" s="33">
        <v>1974777207</v>
      </c>
      <c r="L76" s="33">
        <v>1804003833</v>
      </c>
      <c r="M76" s="33">
        <v>6551536036</v>
      </c>
      <c r="N76" s="33"/>
      <c r="O76" s="33"/>
      <c r="P76" s="33"/>
      <c r="Q76" s="33"/>
      <c r="R76" s="33"/>
      <c r="S76" s="33"/>
      <c r="T76" s="33"/>
      <c r="U76" s="33"/>
      <c r="V76" s="33">
        <v>13502348018</v>
      </c>
      <c r="W76" s="33">
        <v>13125636963</v>
      </c>
      <c r="X76" s="33"/>
      <c r="Y76" s="32"/>
      <c r="Z76" s="34">
        <v>24209148159</v>
      </c>
    </row>
    <row r="77" spans="1:26" ht="13.5" hidden="1">
      <c r="A77" s="36" t="s">
        <v>31</v>
      </c>
      <c r="B77" s="18">
        <v>3793856731</v>
      </c>
      <c r="C77" s="18"/>
      <c r="D77" s="19">
        <v>4334994356</v>
      </c>
      <c r="E77" s="20">
        <v>4334994356</v>
      </c>
      <c r="F77" s="20">
        <v>334178668</v>
      </c>
      <c r="G77" s="20">
        <v>342890912</v>
      </c>
      <c r="H77" s="20">
        <v>320280167</v>
      </c>
      <c r="I77" s="20">
        <v>997349747</v>
      </c>
      <c r="J77" s="20">
        <v>393142223</v>
      </c>
      <c r="K77" s="20">
        <v>367902830</v>
      </c>
      <c r="L77" s="20">
        <v>356195175</v>
      </c>
      <c r="M77" s="20">
        <v>1117240228</v>
      </c>
      <c r="N77" s="20"/>
      <c r="O77" s="20"/>
      <c r="P77" s="20"/>
      <c r="Q77" s="20"/>
      <c r="R77" s="20"/>
      <c r="S77" s="20"/>
      <c r="T77" s="20"/>
      <c r="U77" s="20"/>
      <c r="V77" s="20">
        <v>2114589975</v>
      </c>
      <c r="W77" s="20">
        <v>2176923295</v>
      </c>
      <c r="X77" s="20"/>
      <c r="Y77" s="19"/>
      <c r="Z77" s="22">
        <v>4334994356</v>
      </c>
    </row>
    <row r="78" spans="1:26" ht="13.5" hidden="1">
      <c r="A78" s="37" t="s">
        <v>32</v>
      </c>
      <c r="B78" s="18">
        <v>15395996699</v>
      </c>
      <c r="C78" s="18"/>
      <c r="D78" s="19">
        <v>19529590408</v>
      </c>
      <c r="E78" s="20">
        <v>19529590408</v>
      </c>
      <c r="F78" s="20">
        <v>1455950746</v>
      </c>
      <c r="G78" s="20">
        <v>2754836769</v>
      </c>
      <c r="H78" s="20">
        <v>1623721257</v>
      </c>
      <c r="I78" s="20">
        <v>5834508772</v>
      </c>
      <c r="J78" s="20">
        <v>2355299734</v>
      </c>
      <c r="K78" s="20">
        <v>1585320397</v>
      </c>
      <c r="L78" s="20">
        <v>1425609688</v>
      </c>
      <c r="M78" s="20">
        <v>5366229819</v>
      </c>
      <c r="N78" s="20"/>
      <c r="O78" s="20"/>
      <c r="P78" s="20"/>
      <c r="Q78" s="20"/>
      <c r="R78" s="20"/>
      <c r="S78" s="20"/>
      <c r="T78" s="20"/>
      <c r="U78" s="20"/>
      <c r="V78" s="20">
        <v>11200738591</v>
      </c>
      <c r="W78" s="20">
        <v>10832389530</v>
      </c>
      <c r="X78" s="20"/>
      <c r="Y78" s="19"/>
      <c r="Z78" s="22">
        <v>19529590408</v>
      </c>
    </row>
    <row r="79" spans="1:26" ht="13.5" hidden="1">
      <c r="A79" s="38" t="s">
        <v>94</v>
      </c>
      <c r="B79" s="18">
        <v>10930940690</v>
      </c>
      <c r="C79" s="18"/>
      <c r="D79" s="19">
        <v>12516532254</v>
      </c>
      <c r="E79" s="20">
        <v>12516532254</v>
      </c>
      <c r="F79" s="20">
        <v>935623490</v>
      </c>
      <c r="G79" s="20">
        <v>1396086683</v>
      </c>
      <c r="H79" s="20">
        <v>1297476052</v>
      </c>
      <c r="I79" s="20">
        <v>3629186225</v>
      </c>
      <c r="J79" s="20">
        <v>1871837258</v>
      </c>
      <c r="K79" s="20">
        <v>1020270600</v>
      </c>
      <c r="L79" s="20">
        <v>970836817</v>
      </c>
      <c r="M79" s="20">
        <v>3862944675</v>
      </c>
      <c r="N79" s="20"/>
      <c r="O79" s="20"/>
      <c r="P79" s="20"/>
      <c r="Q79" s="20"/>
      <c r="R79" s="20"/>
      <c r="S79" s="20"/>
      <c r="T79" s="20"/>
      <c r="U79" s="20"/>
      <c r="V79" s="20">
        <v>7492130900</v>
      </c>
      <c r="W79" s="20">
        <v>6994451381</v>
      </c>
      <c r="X79" s="20"/>
      <c r="Y79" s="19"/>
      <c r="Z79" s="22">
        <v>12516532254</v>
      </c>
    </row>
    <row r="80" spans="1:26" ht="13.5" hidden="1">
      <c r="A80" s="38" t="s">
        <v>95</v>
      </c>
      <c r="B80" s="18">
        <v>2606532212</v>
      </c>
      <c r="C80" s="18"/>
      <c r="D80" s="19">
        <v>3962626961</v>
      </c>
      <c r="E80" s="20">
        <v>3962626961</v>
      </c>
      <c r="F80" s="20">
        <v>296089420</v>
      </c>
      <c r="G80" s="20">
        <v>845243967</v>
      </c>
      <c r="H80" s="20">
        <v>506098849</v>
      </c>
      <c r="I80" s="20">
        <v>1647432236</v>
      </c>
      <c r="J80" s="20">
        <v>284214332</v>
      </c>
      <c r="K80" s="20">
        <v>280748347</v>
      </c>
      <c r="L80" s="20">
        <v>266930685</v>
      </c>
      <c r="M80" s="20">
        <v>831893364</v>
      </c>
      <c r="N80" s="20"/>
      <c r="O80" s="20"/>
      <c r="P80" s="20"/>
      <c r="Q80" s="20"/>
      <c r="R80" s="20"/>
      <c r="S80" s="20"/>
      <c r="T80" s="20"/>
      <c r="U80" s="20"/>
      <c r="V80" s="20">
        <v>2479325600</v>
      </c>
      <c r="W80" s="20">
        <v>2286199499</v>
      </c>
      <c r="X80" s="20"/>
      <c r="Y80" s="19"/>
      <c r="Z80" s="22">
        <v>3962626961</v>
      </c>
    </row>
    <row r="81" spans="1:26" ht="13.5" hidden="1">
      <c r="A81" s="38" t="s">
        <v>96</v>
      </c>
      <c r="B81" s="18">
        <v>881936742</v>
      </c>
      <c r="C81" s="18"/>
      <c r="D81" s="19">
        <v>1531034736</v>
      </c>
      <c r="E81" s="20">
        <v>1531034736</v>
      </c>
      <c r="F81" s="20">
        <v>102955216</v>
      </c>
      <c r="G81" s="20">
        <v>438995013</v>
      </c>
      <c r="H81" s="20">
        <v>-244407350</v>
      </c>
      <c r="I81" s="20">
        <v>297542879</v>
      </c>
      <c r="J81" s="20">
        <v>149359704</v>
      </c>
      <c r="K81" s="20">
        <v>144333652</v>
      </c>
      <c r="L81" s="20">
        <v>141349056</v>
      </c>
      <c r="M81" s="20">
        <v>435042412</v>
      </c>
      <c r="N81" s="20"/>
      <c r="O81" s="20"/>
      <c r="P81" s="20"/>
      <c r="Q81" s="20"/>
      <c r="R81" s="20"/>
      <c r="S81" s="20"/>
      <c r="T81" s="20"/>
      <c r="U81" s="20"/>
      <c r="V81" s="20">
        <v>732585291</v>
      </c>
      <c r="W81" s="20">
        <v>803373463</v>
      </c>
      <c r="X81" s="20"/>
      <c r="Y81" s="19"/>
      <c r="Z81" s="22">
        <v>1531034736</v>
      </c>
    </row>
    <row r="82" spans="1:26" ht="13.5" hidden="1">
      <c r="A82" s="38" t="s">
        <v>97</v>
      </c>
      <c r="B82" s="18">
        <v>913379334</v>
      </c>
      <c r="C82" s="18"/>
      <c r="D82" s="19">
        <v>1382639032</v>
      </c>
      <c r="E82" s="20">
        <v>1382639032</v>
      </c>
      <c r="F82" s="20">
        <v>91507095</v>
      </c>
      <c r="G82" s="20">
        <v>318093152</v>
      </c>
      <c r="H82" s="20">
        <v>94456830</v>
      </c>
      <c r="I82" s="20">
        <v>504057077</v>
      </c>
      <c r="J82" s="20">
        <v>101186883</v>
      </c>
      <c r="K82" s="20">
        <v>106357019</v>
      </c>
      <c r="L82" s="20">
        <v>82171688</v>
      </c>
      <c r="M82" s="20">
        <v>289715590</v>
      </c>
      <c r="N82" s="20"/>
      <c r="O82" s="20"/>
      <c r="P82" s="20"/>
      <c r="Q82" s="20"/>
      <c r="R82" s="20"/>
      <c r="S82" s="20"/>
      <c r="T82" s="20"/>
      <c r="U82" s="20"/>
      <c r="V82" s="20">
        <v>793772667</v>
      </c>
      <c r="W82" s="20">
        <v>680574430</v>
      </c>
      <c r="X82" s="20"/>
      <c r="Y82" s="19"/>
      <c r="Z82" s="22">
        <v>1382639032</v>
      </c>
    </row>
    <row r="83" spans="1:26" ht="13.5" hidden="1">
      <c r="A83" s="38" t="s">
        <v>98</v>
      </c>
      <c r="B83" s="18">
        <v>63207721</v>
      </c>
      <c r="C83" s="18"/>
      <c r="D83" s="19">
        <v>136757425</v>
      </c>
      <c r="E83" s="20">
        <v>136757425</v>
      </c>
      <c r="F83" s="20">
        <v>29775525</v>
      </c>
      <c r="G83" s="20">
        <v>-243582046</v>
      </c>
      <c r="H83" s="20">
        <v>-29903124</v>
      </c>
      <c r="I83" s="20">
        <v>-243709645</v>
      </c>
      <c r="J83" s="20">
        <v>-51298443</v>
      </c>
      <c r="K83" s="20">
        <v>33610779</v>
      </c>
      <c r="L83" s="20">
        <v>-35678558</v>
      </c>
      <c r="M83" s="20">
        <v>-53366222</v>
      </c>
      <c r="N83" s="20"/>
      <c r="O83" s="20"/>
      <c r="P83" s="20"/>
      <c r="Q83" s="20"/>
      <c r="R83" s="20"/>
      <c r="S83" s="20"/>
      <c r="T83" s="20"/>
      <c r="U83" s="20"/>
      <c r="V83" s="20">
        <v>-297075867</v>
      </c>
      <c r="W83" s="20">
        <v>67790757</v>
      </c>
      <c r="X83" s="20"/>
      <c r="Y83" s="19"/>
      <c r="Z83" s="22">
        <v>136757425</v>
      </c>
    </row>
    <row r="84" spans="1:26" ht="13.5" hidden="1">
      <c r="A84" s="39" t="s">
        <v>99</v>
      </c>
      <c r="B84" s="27">
        <v>459031354</v>
      </c>
      <c r="C84" s="27"/>
      <c r="D84" s="28">
        <v>344563395</v>
      </c>
      <c r="E84" s="29">
        <v>344563395</v>
      </c>
      <c r="F84" s="29">
        <v>48834615</v>
      </c>
      <c r="G84" s="29">
        <v>43919855</v>
      </c>
      <c r="H84" s="29">
        <v>26198993</v>
      </c>
      <c r="I84" s="29">
        <v>118953463</v>
      </c>
      <c r="J84" s="29">
        <v>24313039</v>
      </c>
      <c r="K84" s="29">
        <v>21553980</v>
      </c>
      <c r="L84" s="29">
        <v>22198970</v>
      </c>
      <c r="M84" s="29">
        <v>68065989</v>
      </c>
      <c r="N84" s="29"/>
      <c r="O84" s="29"/>
      <c r="P84" s="29"/>
      <c r="Q84" s="29"/>
      <c r="R84" s="29"/>
      <c r="S84" s="29"/>
      <c r="T84" s="29"/>
      <c r="U84" s="29"/>
      <c r="V84" s="29">
        <v>187019452</v>
      </c>
      <c r="W84" s="29">
        <v>116324138</v>
      </c>
      <c r="X84" s="29"/>
      <c r="Y84" s="28"/>
      <c r="Z84" s="30">
        <v>344563395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8303277000</v>
      </c>
      <c r="E5" s="59">
        <v>8303277000</v>
      </c>
      <c r="F5" s="59">
        <v>733330118</v>
      </c>
      <c r="G5" s="59">
        <v>575931564</v>
      </c>
      <c r="H5" s="59">
        <v>629352680</v>
      </c>
      <c r="I5" s="59">
        <v>1938614362</v>
      </c>
      <c r="J5" s="59">
        <v>666349553</v>
      </c>
      <c r="K5" s="59">
        <v>699635733</v>
      </c>
      <c r="L5" s="59">
        <v>663039671</v>
      </c>
      <c r="M5" s="59">
        <v>2029024957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3967639319</v>
      </c>
      <c r="W5" s="59">
        <v>4151638500</v>
      </c>
      <c r="X5" s="59">
        <v>-183999181</v>
      </c>
      <c r="Y5" s="60">
        <v>-4.43</v>
      </c>
      <c r="Z5" s="61">
        <v>8303277000</v>
      </c>
    </row>
    <row r="6" spans="1:26" ht="13.5">
      <c r="A6" s="57" t="s">
        <v>32</v>
      </c>
      <c r="B6" s="18">
        <v>0</v>
      </c>
      <c r="C6" s="18">
        <v>0</v>
      </c>
      <c r="D6" s="58">
        <v>26119629000</v>
      </c>
      <c r="E6" s="59">
        <v>26119629000</v>
      </c>
      <c r="F6" s="59">
        <v>1981254712</v>
      </c>
      <c r="G6" s="59">
        <v>1948249022</v>
      </c>
      <c r="H6" s="59">
        <v>2408612416</v>
      </c>
      <c r="I6" s="59">
        <v>6338116150</v>
      </c>
      <c r="J6" s="59">
        <v>1868116939</v>
      </c>
      <c r="K6" s="59">
        <v>1884351889</v>
      </c>
      <c r="L6" s="59">
        <v>2012494935</v>
      </c>
      <c r="M6" s="59">
        <v>5764963763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12103079913</v>
      </c>
      <c r="W6" s="59">
        <v>13807679620</v>
      </c>
      <c r="X6" s="59">
        <v>-1704599707</v>
      </c>
      <c r="Y6" s="60">
        <v>-12.35</v>
      </c>
      <c r="Z6" s="61">
        <v>26119629000</v>
      </c>
    </row>
    <row r="7" spans="1:26" ht="13.5">
      <c r="A7" s="57" t="s">
        <v>33</v>
      </c>
      <c r="B7" s="18">
        <v>0</v>
      </c>
      <c r="C7" s="18">
        <v>0</v>
      </c>
      <c r="D7" s="58">
        <v>274300000</v>
      </c>
      <c r="E7" s="59">
        <v>274300000</v>
      </c>
      <c r="F7" s="59">
        <v>18721791</v>
      </c>
      <c r="G7" s="59">
        <v>11365133</v>
      </c>
      <c r="H7" s="59">
        <v>11655977</v>
      </c>
      <c r="I7" s="59">
        <v>41742901</v>
      </c>
      <c r="J7" s="59">
        <v>12698475</v>
      </c>
      <c r="K7" s="59">
        <v>6379404</v>
      </c>
      <c r="L7" s="59">
        <v>24497721</v>
      </c>
      <c r="M7" s="59">
        <v>43575600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85318501</v>
      </c>
      <c r="W7" s="59">
        <v>137990760</v>
      </c>
      <c r="X7" s="59">
        <v>-52672259</v>
      </c>
      <c r="Y7" s="60">
        <v>-38.17</v>
      </c>
      <c r="Z7" s="61">
        <v>274300000</v>
      </c>
    </row>
    <row r="8" spans="1:26" ht="13.5">
      <c r="A8" s="57" t="s">
        <v>34</v>
      </c>
      <c r="B8" s="18">
        <v>0</v>
      </c>
      <c r="C8" s="18">
        <v>0</v>
      </c>
      <c r="D8" s="58">
        <v>6725515000</v>
      </c>
      <c r="E8" s="59">
        <v>6725515000</v>
      </c>
      <c r="F8" s="59">
        <v>1544539272</v>
      </c>
      <c r="G8" s="59">
        <v>250430973</v>
      </c>
      <c r="H8" s="59">
        <v>305828300</v>
      </c>
      <c r="I8" s="59">
        <v>2100798545</v>
      </c>
      <c r="J8" s="59">
        <v>274139369</v>
      </c>
      <c r="K8" s="59">
        <v>234791583</v>
      </c>
      <c r="L8" s="59">
        <v>1380905630</v>
      </c>
      <c r="M8" s="59">
        <v>1889836582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3990635127</v>
      </c>
      <c r="W8" s="59">
        <v>3260405002</v>
      </c>
      <c r="X8" s="59">
        <v>730230125</v>
      </c>
      <c r="Y8" s="60">
        <v>22.4</v>
      </c>
      <c r="Z8" s="61">
        <v>6725515000</v>
      </c>
    </row>
    <row r="9" spans="1:26" ht="13.5">
      <c r="A9" s="57" t="s">
        <v>35</v>
      </c>
      <c r="B9" s="18">
        <v>0</v>
      </c>
      <c r="C9" s="18">
        <v>0</v>
      </c>
      <c r="D9" s="58">
        <v>4752466000</v>
      </c>
      <c r="E9" s="59">
        <v>4752466000</v>
      </c>
      <c r="F9" s="59">
        <v>268352256</v>
      </c>
      <c r="G9" s="59">
        <v>258133572</v>
      </c>
      <c r="H9" s="59">
        <v>430188762</v>
      </c>
      <c r="I9" s="59">
        <v>956674590</v>
      </c>
      <c r="J9" s="59">
        <v>298536235</v>
      </c>
      <c r="K9" s="59">
        <v>340426431</v>
      </c>
      <c r="L9" s="59">
        <v>305049700</v>
      </c>
      <c r="M9" s="59">
        <v>944012366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1900686956</v>
      </c>
      <c r="W9" s="59">
        <v>2220281894</v>
      </c>
      <c r="X9" s="59">
        <v>-319594938</v>
      </c>
      <c r="Y9" s="60">
        <v>-14.39</v>
      </c>
      <c r="Z9" s="61">
        <v>4752466000</v>
      </c>
    </row>
    <row r="10" spans="1:26" ht="25.5">
      <c r="A10" s="62" t="s">
        <v>86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46175187000</v>
      </c>
      <c r="E10" s="65">
        <f t="shared" si="0"/>
        <v>46175187000</v>
      </c>
      <c r="F10" s="65">
        <f t="shared" si="0"/>
        <v>4546198149</v>
      </c>
      <c r="G10" s="65">
        <f t="shared" si="0"/>
        <v>3044110264</v>
      </c>
      <c r="H10" s="65">
        <f t="shared" si="0"/>
        <v>3785638135</v>
      </c>
      <c r="I10" s="65">
        <f t="shared" si="0"/>
        <v>11375946548</v>
      </c>
      <c r="J10" s="65">
        <f t="shared" si="0"/>
        <v>3119840571</v>
      </c>
      <c r="K10" s="65">
        <f t="shared" si="0"/>
        <v>3165585040</v>
      </c>
      <c r="L10" s="65">
        <f t="shared" si="0"/>
        <v>4385987657</v>
      </c>
      <c r="M10" s="65">
        <f t="shared" si="0"/>
        <v>10671413268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22047359816</v>
      </c>
      <c r="W10" s="65">
        <f t="shared" si="0"/>
        <v>23577995776</v>
      </c>
      <c r="X10" s="65">
        <f t="shared" si="0"/>
        <v>-1530635960</v>
      </c>
      <c r="Y10" s="66">
        <f>+IF(W10&lt;&gt;0,(X10/W10)*100,0)</f>
        <v>-6.491798431646305</v>
      </c>
      <c r="Z10" s="67">
        <f t="shared" si="0"/>
        <v>46175187000</v>
      </c>
    </row>
    <row r="11" spans="1:26" ht="13.5">
      <c r="A11" s="57" t="s">
        <v>36</v>
      </c>
      <c r="B11" s="18">
        <v>0</v>
      </c>
      <c r="C11" s="18">
        <v>0</v>
      </c>
      <c r="D11" s="58">
        <v>10464404962</v>
      </c>
      <c r="E11" s="59">
        <v>10464404962</v>
      </c>
      <c r="F11" s="59">
        <v>802164557</v>
      </c>
      <c r="G11" s="59">
        <v>845801502</v>
      </c>
      <c r="H11" s="59">
        <v>832867859</v>
      </c>
      <c r="I11" s="59">
        <v>2480833918</v>
      </c>
      <c r="J11" s="59">
        <v>831029391</v>
      </c>
      <c r="K11" s="59">
        <v>1107597107</v>
      </c>
      <c r="L11" s="59">
        <v>794199961</v>
      </c>
      <c r="M11" s="59">
        <v>2732826459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5213660377</v>
      </c>
      <c r="W11" s="59">
        <v>5521769764</v>
      </c>
      <c r="X11" s="59">
        <v>-308109387</v>
      </c>
      <c r="Y11" s="60">
        <v>-5.58</v>
      </c>
      <c r="Z11" s="61">
        <v>10464404962</v>
      </c>
    </row>
    <row r="12" spans="1:26" ht="13.5">
      <c r="A12" s="57" t="s">
        <v>37</v>
      </c>
      <c r="B12" s="18">
        <v>0</v>
      </c>
      <c r="C12" s="18">
        <v>0</v>
      </c>
      <c r="D12" s="58">
        <v>153699000</v>
      </c>
      <c r="E12" s="59">
        <v>153699000</v>
      </c>
      <c r="F12" s="59">
        <v>11088267</v>
      </c>
      <c r="G12" s="59">
        <v>10537945</v>
      </c>
      <c r="H12" s="59">
        <v>11563870</v>
      </c>
      <c r="I12" s="59">
        <v>33190082</v>
      </c>
      <c r="J12" s="59">
        <v>11660866</v>
      </c>
      <c r="K12" s="59">
        <v>11613668</v>
      </c>
      <c r="L12" s="59">
        <v>11485758</v>
      </c>
      <c r="M12" s="59">
        <v>34760292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67950374</v>
      </c>
      <c r="W12" s="59">
        <v>76849500</v>
      </c>
      <c r="X12" s="59">
        <v>-8899126</v>
      </c>
      <c r="Y12" s="60">
        <v>-11.58</v>
      </c>
      <c r="Z12" s="61">
        <v>153699000</v>
      </c>
    </row>
    <row r="13" spans="1:26" ht="13.5">
      <c r="A13" s="57" t="s">
        <v>87</v>
      </c>
      <c r="B13" s="18">
        <v>0</v>
      </c>
      <c r="C13" s="18">
        <v>0</v>
      </c>
      <c r="D13" s="58">
        <v>3567343000</v>
      </c>
      <c r="E13" s="59">
        <v>3567343000</v>
      </c>
      <c r="F13" s="59">
        <v>213926683</v>
      </c>
      <c r="G13" s="59">
        <v>225427119</v>
      </c>
      <c r="H13" s="59">
        <v>240448198</v>
      </c>
      <c r="I13" s="59">
        <v>679802000</v>
      </c>
      <c r="J13" s="59">
        <v>229408890</v>
      </c>
      <c r="K13" s="59">
        <v>220211489</v>
      </c>
      <c r="L13" s="59">
        <v>243266215</v>
      </c>
      <c r="M13" s="59">
        <v>692886594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1372688594</v>
      </c>
      <c r="W13" s="59">
        <v>1722677956</v>
      </c>
      <c r="X13" s="59">
        <v>-349989362</v>
      </c>
      <c r="Y13" s="60">
        <v>-20.32</v>
      </c>
      <c r="Z13" s="61">
        <v>3567343000</v>
      </c>
    </row>
    <row r="14" spans="1:26" ht="13.5">
      <c r="A14" s="57" t="s">
        <v>38</v>
      </c>
      <c r="B14" s="18">
        <v>0</v>
      </c>
      <c r="C14" s="18">
        <v>0</v>
      </c>
      <c r="D14" s="58">
        <v>2321693000</v>
      </c>
      <c r="E14" s="59">
        <v>2321693000</v>
      </c>
      <c r="F14" s="59">
        <v>168155316</v>
      </c>
      <c r="G14" s="59">
        <v>168220372</v>
      </c>
      <c r="H14" s="59">
        <v>165074089</v>
      </c>
      <c r="I14" s="59">
        <v>501449777</v>
      </c>
      <c r="J14" s="59">
        <v>177014735</v>
      </c>
      <c r="K14" s="59">
        <v>161269292</v>
      </c>
      <c r="L14" s="59">
        <v>241091112</v>
      </c>
      <c r="M14" s="59">
        <v>579375139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1080824916</v>
      </c>
      <c r="W14" s="59">
        <v>1160846502</v>
      </c>
      <c r="X14" s="59">
        <v>-80021586</v>
      </c>
      <c r="Y14" s="60">
        <v>-6.89</v>
      </c>
      <c r="Z14" s="61">
        <v>2321693000</v>
      </c>
    </row>
    <row r="15" spans="1:26" ht="13.5">
      <c r="A15" s="57" t="s">
        <v>39</v>
      </c>
      <c r="B15" s="18">
        <v>0</v>
      </c>
      <c r="C15" s="18">
        <v>0</v>
      </c>
      <c r="D15" s="58">
        <v>15374800000</v>
      </c>
      <c r="E15" s="59">
        <v>15374800000</v>
      </c>
      <c r="F15" s="59">
        <v>1872201936</v>
      </c>
      <c r="G15" s="59">
        <v>1919344770</v>
      </c>
      <c r="H15" s="59">
        <v>1021540593</v>
      </c>
      <c r="I15" s="59">
        <v>4813087299</v>
      </c>
      <c r="J15" s="59">
        <v>1376602374</v>
      </c>
      <c r="K15" s="59">
        <v>1102711331</v>
      </c>
      <c r="L15" s="59">
        <v>1086634438</v>
      </c>
      <c r="M15" s="59">
        <v>3565948143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8379035442</v>
      </c>
      <c r="W15" s="59">
        <v>8426013436</v>
      </c>
      <c r="X15" s="59">
        <v>-46977994</v>
      </c>
      <c r="Y15" s="60">
        <v>-0.56</v>
      </c>
      <c r="Z15" s="61">
        <v>15374800000</v>
      </c>
    </row>
    <row r="16" spans="1:26" ht="13.5">
      <c r="A16" s="68" t="s">
        <v>40</v>
      </c>
      <c r="B16" s="18">
        <v>0</v>
      </c>
      <c r="C16" s="18">
        <v>0</v>
      </c>
      <c r="D16" s="58">
        <v>464426000</v>
      </c>
      <c r="E16" s="59">
        <v>464426000</v>
      </c>
      <c r="F16" s="59">
        <v>-2915877</v>
      </c>
      <c r="G16" s="59">
        <v>23973906</v>
      </c>
      <c r="H16" s="59">
        <v>76354971</v>
      </c>
      <c r="I16" s="59">
        <v>97413000</v>
      </c>
      <c r="J16" s="59">
        <v>46194815</v>
      </c>
      <c r="K16" s="59">
        <v>47697213</v>
      </c>
      <c r="L16" s="59">
        <v>47545610</v>
      </c>
      <c r="M16" s="59">
        <v>141437638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238850638</v>
      </c>
      <c r="W16" s="59">
        <v>158610600</v>
      </c>
      <c r="X16" s="59">
        <v>80240038</v>
      </c>
      <c r="Y16" s="60">
        <v>50.59</v>
      </c>
      <c r="Z16" s="61">
        <v>464426000</v>
      </c>
    </row>
    <row r="17" spans="1:26" ht="13.5">
      <c r="A17" s="57" t="s">
        <v>41</v>
      </c>
      <c r="B17" s="18">
        <v>0</v>
      </c>
      <c r="C17" s="18">
        <v>0</v>
      </c>
      <c r="D17" s="58">
        <v>12959049860</v>
      </c>
      <c r="E17" s="59">
        <v>12959049860</v>
      </c>
      <c r="F17" s="59">
        <v>47517294</v>
      </c>
      <c r="G17" s="59">
        <v>1039211658</v>
      </c>
      <c r="H17" s="59">
        <v>1510626048</v>
      </c>
      <c r="I17" s="59">
        <v>2597355000</v>
      </c>
      <c r="J17" s="59">
        <v>795414482</v>
      </c>
      <c r="K17" s="59">
        <v>918965830</v>
      </c>
      <c r="L17" s="59">
        <v>1044138085</v>
      </c>
      <c r="M17" s="59">
        <v>2758518397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5355873397</v>
      </c>
      <c r="W17" s="59">
        <v>6169658150</v>
      </c>
      <c r="X17" s="59">
        <v>-813784753</v>
      </c>
      <c r="Y17" s="60">
        <v>-13.19</v>
      </c>
      <c r="Z17" s="61">
        <v>12959049860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45305415822</v>
      </c>
      <c r="E18" s="72">
        <f t="shared" si="1"/>
        <v>45305415822</v>
      </c>
      <c r="F18" s="72">
        <f t="shared" si="1"/>
        <v>3112138176</v>
      </c>
      <c r="G18" s="72">
        <f t="shared" si="1"/>
        <v>4232517272</v>
      </c>
      <c r="H18" s="72">
        <f t="shared" si="1"/>
        <v>3858475628</v>
      </c>
      <c r="I18" s="72">
        <f t="shared" si="1"/>
        <v>11203131076</v>
      </c>
      <c r="J18" s="72">
        <f t="shared" si="1"/>
        <v>3467325553</v>
      </c>
      <c r="K18" s="72">
        <f t="shared" si="1"/>
        <v>3570065930</v>
      </c>
      <c r="L18" s="72">
        <f t="shared" si="1"/>
        <v>3468361179</v>
      </c>
      <c r="M18" s="72">
        <f t="shared" si="1"/>
        <v>10505752662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21708883738</v>
      </c>
      <c r="W18" s="72">
        <f t="shared" si="1"/>
        <v>23236425908</v>
      </c>
      <c r="X18" s="72">
        <f t="shared" si="1"/>
        <v>-1527542170</v>
      </c>
      <c r="Y18" s="66">
        <f>+IF(W18&lt;&gt;0,(X18/W18)*100,0)</f>
        <v>-6.5739119090345435</v>
      </c>
      <c r="Z18" s="73">
        <f t="shared" si="1"/>
        <v>45305415822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869771178</v>
      </c>
      <c r="E19" s="76">
        <f t="shared" si="2"/>
        <v>869771178</v>
      </c>
      <c r="F19" s="76">
        <f t="shared" si="2"/>
        <v>1434059973</v>
      </c>
      <c r="G19" s="76">
        <f t="shared" si="2"/>
        <v>-1188407008</v>
      </c>
      <c r="H19" s="76">
        <f t="shared" si="2"/>
        <v>-72837493</v>
      </c>
      <c r="I19" s="76">
        <f t="shared" si="2"/>
        <v>172815472</v>
      </c>
      <c r="J19" s="76">
        <f t="shared" si="2"/>
        <v>-347484982</v>
      </c>
      <c r="K19" s="76">
        <f t="shared" si="2"/>
        <v>-404480890</v>
      </c>
      <c r="L19" s="76">
        <f t="shared" si="2"/>
        <v>917626478</v>
      </c>
      <c r="M19" s="76">
        <f t="shared" si="2"/>
        <v>165660606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338476078</v>
      </c>
      <c r="W19" s="76">
        <f>IF(E10=E18,0,W10-W18)</f>
        <v>341569868</v>
      </c>
      <c r="X19" s="76">
        <f t="shared" si="2"/>
        <v>-3093790</v>
      </c>
      <c r="Y19" s="77">
        <f>+IF(W19&lt;&gt;0,(X19/W19)*100,0)</f>
        <v>-0.9057561248347586</v>
      </c>
      <c r="Z19" s="78">
        <f t="shared" si="2"/>
        <v>869771178</v>
      </c>
    </row>
    <row r="20" spans="1:26" ht="13.5">
      <c r="A20" s="57" t="s">
        <v>44</v>
      </c>
      <c r="B20" s="18">
        <v>0</v>
      </c>
      <c r="C20" s="18">
        <v>0</v>
      </c>
      <c r="D20" s="58">
        <v>2756793074</v>
      </c>
      <c r="E20" s="59">
        <v>2756793074</v>
      </c>
      <c r="F20" s="59">
        <v>-201632563</v>
      </c>
      <c r="G20" s="59">
        <v>264100621</v>
      </c>
      <c r="H20" s="59">
        <v>196435283</v>
      </c>
      <c r="I20" s="59">
        <v>258903341</v>
      </c>
      <c r="J20" s="59">
        <v>409503225</v>
      </c>
      <c r="K20" s="59">
        <v>212519479</v>
      </c>
      <c r="L20" s="59">
        <v>173710061</v>
      </c>
      <c r="M20" s="59">
        <v>795732765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1054636106</v>
      </c>
      <c r="W20" s="59">
        <v>901367921</v>
      </c>
      <c r="X20" s="59">
        <v>153268185</v>
      </c>
      <c r="Y20" s="60">
        <v>17</v>
      </c>
      <c r="Z20" s="61">
        <v>2756793074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29645280</v>
      </c>
      <c r="X21" s="81">
        <v>-29645280</v>
      </c>
      <c r="Y21" s="82">
        <v>-100</v>
      </c>
      <c r="Z21" s="83">
        <v>0</v>
      </c>
    </row>
    <row r="22" spans="1:26" ht="25.5">
      <c r="A22" s="84" t="s">
        <v>89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3626564252</v>
      </c>
      <c r="E22" s="87">
        <f t="shared" si="3"/>
        <v>3626564252</v>
      </c>
      <c r="F22" s="87">
        <f t="shared" si="3"/>
        <v>1232427410</v>
      </c>
      <c r="G22" s="87">
        <f t="shared" si="3"/>
        <v>-924306387</v>
      </c>
      <c r="H22" s="87">
        <f t="shared" si="3"/>
        <v>123597790</v>
      </c>
      <c r="I22" s="87">
        <f t="shared" si="3"/>
        <v>431718813</v>
      </c>
      <c r="J22" s="87">
        <f t="shared" si="3"/>
        <v>62018243</v>
      </c>
      <c r="K22" s="87">
        <f t="shared" si="3"/>
        <v>-191961411</v>
      </c>
      <c r="L22" s="87">
        <f t="shared" si="3"/>
        <v>1091336539</v>
      </c>
      <c r="M22" s="87">
        <f t="shared" si="3"/>
        <v>961393371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1393112184</v>
      </c>
      <c r="W22" s="87">
        <f t="shared" si="3"/>
        <v>1272583069</v>
      </c>
      <c r="X22" s="87">
        <f t="shared" si="3"/>
        <v>120529115</v>
      </c>
      <c r="Y22" s="88">
        <f>+IF(W22&lt;&gt;0,(X22/W22)*100,0)</f>
        <v>9.471217866721437</v>
      </c>
      <c r="Z22" s="89">
        <f t="shared" si="3"/>
        <v>3626564252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3626564252</v>
      </c>
      <c r="E24" s="76">
        <f t="shared" si="4"/>
        <v>3626564252</v>
      </c>
      <c r="F24" s="76">
        <f t="shared" si="4"/>
        <v>1232427410</v>
      </c>
      <c r="G24" s="76">
        <f t="shared" si="4"/>
        <v>-924306387</v>
      </c>
      <c r="H24" s="76">
        <f t="shared" si="4"/>
        <v>123597790</v>
      </c>
      <c r="I24" s="76">
        <f t="shared" si="4"/>
        <v>431718813</v>
      </c>
      <c r="J24" s="76">
        <f t="shared" si="4"/>
        <v>62018243</v>
      </c>
      <c r="K24" s="76">
        <f t="shared" si="4"/>
        <v>-191961411</v>
      </c>
      <c r="L24" s="76">
        <f t="shared" si="4"/>
        <v>1091336539</v>
      </c>
      <c r="M24" s="76">
        <f t="shared" si="4"/>
        <v>961393371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1393112184</v>
      </c>
      <c r="W24" s="76">
        <f t="shared" si="4"/>
        <v>1272583069</v>
      </c>
      <c r="X24" s="76">
        <f t="shared" si="4"/>
        <v>120529115</v>
      </c>
      <c r="Y24" s="77">
        <f>+IF(W24&lt;&gt;0,(X24/W24)*100,0)</f>
        <v>9.471217866721437</v>
      </c>
      <c r="Z24" s="78">
        <f t="shared" si="4"/>
        <v>3626564252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9543580926</v>
      </c>
      <c r="E27" s="99">
        <v>9543580926</v>
      </c>
      <c r="F27" s="99">
        <v>91778000</v>
      </c>
      <c r="G27" s="99">
        <v>602966565</v>
      </c>
      <c r="H27" s="99">
        <v>690335935</v>
      </c>
      <c r="I27" s="99">
        <v>1385080500</v>
      </c>
      <c r="J27" s="99">
        <v>263848919</v>
      </c>
      <c r="K27" s="99">
        <v>463579135</v>
      </c>
      <c r="L27" s="99">
        <v>475844446</v>
      </c>
      <c r="M27" s="99">
        <v>1203272500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2588353000</v>
      </c>
      <c r="W27" s="99">
        <v>4771790463</v>
      </c>
      <c r="X27" s="99">
        <v>-2183437463</v>
      </c>
      <c r="Y27" s="100">
        <v>-45.76</v>
      </c>
      <c r="Z27" s="101">
        <v>9543580926</v>
      </c>
    </row>
    <row r="28" spans="1:26" ht="13.5">
      <c r="A28" s="102" t="s">
        <v>44</v>
      </c>
      <c r="B28" s="18">
        <v>0</v>
      </c>
      <c r="C28" s="18">
        <v>0</v>
      </c>
      <c r="D28" s="58">
        <v>2756793074</v>
      </c>
      <c r="E28" s="59">
        <v>2756793074</v>
      </c>
      <c r="F28" s="59">
        <v>0</v>
      </c>
      <c r="G28" s="59">
        <v>127732000</v>
      </c>
      <c r="H28" s="59">
        <v>293865935</v>
      </c>
      <c r="I28" s="59">
        <v>421597935</v>
      </c>
      <c r="J28" s="59">
        <v>137608000</v>
      </c>
      <c r="K28" s="59">
        <v>172792000</v>
      </c>
      <c r="L28" s="59">
        <v>97500065</v>
      </c>
      <c r="M28" s="59">
        <v>407900065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829498000</v>
      </c>
      <c r="W28" s="59">
        <v>1378396537</v>
      </c>
      <c r="X28" s="59">
        <v>-548898537</v>
      </c>
      <c r="Y28" s="60">
        <v>-39.82</v>
      </c>
      <c r="Z28" s="61">
        <v>2756793074</v>
      </c>
    </row>
    <row r="29" spans="1:26" ht="13.5">
      <c r="A29" s="57" t="s">
        <v>91</v>
      </c>
      <c r="B29" s="18">
        <v>0</v>
      </c>
      <c r="C29" s="18">
        <v>0</v>
      </c>
      <c r="D29" s="58">
        <v>114254000</v>
      </c>
      <c r="E29" s="59">
        <v>114254000</v>
      </c>
      <c r="F29" s="59">
        <v>8861000</v>
      </c>
      <c r="G29" s="59">
        <v>20233000</v>
      </c>
      <c r="H29" s="59">
        <v>3864000</v>
      </c>
      <c r="I29" s="59">
        <v>32958000</v>
      </c>
      <c r="J29" s="59">
        <v>52155399</v>
      </c>
      <c r="K29" s="59">
        <v>13649000</v>
      </c>
      <c r="L29" s="59">
        <v>19006601</v>
      </c>
      <c r="M29" s="59">
        <v>84811000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117769000</v>
      </c>
      <c r="W29" s="59">
        <v>57127000</v>
      </c>
      <c r="X29" s="59">
        <v>60642000</v>
      </c>
      <c r="Y29" s="60">
        <v>106.15</v>
      </c>
      <c r="Z29" s="61">
        <v>114254000</v>
      </c>
    </row>
    <row r="30" spans="1:26" ht="13.5">
      <c r="A30" s="57" t="s">
        <v>48</v>
      </c>
      <c r="B30" s="18">
        <v>0</v>
      </c>
      <c r="C30" s="18">
        <v>0</v>
      </c>
      <c r="D30" s="58">
        <v>2626777066</v>
      </c>
      <c r="E30" s="59">
        <v>2626777066</v>
      </c>
      <c r="F30" s="59">
        <v>56230000</v>
      </c>
      <c r="G30" s="59">
        <v>147581000</v>
      </c>
      <c r="H30" s="59">
        <v>165636000</v>
      </c>
      <c r="I30" s="59">
        <v>369447000</v>
      </c>
      <c r="J30" s="59">
        <v>57268364</v>
      </c>
      <c r="K30" s="59">
        <v>140272135</v>
      </c>
      <c r="L30" s="59">
        <v>332734501</v>
      </c>
      <c r="M30" s="59">
        <v>530275000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899722000</v>
      </c>
      <c r="W30" s="59">
        <v>1313388533</v>
      </c>
      <c r="X30" s="59">
        <v>-413666533</v>
      </c>
      <c r="Y30" s="60">
        <v>-31.5</v>
      </c>
      <c r="Z30" s="61">
        <v>2626777066</v>
      </c>
    </row>
    <row r="31" spans="1:26" ht="13.5">
      <c r="A31" s="57" t="s">
        <v>49</v>
      </c>
      <c r="B31" s="18">
        <v>0</v>
      </c>
      <c r="C31" s="18">
        <v>0</v>
      </c>
      <c r="D31" s="58">
        <v>4045756786</v>
      </c>
      <c r="E31" s="59">
        <v>4045756786</v>
      </c>
      <c r="F31" s="59">
        <v>26687000</v>
      </c>
      <c r="G31" s="59">
        <v>307420565</v>
      </c>
      <c r="H31" s="59">
        <v>226970000</v>
      </c>
      <c r="I31" s="59">
        <v>561077565</v>
      </c>
      <c r="J31" s="59">
        <v>16817155</v>
      </c>
      <c r="K31" s="59">
        <v>136866000</v>
      </c>
      <c r="L31" s="59">
        <v>26603280</v>
      </c>
      <c r="M31" s="59">
        <v>180286435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741364000</v>
      </c>
      <c r="W31" s="59">
        <v>2022878393</v>
      </c>
      <c r="X31" s="59">
        <v>-1281514393</v>
      </c>
      <c r="Y31" s="60">
        <v>-63.35</v>
      </c>
      <c r="Z31" s="61">
        <v>4045756786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9543580926</v>
      </c>
      <c r="E32" s="99">
        <f t="shared" si="5"/>
        <v>9543580926</v>
      </c>
      <c r="F32" s="99">
        <f t="shared" si="5"/>
        <v>91778000</v>
      </c>
      <c r="G32" s="99">
        <f t="shared" si="5"/>
        <v>602966565</v>
      </c>
      <c r="H32" s="99">
        <f t="shared" si="5"/>
        <v>690335935</v>
      </c>
      <c r="I32" s="99">
        <f t="shared" si="5"/>
        <v>1385080500</v>
      </c>
      <c r="J32" s="99">
        <f t="shared" si="5"/>
        <v>263848918</v>
      </c>
      <c r="K32" s="99">
        <f t="shared" si="5"/>
        <v>463579135</v>
      </c>
      <c r="L32" s="99">
        <f t="shared" si="5"/>
        <v>475844447</v>
      </c>
      <c r="M32" s="99">
        <f t="shared" si="5"/>
        <v>1203272500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2588353000</v>
      </c>
      <c r="W32" s="99">
        <f t="shared" si="5"/>
        <v>4771790463</v>
      </c>
      <c r="X32" s="99">
        <f t="shared" si="5"/>
        <v>-2183437463</v>
      </c>
      <c r="Y32" s="100">
        <f>+IF(W32&lt;&gt;0,(X32/W32)*100,0)</f>
        <v>-45.75719491310782</v>
      </c>
      <c r="Z32" s="101">
        <f t="shared" si="5"/>
        <v>9543580926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18575300421</v>
      </c>
      <c r="E35" s="59">
        <v>18575300421</v>
      </c>
      <c r="F35" s="59">
        <v>18085265000</v>
      </c>
      <c r="G35" s="59">
        <v>13797433000</v>
      </c>
      <c r="H35" s="59">
        <v>13797433000</v>
      </c>
      <c r="I35" s="59">
        <v>13797433000</v>
      </c>
      <c r="J35" s="59">
        <v>11956287000</v>
      </c>
      <c r="K35" s="59">
        <v>10897285000</v>
      </c>
      <c r="L35" s="59">
        <v>10897285000</v>
      </c>
      <c r="M35" s="59">
        <v>10897285000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10897285000</v>
      </c>
      <c r="W35" s="59">
        <v>9287650211</v>
      </c>
      <c r="X35" s="59">
        <v>1609634789</v>
      </c>
      <c r="Y35" s="60">
        <v>17.33</v>
      </c>
      <c r="Z35" s="61">
        <v>18575300421</v>
      </c>
    </row>
    <row r="36" spans="1:26" ht="13.5">
      <c r="A36" s="57" t="s">
        <v>53</v>
      </c>
      <c r="B36" s="18">
        <v>0</v>
      </c>
      <c r="C36" s="18">
        <v>0</v>
      </c>
      <c r="D36" s="58">
        <v>71207290908</v>
      </c>
      <c r="E36" s="59">
        <v>71207290908</v>
      </c>
      <c r="F36" s="59">
        <v>63942921000</v>
      </c>
      <c r="G36" s="59">
        <v>68796359000</v>
      </c>
      <c r="H36" s="59">
        <v>68796359000</v>
      </c>
      <c r="I36" s="59">
        <v>68796359000</v>
      </c>
      <c r="J36" s="59">
        <v>70158809000</v>
      </c>
      <c r="K36" s="59">
        <v>70932758000</v>
      </c>
      <c r="L36" s="59">
        <v>70932758000</v>
      </c>
      <c r="M36" s="59">
        <v>70932758000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70932758000</v>
      </c>
      <c r="W36" s="59">
        <v>35603645454</v>
      </c>
      <c r="X36" s="59">
        <v>35329112546</v>
      </c>
      <c r="Y36" s="60">
        <v>99.23</v>
      </c>
      <c r="Z36" s="61">
        <v>71207290908</v>
      </c>
    </row>
    <row r="37" spans="1:26" ht="13.5">
      <c r="A37" s="57" t="s">
        <v>54</v>
      </c>
      <c r="B37" s="18">
        <v>0</v>
      </c>
      <c r="C37" s="18">
        <v>0</v>
      </c>
      <c r="D37" s="58">
        <v>15944838196</v>
      </c>
      <c r="E37" s="59">
        <v>15944838196</v>
      </c>
      <c r="F37" s="59">
        <v>11830998000</v>
      </c>
      <c r="G37" s="59">
        <v>15156792000</v>
      </c>
      <c r="H37" s="59">
        <v>15156792000</v>
      </c>
      <c r="I37" s="59">
        <v>15156792000</v>
      </c>
      <c r="J37" s="59">
        <v>14504795000</v>
      </c>
      <c r="K37" s="59">
        <v>13753586000</v>
      </c>
      <c r="L37" s="59">
        <v>13753586000</v>
      </c>
      <c r="M37" s="59">
        <v>13753586000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13753586000</v>
      </c>
      <c r="W37" s="59">
        <v>7972419098</v>
      </c>
      <c r="X37" s="59">
        <v>5781166902</v>
      </c>
      <c r="Y37" s="60">
        <v>72.51</v>
      </c>
      <c r="Z37" s="61">
        <v>15944838196</v>
      </c>
    </row>
    <row r="38" spans="1:26" ht="13.5">
      <c r="A38" s="57" t="s">
        <v>55</v>
      </c>
      <c r="B38" s="18">
        <v>0</v>
      </c>
      <c r="C38" s="18">
        <v>0</v>
      </c>
      <c r="D38" s="58">
        <v>28129217881</v>
      </c>
      <c r="E38" s="59">
        <v>28129217881</v>
      </c>
      <c r="F38" s="59">
        <v>26409354000</v>
      </c>
      <c r="G38" s="59">
        <v>25087686000</v>
      </c>
      <c r="H38" s="59">
        <v>25087686000</v>
      </c>
      <c r="I38" s="59">
        <v>25087686000</v>
      </c>
      <c r="J38" s="59">
        <v>24915226000</v>
      </c>
      <c r="K38" s="59">
        <v>24937703000</v>
      </c>
      <c r="L38" s="59">
        <v>24937703000</v>
      </c>
      <c r="M38" s="59">
        <v>24937703000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24937703000</v>
      </c>
      <c r="W38" s="59">
        <v>14064608941</v>
      </c>
      <c r="X38" s="59">
        <v>10873094059</v>
      </c>
      <c r="Y38" s="60">
        <v>77.31</v>
      </c>
      <c r="Z38" s="61">
        <v>28129217881</v>
      </c>
    </row>
    <row r="39" spans="1:26" ht="13.5">
      <c r="A39" s="57" t="s">
        <v>56</v>
      </c>
      <c r="B39" s="18">
        <v>0</v>
      </c>
      <c r="C39" s="18">
        <v>0</v>
      </c>
      <c r="D39" s="58">
        <v>45708535252</v>
      </c>
      <c r="E39" s="59">
        <v>45708535252</v>
      </c>
      <c r="F39" s="59">
        <v>43787834000</v>
      </c>
      <c r="G39" s="59">
        <v>42349314000</v>
      </c>
      <c r="H39" s="59">
        <v>42349314000</v>
      </c>
      <c r="I39" s="59">
        <v>42349314000</v>
      </c>
      <c r="J39" s="59">
        <v>42695075000</v>
      </c>
      <c r="K39" s="59">
        <v>43138754000</v>
      </c>
      <c r="L39" s="59">
        <v>43138754000</v>
      </c>
      <c r="M39" s="59">
        <v>43138754000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43138754000</v>
      </c>
      <c r="W39" s="59">
        <v>22854267626</v>
      </c>
      <c r="X39" s="59">
        <v>20284486374</v>
      </c>
      <c r="Y39" s="60">
        <v>88.76</v>
      </c>
      <c r="Z39" s="61">
        <v>45708535252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7593252865</v>
      </c>
      <c r="E42" s="59">
        <v>7593252865</v>
      </c>
      <c r="F42" s="59">
        <v>328505778</v>
      </c>
      <c r="G42" s="59">
        <v>211739930</v>
      </c>
      <c r="H42" s="59">
        <v>-974828034</v>
      </c>
      <c r="I42" s="59">
        <v>-434582326</v>
      </c>
      <c r="J42" s="59">
        <v>-577566606</v>
      </c>
      <c r="K42" s="59">
        <v>453219737</v>
      </c>
      <c r="L42" s="59">
        <v>1212043819</v>
      </c>
      <c r="M42" s="59">
        <v>1087696950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653114624</v>
      </c>
      <c r="W42" s="59">
        <v>3615365430</v>
      </c>
      <c r="X42" s="59">
        <v>-2962250806</v>
      </c>
      <c r="Y42" s="60">
        <v>-81.94</v>
      </c>
      <c r="Z42" s="61">
        <v>7593252865</v>
      </c>
    </row>
    <row r="43" spans="1:26" ht="13.5">
      <c r="A43" s="57" t="s">
        <v>59</v>
      </c>
      <c r="B43" s="18">
        <v>0</v>
      </c>
      <c r="C43" s="18">
        <v>0</v>
      </c>
      <c r="D43" s="58">
        <v>-9698312871</v>
      </c>
      <c r="E43" s="59">
        <v>-9698312871</v>
      </c>
      <c r="F43" s="59">
        <v>-1158015020</v>
      </c>
      <c r="G43" s="59">
        <v>-832437542</v>
      </c>
      <c r="H43" s="59">
        <v>-393305304</v>
      </c>
      <c r="I43" s="59">
        <v>-2383757866</v>
      </c>
      <c r="J43" s="59">
        <v>-435127418</v>
      </c>
      <c r="K43" s="59">
        <v>-12847274</v>
      </c>
      <c r="L43" s="59">
        <v>-722064750</v>
      </c>
      <c r="M43" s="59">
        <v>-1170039442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-3553797308</v>
      </c>
      <c r="W43" s="59">
        <v>-3440081922</v>
      </c>
      <c r="X43" s="59">
        <v>-113715386</v>
      </c>
      <c r="Y43" s="60">
        <v>3.31</v>
      </c>
      <c r="Z43" s="61">
        <v>-9698312871</v>
      </c>
    </row>
    <row r="44" spans="1:26" ht="13.5">
      <c r="A44" s="57" t="s">
        <v>60</v>
      </c>
      <c r="B44" s="18">
        <v>0</v>
      </c>
      <c r="C44" s="18">
        <v>0</v>
      </c>
      <c r="D44" s="58">
        <v>2042360062</v>
      </c>
      <c r="E44" s="59">
        <v>2042360062</v>
      </c>
      <c r="F44" s="59">
        <v>-9070000</v>
      </c>
      <c r="G44" s="59">
        <v>0</v>
      </c>
      <c r="H44" s="59">
        <v>1715930000</v>
      </c>
      <c r="I44" s="59">
        <v>1706860000</v>
      </c>
      <c r="J44" s="59">
        <v>-225000000</v>
      </c>
      <c r="K44" s="59">
        <v>2485475208</v>
      </c>
      <c r="L44" s="59">
        <v>-137577459</v>
      </c>
      <c r="M44" s="59">
        <v>2122897749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3829757749</v>
      </c>
      <c r="W44" s="59">
        <v>-292208502</v>
      </c>
      <c r="X44" s="59">
        <v>4121966251</v>
      </c>
      <c r="Y44" s="60">
        <v>-1410.63</v>
      </c>
      <c r="Z44" s="61">
        <v>2042360062</v>
      </c>
    </row>
    <row r="45" spans="1:26" ht="13.5">
      <c r="A45" s="69" t="s">
        <v>61</v>
      </c>
      <c r="B45" s="21">
        <v>0</v>
      </c>
      <c r="C45" s="21">
        <v>0</v>
      </c>
      <c r="D45" s="98">
        <v>3690045328</v>
      </c>
      <c r="E45" s="99">
        <v>3690045328</v>
      </c>
      <c r="F45" s="99">
        <v>6051441268</v>
      </c>
      <c r="G45" s="99">
        <v>5430743656</v>
      </c>
      <c r="H45" s="99">
        <v>5778540318</v>
      </c>
      <c r="I45" s="99">
        <v>5778540318</v>
      </c>
      <c r="J45" s="99">
        <v>4540846294</v>
      </c>
      <c r="K45" s="99">
        <v>7466693965</v>
      </c>
      <c r="L45" s="99">
        <v>7819095575</v>
      </c>
      <c r="M45" s="99">
        <v>7819095575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7819095575</v>
      </c>
      <c r="W45" s="99">
        <v>3635820278</v>
      </c>
      <c r="X45" s="99">
        <v>4183275297</v>
      </c>
      <c r="Y45" s="100">
        <v>115.06</v>
      </c>
      <c r="Z45" s="101">
        <v>3690045328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2443682650</v>
      </c>
      <c r="C49" s="51">
        <v>0</v>
      </c>
      <c r="D49" s="128">
        <v>832301472</v>
      </c>
      <c r="E49" s="53">
        <v>696470210</v>
      </c>
      <c r="F49" s="53">
        <v>0</v>
      </c>
      <c r="G49" s="53">
        <v>0</v>
      </c>
      <c r="H49" s="53">
        <v>0</v>
      </c>
      <c r="I49" s="53">
        <v>597535630</v>
      </c>
      <c r="J49" s="53">
        <v>0</v>
      </c>
      <c r="K49" s="53">
        <v>0</v>
      </c>
      <c r="L49" s="53">
        <v>0</v>
      </c>
      <c r="M49" s="53">
        <v>460394013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700155998</v>
      </c>
      <c r="W49" s="53">
        <v>2599419717</v>
      </c>
      <c r="X49" s="53">
        <v>9373799783</v>
      </c>
      <c r="Y49" s="53">
        <v>17703759473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2901302884</v>
      </c>
      <c r="C51" s="51">
        <v>0</v>
      </c>
      <c r="D51" s="128">
        <v>123551347</v>
      </c>
      <c r="E51" s="53">
        <v>1186474</v>
      </c>
      <c r="F51" s="53">
        <v>0</v>
      </c>
      <c r="G51" s="53">
        <v>0</v>
      </c>
      <c r="H51" s="53">
        <v>0</v>
      </c>
      <c r="I51" s="53">
        <v>20364000</v>
      </c>
      <c r="J51" s="53">
        <v>0</v>
      </c>
      <c r="K51" s="53">
        <v>0</v>
      </c>
      <c r="L51" s="53">
        <v>0</v>
      </c>
      <c r="M51" s="53">
        <v>502000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19849000</v>
      </c>
      <c r="W51" s="53">
        <v>9899262</v>
      </c>
      <c r="X51" s="53">
        <v>357471</v>
      </c>
      <c r="Y51" s="53">
        <v>3077012438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92.32862844714353</v>
      </c>
      <c r="E58" s="7">
        <f t="shared" si="6"/>
        <v>92.32862844714353</v>
      </c>
      <c r="F58" s="7">
        <f t="shared" si="6"/>
        <v>89.53184160082209</v>
      </c>
      <c r="G58" s="7">
        <f t="shared" si="6"/>
        <v>118.13943529304034</v>
      </c>
      <c r="H58" s="7">
        <f t="shared" si="6"/>
        <v>94.91368546962286</v>
      </c>
      <c r="I58" s="7">
        <f t="shared" si="6"/>
        <v>100.21477861857737</v>
      </c>
      <c r="J58" s="7">
        <f t="shared" si="6"/>
        <v>105.404673100214</v>
      </c>
      <c r="K58" s="7">
        <f t="shared" si="6"/>
        <v>101.23004493748992</v>
      </c>
      <c r="L58" s="7">
        <f t="shared" si="6"/>
        <v>93.31848322450979</v>
      </c>
      <c r="M58" s="7">
        <f t="shared" si="6"/>
        <v>99.8730095975415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100.04885974621006</v>
      </c>
      <c r="W58" s="7">
        <f t="shared" si="6"/>
        <v>92.36796232636813</v>
      </c>
      <c r="X58" s="7">
        <f t="shared" si="6"/>
        <v>0</v>
      </c>
      <c r="Y58" s="7">
        <f t="shared" si="6"/>
        <v>0</v>
      </c>
      <c r="Z58" s="8">
        <f t="shared" si="6"/>
        <v>92.32862844714353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94.89267739650751</v>
      </c>
      <c r="E59" s="10">
        <f t="shared" si="7"/>
        <v>94.89267739650751</v>
      </c>
      <c r="F59" s="10">
        <f t="shared" si="7"/>
        <v>89.72593526988454</v>
      </c>
      <c r="G59" s="10">
        <f t="shared" si="7"/>
        <v>84.54048643520773</v>
      </c>
      <c r="H59" s="10">
        <f t="shared" si="7"/>
        <v>88.91116074358425</v>
      </c>
      <c r="I59" s="10">
        <f t="shared" si="7"/>
        <v>87.91931986538746</v>
      </c>
      <c r="J59" s="10">
        <f t="shared" si="7"/>
        <v>90.40108506543105</v>
      </c>
      <c r="K59" s="10">
        <f t="shared" si="7"/>
        <v>103.8252166145652</v>
      </c>
      <c r="L59" s="10">
        <f t="shared" si="7"/>
        <v>85.69742513139487</v>
      </c>
      <c r="M59" s="10">
        <f t="shared" si="7"/>
        <v>93.50848834958704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90.77724463814172</v>
      </c>
      <c r="W59" s="10">
        <f t="shared" si="7"/>
        <v>94.89267735015622</v>
      </c>
      <c r="X59" s="10">
        <f t="shared" si="7"/>
        <v>0</v>
      </c>
      <c r="Y59" s="10">
        <f t="shared" si="7"/>
        <v>0</v>
      </c>
      <c r="Z59" s="11">
        <f t="shared" si="7"/>
        <v>94.89267739650751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91.52433978675577</v>
      </c>
      <c r="E60" s="13">
        <f t="shared" si="7"/>
        <v>91.52433978675577</v>
      </c>
      <c r="F60" s="13">
        <f t="shared" si="7"/>
        <v>90.13963965275354</v>
      </c>
      <c r="G60" s="13">
        <f t="shared" si="7"/>
        <v>128.16039617136786</v>
      </c>
      <c r="H60" s="13">
        <f t="shared" si="7"/>
        <v>96.94364454359767</v>
      </c>
      <c r="I60" s="13">
        <f t="shared" si="7"/>
        <v>104.4123525883949</v>
      </c>
      <c r="J60" s="13">
        <f t="shared" si="7"/>
        <v>111.56656087684027</v>
      </c>
      <c r="K60" s="13">
        <f t="shared" si="7"/>
        <v>101.11066638466907</v>
      </c>
      <c r="L60" s="13">
        <f t="shared" si="7"/>
        <v>96.51437279269476</v>
      </c>
      <c r="M60" s="13">
        <f t="shared" si="7"/>
        <v>102.89434039587388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103.68928991801825</v>
      </c>
      <c r="W60" s="13">
        <f t="shared" si="7"/>
        <v>91.619170585883</v>
      </c>
      <c r="X60" s="13">
        <f t="shared" si="7"/>
        <v>0</v>
      </c>
      <c r="Y60" s="13">
        <f t="shared" si="7"/>
        <v>0</v>
      </c>
      <c r="Z60" s="14">
        <f t="shared" si="7"/>
        <v>91.52433978675577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96.6729164456914</v>
      </c>
      <c r="E61" s="13">
        <f t="shared" si="7"/>
        <v>96.6729164456914</v>
      </c>
      <c r="F61" s="13">
        <f t="shared" si="7"/>
        <v>91.36909631932014</v>
      </c>
      <c r="G61" s="13">
        <f t="shared" si="7"/>
        <v>112.78981789592389</v>
      </c>
      <c r="H61" s="13">
        <f t="shared" si="7"/>
        <v>102.59970702050403</v>
      </c>
      <c r="I61" s="13">
        <f t="shared" si="7"/>
        <v>101.90297478727948</v>
      </c>
      <c r="J61" s="13">
        <f t="shared" si="7"/>
        <v>126.84739058352177</v>
      </c>
      <c r="K61" s="13">
        <f t="shared" si="7"/>
        <v>107.07498711100544</v>
      </c>
      <c r="L61" s="13">
        <f t="shared" si="7"/>
        <v>87.35446214283952</v>
      </c>
      <c r="M61" s="13">
        <f t="shared" si="7"/>
        <v>106.51198001781373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104.03992555208177</v>
      </c>
      <c r="W61" s="13">
        <f t="shared" si="7"/>
        <v>96.67291646649572</v>
      </c>
      <c r="X61" s="13">
        <f t="shared" si="7"/>
        <v>0</v>
      </c>
      <c r="Y61" s="13">
        <f t="shared" si="7"/>
        <v>0</v>
      </c>
      <c r="Z61" s="14">
        <f t="shared" si="7"/>
        <v>96.6729164456914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83.31672963931221</v>
      </c>
      <c r="E62" s="13">
        <f t="shared" si="7"/>
        <v>83.31672963931221</v>
      </c>
      <c r="F62" s="13">
        <f t="shared" si="7"/>
        <v>89.26024230465372</v>
      </c>
      <c r="G62" s="13">
        <f t="shared" si="7"/>
        <v>227.1087502115384</v>
      </c>
      <c r="H62" s="13">
        <f t="shared" si="7"/>
        <v>116.47588037387844</v>
      </c>
      <c r="I62" s="13">
        <f t="shared" si="7"/>
        <v>140.77979128645134</v>
      </c>
      <c r="J62" s="13">
        <f t="shared" si="7"/>
        <v>134.7412540794383</v>
      </c>
      <c r="K62" s="13">
        <f t="shared" si="7"/>
        <v>159.33458045080852</v>
      </c>
      <c r="L62" s="13">
        <f t="shared" si="7"/>
        <v>149.01081745310503</v>
      </c>
      <c r="M62" s="13">
        <f t="shared" si="7"/>
        <v>147.3854690786458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144.0498326591549</v>
      </c>
      <c r="W62" s="13">
        <f t="shared" si="7"/>
        <v>83.316735378585</v>
      </c>
      <c r="X62" s="13">
        <f t="shared" si="7"/>
        <v>0</v>
      </c>
      <c r="Y62" s="13">
        <f t="shared" si="7"/>
        <v>0</v>
      </c>
      <c r="Z62" s="14">
        <f t="shared" si="7"/>
        <v>83.31672963931221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83.32480981871893</v>
      </c>
      <c r="E63" s="13">
        <f t="shared" si="7"/>
        <v>83.32480981871893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83.32480005685358</v>
      </c>
      <c r="X63" s="13">
        <f t="shared" si="7"/>
        <v>0</v>
      </c>
      <c r="Y63" s="13">
        <f t="shared" si="7"/>
        <v>0</v>
      </c>
      <c r="Z63" s="14">
        <f t="shared" si="7"/>
        <v>83.32480981871893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94.4562670850026</v>
      </c>
      <c r="E64" s="13">
        <f t="shared" si="7"/>
        <v>94.4562670850026</v>
      </c>
      <c r="F64" s="13">
        <f t="shared" si="7"/>
        <v>92.17078988858113</v>
      </c>
      <c r="G64" s="13">
        <f t="shared" si="7"/>
        <v>96.63051554652267</v>
      </c>
      <c r="H64" s="13">
        <f t="shared" si="7"/>
        <v>118.38035195382828</v>
      </c>
      <c r="I64" s="13">
        <f t="shared" si="7"/>
        <v>101.42551328583119</v>
      </c>
      <c r="J64" s="13">
        <f t="shared" si="7"/>
        <v>88.4369111371923</v>
      </c>
      <c r="K64" s="13">
        <f t="shared" si="7"/>
        <v>55.48110779404919</v>
      </c>
      <c r="L64" s="13">
        <f t="shared" si="7"/>
        <v>142.14391522567993</v>
      </c>
      <c r="M64" s="13">
        <f t="shared" si="7"/>
        <v>87.9551491989438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94.643911368103</v>
      </c>
      <c r="W64" s="13">
        <f t="shared" si="7"/>
        <v>94.45626719646107</v>
      </c>
      <c r="X64" s="13">
        <f t="shared" si="7"/>
        <v>0</v>
      </c>
      <c r="Y64" s="13">
        <f t="shared" si="7"/>
        <v>0</v>
      </c>
      <c r="Z64" s="14">
        <f t="shared" si="7"/>
        <v>94.4562670850026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79.66769807508885</v>
      </c>
      <c r="E65" s="13">
        <f t="shared" si="7"/>
        <v>79.66769807508885</v>
      </c>
      <c r="F65" s="13">
        <f t="shared" si="7"/>
        <v>719.4527841694083</v>
      </c>
      <c r="G65" s="13">
        <f t="shared" si="7"/>
        <v>859.2071557482333</v>
      </c>
      <c r="H65" s="13">
        <f t="shared" si="7"/>
        <v>229.01112465826574</v>
      </c>
      <c r="I65" s="13">
        <f t="shared" si="7"/>
        <v>497.78036886899343</v>
      </c>
      <c r="J65" s="13">
        <f t="shared" si="7"/>
        <v>26.43999437051359</v>
      </c>
      <c r="K65" s="13">
        <f t="shared" si="7"/>
        <v>88.22472340180776</v>
      </c>
      <c r="L65" s="13">
        <f t="shared" si="7"/>
        <v>284.2253011339677</v>
      </c>
      <c r="M65" s="13">
        <f t="shared" si="7"/>
        <v>180.79565852784185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324.0798701768443</v>
      </c>
      <c r="W65" s="13">
        <f t="shared" si="7"/>
        <v>79.66769737103482</v>
      </c>
      <c r="X65" s="13">
        <f t="shared" si="7"/>
        <v>0</v>
      </c>
      <c r="Y65" s="13">
        <f t="shared" si="7"/>
        <v>0</v>
      </c>
      <c r="Z65" s="14">
        <f t="shared" si="7"/>
        <v>79.66769807508885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92.38495320525614</v>
      </c>
      <c r="E66" s="16">
        <f t="shared" si="7"/>
        <v>92.38495320525614</v>
      </c>
      <c r="F66" s="16">
        <f t="shared" si="7"/>
        <v>0.5302654703236547</v>
      </c>
      <c r="G66" s="16">
        <f t="shared" si="7"/>
        <v>0</v>
      </c>
      <c r="H66" s="16">
        <f t="shared" si="7"/>
        <v>0</v>
      </c>
      <c r="I66" s="16">
        <f t="shared" si="7"/>
        <v>0.2645539689039775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0.10429495281326484</v>
      </c>
      <c r="W66" s="16">
        <f t="shared" si="7"/>
        <v>92.3849515165468</v>
      </c>
      <c r="X66" s="16">
        <f t="shared" si="7"/>
        <v>0</v>
      </c>
      <c r="Y66" s="16">
        <f t="shared" si="7"/>
        <v>0</v>
      </c>
      <c r="Z66" s="17">
        <f t="shared" si="7"/>
        <v>92.38495320525614</v>
      </c>
    </row>
    <row r="67" spans="1:26" ht="13.5" hidden="1">
      <c r="A67" s="40" t="s">
        <v>100</v>
      </c>
      <c r="B67" s="23"/>
      <c r="C67" s="23"/>
      <c r="D67" s="24">
        <v>34499035000</v>
      </c>
      <c r="E67" s="25">
        <v>34499035000</v>
      </c>
      <c r="F67" s="25">
        <v>2719504493</v>
      </c>
      <c r="G67" s="25">
        <v>2521380967</v>
      </c>
      <c r="H67" s="25">
        <v>3045144182</v>
      </c>
      <c r="I67" s="25">
        <v>8286029642</v>
      </c>
      <c r="J67" s="25">
        <v>2542050471</v>
      </c>
      <c r="K67" s="25">
        <v>2593677355</v>
      </c>
      <c r="L67" s="25">
        <v>2682341735</v>
      </c>
      <c r="M67" s="25">
        <v>7818069561</v>
      </c>
      <c r="N67" s="25"/>
      <c r="O67" s="25"/>
      <c r="P67" s="25"/>
      <c r="Q67" s="25"/>
      <c r="R67" s="25"/>
      <c r="S67" s="25"/>
      <c r="T67" s="25"/>
      <c r="U67" s="25"/>
      <c r="V67" s="25">
        <v>16104099203</v>
      </c>
      <c r="W67" s="25">
        <v>17998169175</v>
      </c>
      <c r="X67" s="25"/>
      <c r="Y67" s="24"/>
      <c r="Z67" s="26">
        <v>34499035000</v>
      </c>
    </row>
    <row r="68" spans="1:26" ht="13.5" hidden="1">
      <c r="A68" s="36" t="s">
        <v>31</v>
      </c>
      <c r="B68" s="18"/>
      <c r="C68" s="18"/>
      <c r="D68" s="19">
        <v>8189000000</v>
      </c>
      <c r="E68" s="20">
        <v>8189000000</v>
      </c>
      <c r="F68" s="20">
        <v>723142631</v>
      </c>
      <c r="G68" s="20">
        <v>569977287</v>
      </c>
      <c r="H68" s="20">
        <v>624513174</v>
      </c>
      <c r="I68" s="20">
        <v>1917633092</v>
      </c>
      <c r="J68" s="20">
        <v>658450246</v>
      </c>
      <c r="K68" s="20">
        <v>693762097</v>
      </c>
      <c r="L68" s="20">
        <v>654364769</v>
      </c>
      <c r="M68" s="20">
        <v>2006577112</v>
      </c>
      <c r="N68" s="20"/>
      <c r="O68" s="20"/>
      <c r="P68" s="20"/>
      <c r="Q68" s="20"/>
      <c r="R68" s="20"/>
      <c r="S68" s="20"/>
      <c r="T68" s="20"/>
      <c r="U68" s="20"/>
      <c r="V68" s="20">
        <v>3924210204</v>
      </c>
      <c r="W68" s="20">
        <v>4094500002</v>
      </c>
      <c r="X68" s="20"/>
      <c r="Y68" s="19"/>
      <c r="Z68" s="22">
        <v>8189000000</v>
      </c>
    </row>
    <row r="69" spans="1:26" ht="13.5" hidden="1">
      <c r="A69" s="37" t="s">
        <v>32</v>
      </c>
      <c r="B69" s="18"/>
      <c r="C69" s="18"/>
      <c r="D69" s="19">
        <v>26119629000</v>
      </c>
      <c r="E69" s="20">
        <v>26119629000</v>
      </c>
      <c r="F69" s="20">
        <v>1981254712</v>
      </c>
      <c r="G69" s="20">
        <v>1948249022</v>
      </c>
      <c r="H69" s="20">
        <v>2408612416</v>
      </c>
      <c r="I69" s="20">
        <v>6338116150</v>
      </c>
      <c r="J69" s="20">
        <v>1868116939</v>
      </c>
      <c r="K69" s="20">
        <v>1884351889</v>
      </c>
      <c r="L69" s="20">
        <v>2012494935</v>
      </c>
      <c r="M69" s="20">
        <v>5764963763</v>
      </c>
      <c r="N69" s="20"/>
      <c r="O69" s="20"/>
      <c r="P69" s="20"/>
      <c r="Q69" s="20"/>
      <c r="R69" s="20"/>
      <c r="S69" s="20"/>
      <c r="T69" s="20"/>
      <c r="U69" s="20"/>
      <c r="V69" s="20">
        <v>12103079913</v>
      </c>
      <c r="W69" s="20">
        <v>13807679620</v>
      </c>
      <c r="X69" s="20"/>
      <c r="Y69" s="19"/>
      <c r="Z69" s="22">
        <v>26119629000</v>
      </c>
    </row>
    <row r="70" spans="1:26" ht="13.5" hidden="1">
      <c r="A70" s="38" t="s">
        <v>94</v>
      </c>
      <c r="B70" s="18"/>
      <c r="C70" s="18"/>
      <c r="D70" s="19">
        <v>15046932000</v>
      </c>
      <c r="E70" s="20">
        <v>15046932000</v>
      </c>
      <c r="F70" s="20">
        <v>1269481749</v>
      </c>
      <c r="G70" s="20">
        <v>1140683528</v>
      </c>
      <c r="H70" s="20">
        <v>1369426890</v>
      </c>
      <c r="I70" s="20">
        <v>3779592167</v>
      </c>
      <c r="J70" s="20">
        <v>1061724517</v>
      </c>
      <c r="K70" s="20">
        <v>1047723308</v>
      </c>
      <c r="L70" s="20">
        <v>1157795063</v>
      </c>
      <c r="M70" s="20">
        <v>3267242888</v>
      </c>
      <c r="N70" s="20"/>
      <c r="O70" s="20"/>
      <c r="P70" s="20"/>
      <c r="Q70" s="20"/>
      <c r="R70" s="20"/>
      <c r="S70" s="20"/>
      <c r="T70" s="20"/>
      <c r="U70" s="20"/>
      <c r="V70" s="20">
        <v>7046835055</v>
      </c>
      <c r="W70" s="20">
        <v>8081103083</v>
      </c>
      <c r="X70" s="20"/>
      <c r="Y70" s="19"/>
      <c r="Z70" s="22">
        <v>15046932000</v>
      </c>
    </row>
    <row r="71" spans="1:26" ht="13.5" hidden="1">
      <c r="A71" s="38" t="s">
        <v>95</v>
      </c>
      <c r="B71" s="18"/>
      <c r="C71" s="18"/>
      <c r="D71" s="19">
        <v>5785951400</v>
      </c>
      <c r="E71" s="20">
        <v>5785951400</v>
      </c>
      <c r="F71" s="20">
        <v>357528420</v>
      </c>
      <c r="G71" s="20">
        <v>377372351</v>
      </c>
      <c r="H71" s="20">
        <v>582558885</v>
      </c>
      <c r="I71" s="20">
        <v>1317459656</v>
      </c>
      <c r="J71" s="20">
        <v>456390036</v>
      </c>
      <c r="K71" s="20">
        <v>427486058</v>
      </c>
      <c r="L71" s="20">
        <v>407675814</v>
      </c>
      <c r="M71" s="20">
        <v>1291551908</v>
      </c>
      <c r="N71" s="20"/>
      <c r="O71" s="20"/>
      <c r="P71" s="20"/>
      <c r="Q71" s="20"/>
      <c r="R71" s="20"/>
      <c r="S71" s="20"/>
      <c r="T71" s="20"/>
      <c r="U71" s="20"/>
      <c r="V71" s="20">
        <v>2609011564</v>
      </c>
      <c r="W71" s="20">
        <v>3026745409</v>
      </c>
      <c r="X71" s="20"/>
      <c r="Y71" s="19"/>
      <c r="Z71" s="22">
        <v>5785951400</v>
      </c>
    </row>
    <row r="72" spans="1:26" ht="13.5" hidden="1">
      <c r="A72" s="38" t="s">
        <v>96</v>
      </c>
      <c r="B72" s="18"/>
      <c r="C72" s="18"/>
      <c r="D72" s="19">
        <v>3425652600</v>
      </c>
      <c r="E72" s="20">
        <v>3425652600</v>
      </c>
      <c r="F72" s="20">
        <v>213121343</v>
      </c>
      <c r="G72" s="20">
        <v>281568572</v>
      </c>
      <c r="H72" s="20">
        <v>300507585</v>
      </c>
      <c r="I72" s="20">
        <v>795197500</v>
      </c>
      <c r="J72" s="20">
        <v>190594320</v>
      </c>
      <c r="K72" s="20">
        <v>245352479</v>
      </c>
      <c r="L72" s="20">
        <v>295175016</v>
      </c>
      <c r="M72" s="20">
        <v>731121815</v>
      </c>
      <c r="N72" s="20"/>
      <c r="O72" s="20"/>
      <c r="P72" s="20"/>
      <c r="Q72" s="20"/>
      <c r="R72" s="20"/>
      <c r="S72" s="20"/>
      <c r="T72" s="20"/>
      <c r="U72" s="20"/>
      <c r="V72" s="20">
        <v>1526319315</v>
      </c>
      <c r="W72" s="20">
        <v>1778379036</v>
      </c>
      <c r="X72" s="20"/>
      <c r="Y72" s="19"/>
      <c r="Z72" s="22">
        <v>3425652600</v>
      </c>
    </row>
    <row r="73" spans="1:26" ht="13.5" hidden="1">
      <c r="A73" s="38" t="s">
        <v>97</v>
      </c>
      <c r="B73" s="18"/>
      <c r="C73" s="18"/>
      <c r="D73" s="19">
        <v>1364135000</v>
      </c>
      <c r="E73" s="20">
        <v>1364135000</v>
      </c>
      <c r="F73" s="20">
        <v>112941815</v>
      </c>
      <c r="G73" s="20">
        <v>121132715</v>
      </c>
      <c r="H73" s="20">
        <v>95906330</v>
      </c>
      <c r="I73" s="20">
        <v>329980860</v>
      </c>
      <c r="J73" s="20">
        <v>129572307</v>
      </c>
      <c r="K73" s="20">
        <v>128896197</v>
      </c>
      <c r="L73" s="20">
        <v>76092477</v>
      </c>
      <c r="M73" s="20">
        <v>334560981</v>
      </c>
      <c r="N73" s="20"/>
      <c r="O73" s="20"/>
      <c r="P73" s="20"/>
      <c r="Q73" s="20"/>
      <c r="R73" s="20"/>
      <c r="S73" s="20"/>
      <c r="T73" s="20"/>
      <c r="U73" s="20"/>
      <c r="V73" s="20">
        <v>664541841</v>
      </c>
      <c r="W73" s="20">
        <v>679765590</v>
      </c>
      <c r="X73" s="20"/>
      <c r="Y73" s="19"/>
      <c r="Z73" s="22">
        <v>1364135000</v>
      </c>
    </row>
    <row r="74" spans="1:26" ht="13.5" hidden="1">
      <c r="A74" s="38" t="s">
        <v>98</v>
      </c>
      <c r="B74" s="18"/>
      <c r="C74" s="18"/>
      <c r="D74" s="19">
        <v>496958000</v>
      </c>
      <c r="E74" s="20">
        <v>496958000</v>
      </c>
      <c r="F74" s="20">
        <v>28181385</v>
      </c>
      <c r="G74" s="20">
        <v>27491856</v>
      </c>
      <c r="H74" s="20">
        <v>60212726</v>
      </c>
      <c r="I74" s="20">
        <v>115885967</v>
      </c>
      <c r="J74" s="20">
        <v>29835759</v>
      </c>
      <c r="K74" s="20">
        <v>34893847</v>
      </c>
      <c r="L74" s="20">
        <v>75756565</v>
      </c>
      <c r="M74" s="20">
        <v>140486171</v>
      </c>
      <c r="N74" s="20"/>
      <c r="O74" s="20"/>
      <c r="P74" s="20"/>
      <c r="Q74" s="20"/>
      <c r="R74" s="20"/>
      <c r="S74" s="20"/>
      <c r="T74" s="20"/>
      <c r="U74" s="20"/>
      <c r="V74" s="20">
        <v>256372138</v>
      </c>
      <c r="W74" s="20">
        <v>241686502</v>
      </c>
      <c r="X74" s="20"/>
      <c r="Y74" s="19"/>
      <c r="Z74" s="22">
        <v>496958000</v>
      </c>
    </row>
    <row r="75" spans="1:26" ht="13.5" hidden="1">
      <c r="A75" s="39" t="s">
        <v>99</v>
      </c>
      <c r="B75" s="27"/>
      <c r="C75" s="27"/>
      <c r="D75" s="28">
        <v>190406000</v>
      </c>
      <c r="E75" s="29">
        <v>190406000</v>
      </c>
      <c r="F75" s="29">
        <v>15107150</v>
      </c>
      <c r="G75" s="29">
        <v>3154658</v>
      </c>
      <c r="H75" s="29">
        <v>12018592</v>
      </c>
      <c r="I75" s="29">
        <v>30280400</v>
      </c>
      <c r="J75" s="29">
        <v>15483286</v>
      </c>
      <c r="K75" s="29">
        <v>15563369</v>
      </c>
      <c r="L75" s="29">
        <v>15482031</v>
      </c>
      <c r="M75" s="29">
        <v>46528686</v>
      </c>
      <c r="N75" s="29"/>
      <c r="O75" s="29"/>
      <c r="P75" s="29"/>
      <c r="Q75" s="29"/>
      <c r="R75" s="29"/>
      <c r="S75" s="29"/>
      <c r="T75" s="29"/>
      <c r="U75" s="29"/>
      <c r="V75" s="29">
        <v>76809086</v>
      </c>
      <c r="W75" s="29">
        <v>95989553</v>
      </c>
      <c r="X75" s="29"/>
      <c r="Y75" s="28"/>
      <c r="Z75" s="30">
        <v>190406000</v>
      </c>
    </row>
    <row r="76" spans="1:26" ht="13.5" hidden="1">
      <c r="A76" s="41" t="s">
        <v>101</v>
      </c>
      <c r="B76" s="31"/>
      <c r="C76" s="31"/>
      <c r="D76" s="32">
        <v>31852485843</v>
      </c>
      <c r="E76" s="33">
        <v>31852485843</v>
      </c>
      <c r="F76" s="33">
        <v>2434822455</v>
      </c>
      <c r="G76" s="33">
        <v>2978745236</v>
      </c>
      <c r="H76" s="33">
        <v>2890258571</v>
      </c>
      <c r="I76" s="33">
        <v>8303826262</v>
      </c>
      <c r="J76" s="33">
        <v>2679439989</v>
      </c>
      <c r="K76" s="33">
        <v>2625580752</v>
      </c>
      <c r="L76" s="33">
        <v>2503120622</v>
      </c>
      <c r="M76" s="33">
        <v>7808141363</v>
      </c>
      <c r="N76" s="33"/>
      <c r="O76" s="33"/>
      <c r="P76" s="33"/>
      <c r="Q76" s="33"/>
      <c r="R76" s="33"/>
      <c r="S76" s="33"/>
      <c r="T76" s="33"/>
      <c r="U76" s="33"/>
      <c r="V76" s="33">
        <v>16111967625</v>
      </c>
      <c r="W76" s="33">
        <v>16624542123</v>
      </c>
      <c r="X76" s="33"/>
      <c r="Y76" s="32"/>
      <c r="Z76" s="34">
        <v>31852485843</v>
      </c>
    </row>
    <row r="77" spans="1:26" ht="13.5" hidden="1">
      <c r="A77" s="36" t="s">
        <v>31</v>
      </c>
      <c r="B77" s="18"/>
      <c r="C77" s="18"/>
      <c r="D77" s="19">
        <v>7770761352</v>
      </c>
      <c r="E77" s="20">
        <v>7770761352</v>
      </c>
      <c r="F77" s="20">
        <v>648846489</v>
      </c>
      <c r="G77" s="20">
        <v>481861571</v>
      </c>
      <c r="H77" s="20">
        <v>555261912</v>
      </c>
      <c r="I77" s="20">
        <v>1685969972</v>
      </c>
      <c r="J77" s="20">
        <v>595246167</v>
      </c>
      <c r="K77" s="20">
        <v>720300000</v>
      </c>
      <c r="L77" s="20">
        <v>560773758</v>
      </c>
      <c r="M77" s="20">
        <v>1876319925</v>
      </c>
      <c r="N77" s="20"/>
      <c r="O77" s="20"/>
      <c r="P77" s="20"/>
      <c r="Q77" s="20"/>
      <c r="R77" s="20"/>
      <c r="S77" s="20"/>
      <c r="T77" s="20"/>
      <c r="U77" s="20"/>
      <c r="V77" s="20">
        <v>3562289897</v>
      </c>
      <c r="W77" s="20">
        <v>3885380676</v>
      </c>
      <c r="X77" s="20"/>
      <c r="Y77" s="19"/>
      <c r="Z77" s="22">
        <v>7770761352</v>
      </c>
    </row>
    <row r="78" spans="1:26" ht="13.5" hidden="1">
      <c r="A78" s="37" t="s">
        <v>32</v>
      </c>
      <c r="B78" s="18"/>
      <c r="C78" s="18"/>
      <c r="D78" s="19">
        <v>23905817997</v>
      </c>
      <c r="E78" s="20">
        <v>23905817997</v>
      </c>
      <c r="F78" s="20">
        <v>1785895858</v>
      </c>
      <c r="G78" s="20">
        <v>2496883665</v>
      </c>
      <c r="H78" s="20">
        <v>2334996659</v>
      </c>
      <c r="I78" s="20">
        <v>6617776182</v>
      </c>
      <c r="J78" s="20">
        <v>2084193822</v>
      </c>
      <c r="K78" s="20">
        <v>1905280752</v>
      </c>
      <c r="L78" s="20">
        <v>1942346864</v>
      </c>
      <c r="M78" s="20">
        <v>5931821438</v>
      </c>
      <c r="N78" s="20"/>
      <c r="O78" s="20"/>
      <c r="P78" s="20"/>
      <c r="Q78" s="20"/>
      <c r="R78" s="20"/>
      <c r="S78" s="20"/>
      <c r="T78" s="20"/>
      <c r="U78" s="20"/>
      <c r="V78" s="20">
        <v>12549597620</v>
      </c>
      <c r="W78" s="20">
        <v>12650481545</v>
      </c>
      <c r="X78" s="20"/>
      <c r="Y78" s="19"/>
      <c r="Z78" s="22">
        <v>23905817997</v>
      </c>
    </row>
    <row r="79" spans="1:26" ht="13.5" hidden="1">
      <c r="A79" s="38" t="s">
        <v>94</v>
      </c>
      <c r="B79" s="18"/>
      <c r="C79" s="18"/>
      <c r="D79" s="19">
        <v>14546308000</v>
      </c>
      <c r="E79" s="20">
        <v>14546308000</v>
      </c>
      <c r="F79" s="20">
        <v>1159914002</v>
      </c>
      <c r="G79" s="20">
        <v>1286574874</v>
      </c>
      <c r="H79" s="20">
        <v>1405027977</v>
      </c>
      <c r="I79" s="20">
        <v>3851516853</v>
      </c>
      <c r="J79" s="20">
        <v>1346769845</v>
      </c>
      <c r="K79" s="20">
        <v>1121849597</v>
      </c>
      <c r="L79" s="20">
        <v>1011385650</v>
      </c>
      <c r="M79" s="20">
        <v>3480005092</v>
      </c>
      <c r="N79" s="20"/>
      <c r="O79" s="20"/>
      <c r="P79" s="20"/>
      <c r="Q79" s="20"/>
      <c r="R79" s="20"/>
      <c r="S79" s="20"/>
      <c r="T79" s="20"/>
      <c r="U79" s="20"/>
      <c r="V79" s="20">
        <v>7331521945</v>
      </c>
      <c r="W79" s="20">
        <v>7812238033</v>
      </c>
      <c r="X79" s="20"/>
      <c r="Y79" s="19"/>
      <c r="Z79" s="22">
        <v>14546308000</v>
      </c>
    </row>
    <row r="80" spans="1:26" ht="13.5" hidden="1">
      <c r="A80" s="38" t="s">
        <v>95</v>
      </c>
      <c r="B80" s="18"/>
      <c r="C80" s="18"/>
      <c r="D80" s="19">
        <v>4820665485</v>
      </c>
      <c r="E80" s="20">
        <v>4820665485</v>
      </c>
      <c r="F80" s="20">
        <v>319130734</v>
      </c>
      <c r="G80" s="20">
        <v>857045630</v>
      </c>
      <c r="H80" s="20">
        <v>678540590</v>
      </c>
      <c r="I80" s="20">
        <v>1854716954</v>
      </c>
      <c r="J80" s="20">
        <v>614945658</v>
      </c>
      <c r="K80" s="20">
        <v>681133117</v>
      </c>
      <c r="L80" s="20">
        <v>607481063</v>
      </c>
      <c r="M80" s="20">
        <v>1903559838</v>
      </c>
      <c r="N80" s="20"/>
      <c r="O80" s="20"/>
      <c r="P80" s="20"/>
      <c r="Q80" s="20"/>
      <c r="R80" s="20"/>
      <c r="S80" s="20"/>
      <c r="T80" s="20"/>
      <c r="U80" s="20"/>
      <c r="V80" s="20">
        <v>3758276792</v>
      </c>
      <c r="W80" s="20">
        <v>2521785463</v>
      </c>
      <c r="X80" s="20"/>
      <c r="Y80" s="19"/>
      <c r="Z80" s="22">
        <v>4820665485</v>
      </c>
    </row>
    <row r="81" spans="1:26" ht="13.5" hidden="1">
      <c r="A81" s="38" t="s">
        <v>96</v>
      </c>
      <c r="B81" s="18"/>
      <c r="C81" s="18"/>
      <c r="D81" s="19">
        <v>2854418514</v>
      </c>
      <c r="E81" s="20">
        <v>2854418514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1481830776</v>
      </c>
      <c r="X81" s="20"/>
      <c r="Y81" s="19"/>
      <c r="Z81" s="22">
        <v>2854418514</v>
      </c>
    </row>
    <row r="82" spans="1:26" ht="13.5" hidden="1">
      <c r="A82" s="38" t="s">
        <v>97</v>
      </c>
      <c r="B82" s="18"/>
      <c r="C82" s="18"/>
      <c r="D82" s="19">
        <v>1288510999</v>
      </c>
      <c r="E82" s="20">
        <v>1288510999</v>
      </c>
      <c r="F82" s="20">
        <v>104099363</v>
      </c>
      <c r="G82" s="20">
        <v>117051167</v>
      </c>
      <c r="H82" s="20">
        <v>113534251</v>
      </c>
      <c r="I82" s="20">
        <v>334684781</v>
      </c>
      <c r="J82" s="20">
        <v>114589746</v>
      </c>
      <c r="K82" s="20">
        <v>71513038</v>
      </c>
      <c r="L82" s="20">
        <v>108160826</v>
      </c>
      <c r="M82" s="20">
        <v>294263610</v>
      </c>
      <c r="N82" s="20"/>
      <c r="O82" s="20"/>
      <c r="P82" s="20"/>
      <c r="Q82" s="20"/>
      <c r="R82" s="20"/>
      <c r="S82" s="20"/>
      <c r="T82" s="20"/>
      <c r="U82" s="20"/>
      <c r="V82" s="20">
        <v>628948391</v>
      </c>
      <c r="W82" s="20">
        <v>642081202</v>
      </c>
      <c r="X82" s="20"/>
      <c r="Y82" s="19"/>
      <c r="Z82" s="22">
        <v>1288510999</v>
      </c>
    </row>
    <row r="83" spans="1:26" ht="13.5" hidden="1">
      <c r="A83" s="38" t="s">
        <v>98</v>
      </c>
      <c r="B83" s="18"/>
      <c r="C83" s="18"/>
      <c r="D83" s="19">
        <v>395914999</v>
      </c>
      <c r="E83" s="20">
        <v>395914999</v>
      </c>
      <c r="F83" s="20">
        <v>202751759</v>
      </c>
      <c r="G83" s="20">
        <v>236211994</v>
      </c>
      <c r="H83" s="20">
        <v>137893841</v>
      </c>
      <c r="I83" s="20">
        <v>576857594</v>
      </c>
      <c r="J83" s="20">
        <v>7888573</v>
      </c>
      <c r="K83" s="20">
        <v>30785000</v>
      </c>
      <c r="L83" s="20">
        <v>215319325</v>
      </c>
      <c r="M83" s="20">
        <v>253992898</v>
      </c>
      <c r="N83" s="20"/>
      <c r="O83" s="20"/>
      <c r="P83" s="20"/>
      <c r="Q83" s="20"/>
      <c r="R83" s="20"/>
      <c r="S83" s="20"/>
      <c r="T83" s="20"/>
      <c r="U83" s="20"/>
      <c r="V83" s="20">
        <v>830850492</v>
      </c>
      <c r="W83" s="20">
        <v>192546071</v>
      </c>
      <c r="X83" s="20"/>
      <c r="Y83" s="19"/>
      <c r="Z83" s="22">
        <v>395914999</v>
      </c>
    </row>
    <row r="84" spans="1:26" ht="13.5" hidden="1">
      <c r="A84" s="39" t="s">
        <v>99</v>
      </c>
      <c r="B84" s="27"/>
      <c r="C84" s="27"/>
      <c r="D84" s="28">
        <v>175906494</v>
      </c>
      <c r="E84" s="29">
        <v>175906494</v>
      </c>
      <c r="F84" s="29">
        <v>80108</v>
      </c>
      <c r="G84" s="29"/>
      <c r="H84" s="29"/>
      <c r="I84" s="29">
        <v>80108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80108</v>
      </c>
      <c r="W84" s="29">
        <v>88679902</v>
      </c>
      <c r="X84" s="29"/>
      <c r="Y84" s="28"/>
      <c r="Z84" s="30">
        <v>175906494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5764124295</v>
      </c>
      <c r="E5" s="59">
        <v>5764124295</v>
      </c>
      <c r="F5" s="59">
        <v>482769742</v>
      </c>
      <c r="G5" s="59">
        <v>483009972</v>
      </c>
      <c r="H5" s="59">
        <v>510180310</v>
      </c>
      <c r="I5" s="59">
        <v>1475960024</v>
      </c>
      <c r="J5" s="59">
        <v>445599734</v>
      </c>
      <c r="K5" s="59">
        <v>546146477</v>
      </c>
      <c r="L5" s="59">
        <v>413776622</v>
      </c>
      <c r="M5" s="59">
        <v>1405522833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2881482857</v>
      </c>
      <c r="W5" s="59">
        <v>2823552014</v>
      </c>
      <c r="X5" s="59">
        <v>57930843</v>
      </c>
      <c r="Y5" s="60">
        <v>2.05</v>
      </c>
      <c r="Z5" s="61">
        <v>5764124295</v>
      </c>
    </row>
    <row r="6" spans="1:26" ht="13.5">
      <c r="A6" s="57" t="s">
        <v>32</v>
      </c>
      <c r="B6" s="18">
        <v>0</v>
      </c>
      <c r="C6" s="18">
        <v>0</v>
      </c>
      <c r="D6" s="58">
        <v>17719922976</v>
      </c>
      <c r="E6" s="59">
        <v>17719922976</v>
      </c>
      <c r="F6" s="59">
        <v>2157187067</v>
      </c>
      <c r="G6" s="59">
        <v>1511596354</v>
      </c>
      <c r="H6" s="59">
        <v>1411131599</v>
      </c>
      <c r="I6" s="59">
        <v>5079915020</v>
      </c>
      <c r="J6" s="59">
        <v>1189107714</v>
      </c>
      <c r="K6" s="59">
        <v>1318695569</v>
      </c>
      <c r="L6" s="59">
        <v>1331855317</v>
      </c>
      <c r="M6" s="59">
        <v>3839658600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8919573620</v>
      </c>
      <c r="W6" s="59">
        <v>8897525622</v>
      </c>
      <c r="X6" s="59">
        <v>22047998</v>
      </c>
      <c r="Y6" s="60">
        <v>0.25</v>
      </c>
      <c r="Z6" s="61">
        <v>17719922976</v>
      </c>
    </row>
    <row r="7" spans="1:26" ht="13.5">
      <c r="A7" s="57" t="s">
        <v>33</v>
      </c>
      <c r="B7" s="18">
        <v>0</v>
      </c>
      <c r="C7" s="18">
        <v>0</v>
      </c>
      <c r="D7" s="58">
        <v>43089005</v>
      </c>
      <c r="E7" s="59">
        <v>43089005</v>
      </c>
      <c r="F7" s="59">
        <v>4149115</v>
      </c>
      <c r="G7" s="59">
        <v>7966969</v>
      </c>
      <c r="H7" s="59">
        <v>7822694</v>
      </c>
      <c r="I7" s="59">
        <v>19938778</v>
      </c>
      <c r="J7" s="59">
        <v>7217379</v>
      </c>
      <c r="K7" s="59">
        <v>6465648</v>
      </c>
      <c r="L7" s="59">
        <v>6507481</v>
      </c>
      <c r="M7" s="59">
        <v>20190508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40129286</v>
      </c>
      <c r="W7" s="59">
        <v>21555578</v>
      </c>
      <c r="X7" s="59">
        <v>18573708</v>
      </c>
      <c r="Y7" s="60">
        <v>86.17</v>
      </c>
      <c r="Z7" s="61">
        <v>43089005</v>
      </c>
    </row>
    <row r="8" spans="1:26" ht="13.5">
      <c r="A8" s="57" t="s">
        <v>34</v>
      </c>
      <c r="B8" s="18">
        <v>0</v>
      </c>
      <c r="C8" s="18">
        <v>0</v>
      </c>
      <c r="D8" s="58">
        <v>4240323308</v>
      </c>
      <c r="E8" s="59">
        <v>4240323308</v>
      </c>
      <c r="F8" s="59">
        <v>816566578</v>
      </c>
      <c r="G8" s="59">
        <v>552187085</v>
      </c>
      <c r="H8" s="59">
        <v>66113318</v>
      </c>
      <c r="I8" s="59">
        <v>1434866981</v>
      </c>
      <c r="J8" s="59">
        <v>47558513</v>
      </c>
      <c r="K8" s="59">
        <v>112084572</v>
      </c>
      <c r="L8" s="59">
        <v>1157056039</v>
      </c>
      <c r="M8" s="59">
        <v>1316699124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2751566105</v>
      </c>
      <c r="W8" s="59">
        <v>2739819810</v>
      </c>
      <c r="X8" s="59">
        <v>11746295</v>
      </c>
      <c r="Y8" s="60">
        <v>0.43</v>
      </c>
      <c r="Z8" s="61">
        <v>4240323308</v>
      </c>
    </row>
    <row r="9" spans="1:26" ht="13.5">
      <c r="A9" s="57" t="s">
        <v>35</v>
      </c>
      <c r="B9" s="18">
        <v>0</v>
      </c>
      <c r="C9" s="18">
        <v>0</v>
      </c>
      <c r="D9" s="58">
        <v>2442409515</v>
      </c>
      <c r="E9" s="59">
        <v>2442409515</v>
      </c>
      <c r="F9" s="59">
        <v>98782144</v>
      </c>
      <c r="G9" s="59">
        <v>120766071</v>
      </c>
      <c r="H9" s="59">
        <v>183782695</v>
      </c>
      <c r="I9" s="59">
        <v>403330910</v>
      </c>
      <c r="J9" s="59">
        <v>123171205</v>
      </c>
      <c r="K9" s="59">
        <v>174654642</v>
      </c>
      <c r="L9" s="59">
        <v>207214164</v>
      </c>
      <c r="M9" s="59">
        <v>505040011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908370921</v>
      </c>
      <c r="W9" s="59">
        <v>1221123778</v>
      </c>
      <c r="X9" s="59">
        <v>-312752857</v>
      </c>
      <c r="Y9" s="60">
        <v>-25.61</v>
      </c>
      <c r="Z9" s="61">
        <v>2442409515</v>
      </c>
    </row>
    <row r="10" spans="1:26" ht="25.5">
      <c r="A10" s="62" t="s">
        <v>86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30209869099</v>
      </c>
      <c r="E10" s="65">
        <f t="shared" si="0"/>
        <v>30209869099</v>
      </c>
      <c r="F10" s="65">
        <f t="shared" si="0"/>
        <v>3559454646</v>
      </c>
      <c r="G10" s="65">
        <f t="shared" si="0"/>
        <v>2675526451</v>
      </c>
      <c r="H10" s="65">
        <f t="shared" si="0"/>
        <v>2179030616</v>
      </c>
      <c r="I10" s="65">
        <f t="shared" si="0"/>
        <v>8414011713</v>
      </c>
      <c r="J10" s="65">
        <f t="shared" si="0"/>
        <v>1812654545</v>
      </c>
      <c r="K10" s="65">
        <f t="shared" si="0"/>
        <v>2158046908</v>
      </c>
      <c r="L10" s="65">
        <f t="shared" si="0"/>
        <v>3116409623</v>
      </c>
      <c r="M10" s="65">
        <f t="shared" si="0"/>
        <v>7087111076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15501122789</v>
      </c>
      <c r="W10" s="65">
        <f t="shared" si="0"/>
        <v>15703576802</v>
      </c>
      <c r="X10" s="65">
        <f t="shared" si="0"/>
        <v>-202454013</v>
      </c>
      <c r="Y10" s="66">
        <f>+IF(W10&lt;&gt;0,(X10/W10)*100,0)</f>
        <v>-1.2892222934472837</v>
      </c>
      <c r="Z10" s="67">
        <f t="shared" si="0"/>
        <v>30209869099</v>
      </c>
    </row>
    <row r="11" spans="1:26" ht="13.5">
      <c r="A11" s="57" t="s">
        <v>36</v>
      </c>
      <c r="B11" s="18">
        <v>0</v>
      </c>
      <c r="C11" s="18">
        <v>0</v>
      </c>
      <c r="D11" s="58">
        <v>7622095997</v>
      </c>
      <c r="E11" s="59">
        <v>7622095997</v>
      </c>
      <c r="F11" s="59">
        <v>998710996</v>
      </c>
      <c r="G11" s="59">
        <v>311278795</v>
      </c>
      <c r="H11" s="59">
        <v>628925899</v>
      </c>
      <c r="I11" s="59">
        <v>1938915690</v>
      </c>
      <c r="J11" s="59">
        <v>640154754</v>
      </c>
      <c r="K11" s="59">
        <v>651902435</v>
      </c>
      <c r="L11" s="59">
        <v>650885926</v>
      </c>
      <c r="M11" s="59">
        <v>1942943115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3881858805</v>
      </c>
      <c r="W11" s="59">
        <v>4012900020</v>
      </c>
      <c r="X11" s="59">
        <v>-131041215</v>
      </c>
      <c r="Y11" s="60">
        <v>-3.27</v>
      </c>
      <c r="Z11" s="61">
        <v>7622095997</v>
      </c>
    </row>
    <row r="12" spans="1:26" ht="13.5">
      <c r="A12" s="57" t="s">
        <v>37</v>
      </c>
      <c r="B12" s="18">
        <v>0</v>
      </c>
      <c r="C12" s="18">
        <v>0</v>
      </c>
      <c r="D12" s="58">
        <v>125834274</v>
      </c>
      <c r="E12" s="59">
        <v>125834274</v>
      </c>
      <c r="F12" s="59">
        <v>9214942</v>
      </c>
      <c r="G12" s="59">
        <v>1866704</v>
      </c>
      <c r="H12" s="59">
        <v>17087449</v>
      </c>
      <c r="I12" s="59">
        <v>28169095</v>
      </c>
      <c r="J12" s="59">
        <v>9687213</v>
      </c>
      <c r="K12" s="59">
        <v>10400820</v>
      </c>
      <c r="L12" s="59">
        <v>9810549</v>
      </c>
      <c r="M12" s="59">
        <v>29898582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58067677</v>
      </c>
      <c r="W12" s="59">
        <v>62855516</v>
      </c>
      <c r="X12" s="59">
        <v>-4787839</v>
      </c>
      <c r="Y12" s="60">
        <v>-7.62</v>
      </c>
      <c r="Z12" s="61">
        <v>125834274</v>
      </c>
    </row>
    <row r="13" spans="1:26" ht="13.5">
      <c r="A13" s="57" t="s">
        <v>87</v>
      </c>
      <c r="B13" s="18">
        <v>0</v>
      </c>
      <c r="C13" s="18">
        <v>0</v>
      </c>
      <c r="D13" s="58">
        <v>1258208413</v>
      </c>
      <c r="E13" s="59">
        <v>1258208413</v>
      </c>
      <c r="F13" s="59">
        <v>100622395</v>
      </c>
      <c r="G13" s="59">
        <v>-26152</v>
      </c>
      <c r="H13" s="59">
        <v>121088242</v>
      </c>
      <c r="I13" s="59">
        <v>221684485</v>
      </c>
      <c r="J13" s="59">
        <v>108690562</v>
      </c>
      <c r="K13" s="59">
        <v>116615746</v>
      </c>
      <c r="L13" s="59">
        <v>123319887</v>
      </c>
      <c r="M13" s="59">
        <v>348626195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570310680</v>
      </c>
      <c r="W13" s="59">
        <v>629116045</v>
      </c>
      <c r="X13" s="59">
        <v>-58805365</v>
      </c>
      <c r="Y13" s="60">
        <v>-9.35</v>
      </c>
      <c r="Z13" s="61">
        <v>1258208413</v>
      </c>
    </row>
    <row r="14" spans="1:26" ht="13.5">
      <c r="A14" s="57" t="s">
        <v>38</v>
      </c>
      <c r="B14" s="18">
        <v>0</v>
      </c>
      <c r="C14" s="18">
        <v>0</v>
      </c>
      <c r="D14" s="58">
        <v>1057981992</v>
      </c>
      <c r="E14" s="59">
        <v>1057981992</v>
      </c>
      <c r="F14" s="59">
        <v>627710</v>
      </c>
      <c r="G14" s="59">
        <v>12312378</v>
      </c>
      <c r="H14" s="59">
        <v>111145829</v>
      </c>
      <c r="I14" s="59">
        <v>124085917</v>
      </c>
      <c r="J14" s="59">
        <v>69492619</v>
      </c>
      <c r="K14" s="59">
        <v>12613083</v>
      </c>
      <c r="L14" s="59">
        <v>347482083</v>
      </c>
      <c r="M14" s="59">
        <v>429587785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553673702</v>
      </c>
      <c r="W14" s="59">
        <v>518320690</v>
      </c>
      <c r="X14" s="59">
        <v>35353012</v>
      </c>
      <c r="Y14" s="60">
        <v>6.82</v>
      </c>
      <c r="Z14" s="61">
        <v>1057981992</v>
      </c>
    </row>
    <row r="15" spans="1:26" ht="13.5">
      <c r="A15" s="57" t="s">
        <v>39</v>
      </c>
      <c r="B15" s="18">
        <v>0</v>
      </c>
      <c r="C15" s="18">
        <v>0</v>
      </c>
      <c r="D15" s="58">
        <v>10240549518</v>
      </c>
      <c r="E15" s="59">
        <v>10240549518</v>
      </c>
      <c r="F15" s="59">
        <v>214757541</v>
      </c>
      <c r="G15" s="59">
        <v>1198719470</v>
      </c>
      <c r="H15" s="59">
        <v>1153321436</v>
      </c>
      <c r="I15" s="59">
        <v>2566798447</v>
      </c>
      <c r="J15" s="59">
        <v>750683120</v>
      </c>
      <c r="K15" s="59">
        <v>737704900</v>
      </c>
      <c r="L15" s="59">
        <v>719836612</v>
      </c>
      <c r="M15" s="59">
        <v>2208224632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4775023079</v>
      </c>
      <c r="W15" s="59">
        <v>5131193065</v>
      </c>
      <c r="X15" s="59">
        <v>-356169986</v>
      </c>
      <c r="Y15" s="60">
        <v>-6.94</v>
      </c>
      <c r="Z15" s="61">
        <v>10240549518</v>
      </c>
    </row>
    <row r="16" spans="1:26" ht="13.5">
      <c r="A16" s="68" t="s">
        <v>40</v>
      </c>
      <c r="B16" s="18">
        <v>0</v>
      </c>
      <c r="C16" s="18">
        <v>0</v>
      </c>
      <c r="D16" s="58">
        <v>288054588</v>
      </c>
      <c r="E16" s="59">
        <v>288054588</v>
      </c>
      <c r="F16" s="59">
        <v>22598883</v>
      </c>
      <c r="G16" s="59">
        <v>-279599341</v>
      </c>
      <c r="H16" s="59">
        <v>13245884</v>
      </c>
      <c r="I16" s="59">
        <v>-243754574</v>
      </c>
      <c r="J16" s="59">
        <v>4986038</v>
      </c>
      <c r="K16" s="59">
        <v>35647790</v>
      </c>
      <c r="L16" s="59">
        <v>2541895</v>
      </c>
      <c r="M16" s="59">
        <v>43175723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-200578851</v>
      </c>
      <c r="W16" s="59">
        <v>144027286</v>
      </c>
      <c r="X16" s="59">
        <v>-344606137</v>
      </c>
      <c r="Y16" s="60">
        <v>-239.26</v>
      </c>
      <c r="Z16" s="61">
        <v>288054588</v>
      </c>
    </row>
    <row r="17" spans="1:26" ht="13.5">
      <c r="A17" s="57" t="s">
        <v>41</v>
      </c>
      <c r="B17" s="18">
        <v>0</v>
      </c>
      <c r="C17" s="18">
        <v>0</v>
      </c>
      <c r="D17" s="58">
        <v>7689225558</v>
      </c>
      <c r="E17" s="59">
        <v>7689225558</v>
      </c>
      <c r="F17" s="59">
        <v>539277535</v>
      </c>
      <c r="G17" s="59">
        <v>476961434</v>
      </c>
      <c r="H17" s="59">
        <v>391226441</v>
      </c>
      <c r="I17" s="59">
        <v>1407465410</v>
      </c>
      <c r="J17" s="59">
        <v>774147446</v>
      </c>
      <c r="K17" s="59">
        <v>420986857</v>
      </c>
      <c r="L17" s="59">
        <v>605416843</v>
      </c>
      <c r="M17" s="59">
        <v>1800551146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3208016556</v>
      </c>
      <c r="W17" s="59">
        <v>4255455781</v>
      </c>
      <c r="X17" s="59">
        <v>-1047439225</v>
      </c>
      <c r="Y17" s="60">
        <v>-24.61</v>
      </c>
      <c r="Z17" s="61">
        <v>7689225558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28281950340</v>
      </c>
      <c r="E18" s="72">
        <f t="shared" si="1"/>
        <v>28281950340</v>
      </c>
      <c r="F18" s="72">
        <f t="shared" si="1"/>
        <v>1885810002</v>
      </c>
      <c r="G18" s="72">
        <f t="shared" si="1"/>
        <v>1721513288</v>
      </c>
      <c r="H18" s="72">
        <f t="shared" si="1"/>
        <v>2436041180</v>
      </c>
      <c r="I18" s="72">
        <f t="shared" si="1"/>
        <v>6043364470</v>
      </c>
      <c r="J18" s="72">
        <f t="shared" si="1"/>
        <v>2357841752</v>
      </c>
      <c r="K18" s="72">
        <f t="shared" si="1"/>
        <v>1985871631</v>
      </c>
      <c r="L18" s="72">
        <f t="shared" si="1"/>
        <v>2459293795</v>
      </c>
      <c r="M18" s="72">
        <f t="shared" si="1"/>
        <v>6803007178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12846371648</v>
      </c>
      <c r="W18" s="72">
        <f t="shared" si="1"/>
        <v>14753868403</v>
      </c>
      <c r="X18" s="72">
        <f t="shared" si="1"/>
        <v>-1907496755</v>
      </c>
      <c r="Y18" s="66">
        <f>+IF(W18&lt;&gt;0,(X18/W18)*100,0)</f>
        <v>-12.928790625597122</v>
      </c>
      <c r="Z18" s="73">
        <f t="shared" si="1"/>
        <v>28281950340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1927918759</v>
      </c>
      <c r="E19" s="76">
        <f t="shared" si="2"/>
        <v>1927918759</v>
      </c>
      <c r="F19" s="76">
        <f t="shared" si="2"/>
        <v>1673644644</v>
      </c>
      <c r="G19" s="76">
        <f t="shared" si="2"/>
        <v>954013163</v>
      </c>
      <c r="H19" s="76">
        <f t="shared" si="2"/>
        <v>-257010564</v>
      </c>
      <c r="I19" s="76">
        <f t="shared" si="2"/>
        <v>2370647243</v>
      </c>
      <c r="J19" s="76">
        <f t="shared" si="2"/>
        <v>-545187207</v>
      </c>
      <c r="K19" s="76">
        <f t="shared" si="2"/>
        <v>172175277</v>
      </c>
      <c r="L19" s="76">
        <f t="shared" si="2"/>
        <v>657115828</v>
      </c>
      <c r="M19" s="76">
        <f t="shared" si="2"/>
        <v>284103898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2654751141</v>
      </c>
      <c r="W19" s="76">
        <f>IF(E10=E18,0,W10-W18)</f>
        <v>949708399</v>
      </c>
      <c r="X19" s="76">
        <f t="shared" si="2"/>
        <v>1705042742</v>
      </c>
      <c r="Y19" s="77">
        <f>+IF(W19&lt;&gt;0,(X19/W19)*100,0)</f>
        <v>179.53329082856726</v>
      </c>
      <c r="Z19" s="78">
        <f t="shared" si="2"/>
        <v>1927918759</v>
      </c>
    </row>
    <row r="20" spans="1:26" ht="13.5">
      <c r="A20" s="57" t="s">
        <v>44</v>
      </c>
      <c r="B20" s="18">
        <v>0</v>
      </c>
      <c r="C20" s="18">
        <v>0</v>
      </c>
      <c r="D20" s="58">
        <v>2370208687</v>
      </c>
      <c r="E20" s="59">
        <v>2370208687</v>
      </c>
      <c r="F20" s="59">
        <v>124340</v>
      </c>
      <c r="G20" s="59">
        <v>78685810</v>
      </c>
      <c r="H20" s="59">
        <v>137494428</v>
      </c>
      <c r="I20" s="59">
        <v>216304578</v>
      </c>
      <c r="J20" s="59">
        <v>176301487</v>
      </c>
      <c r="K20" s="59">
        <v>330558926</v>
      </c>
      <c r="L20" s="59">
        <v>208300649</v>
      </c>
      <c r="M20" s="59">
        <v>715161062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931465640</v>
      </c>
      <c r="W20" s="59">
        <v>1185104352</v>
      </c>
      <c r="X20" s="59">
        <v>-253638712</v>
      </c>
      <c r="Y20" s="60">
        <v>-21.4</v>
      </c>
      <c r="Z20" s="61">
        <v>2370208687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4298127446</v>
      </c>
      <c r="E22" s="87">
        <f t="shared" si="3"/>
        <v>4298127446</v>
      </c>
      <c r="F22" s="87">
        <f t="shared" si="3"/>
        <v>1673768984</v>
      </c>
      <c r="G22" s="87">
        <f t="shared" si="3"/>
        <v>1032698973</v>
      </c>
      <c r="H22" s="87">
        <f t="shared" si="3"/>
        <v>-119516136</v>
      </c>
      <c r="I22" s="87">
        <f t="shared" si="3"/>
        <v>2586951821</v>
      </c>
      <c r="J22" s="87">
        <f t="shared" si="3"/>
        <v>-368885720</v>
      </c>
      <c r="K22" s="87">
        <f t="shared" si="3"/>
        <v>502734203</v>
      </c>
      <c r="L22" s="87">
        <f t="shared" si="3"/>
        <v>865416477</v>
      </c>
      <c r="M22" s="87">
        <f t="shared" si="3"/>
        <v>999264960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3586216781</v>
      </c>
      <c r="W22" s="87">
        <f t="shared" si="3"/>
        <v>2134812751</v>
      </c>
      <c r="X22" s="87">
        <f t="shared" si="3"/>
        <v>1451404030</v>
      </c>
      <c r="Y22" s="88">
        <f>+IF(W22&lt;&gt;0,(X22/W22)*100,0)</f>
        <v>67.98741619470493</v>
      </c>
      <c r="Z22" s="89">
        <f t="shared" si="3"/>
        <v>4298127446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4298127446</v>
      </c>
      <c r="E24" s="76">
        <f t="shared" si="4"/>
        <v>4298127446</v>
      </c>
      <c r="F24" s="76">
        <f t="shared" si="4"/>
        <v>1673768984</v>
      </c>
      <c r="G24" s="76">
        <f t="shared" si="4"/>
        <v>1032698973</v>
      </c>
      <c r="H24" s="76">
        <f t="shared" si="4"/>
        <v>-119516136</v>
      </c>
      <c r="I24" s="76">
        <f t="shared" si="4"/>
        <v>2586951821</v>
      </c>
      <c r="J24" s="76">
        <f t="shared" si="4"/>
        <v>-368885720</v>
      </c>
      <c r="K24" s="76">
        <f t="shared" si="4"/>
        <v>502734203</v>
      </c>
      <c r="L24" s="76">
        <f t="shared" si="4"/>
        <v>865416477</v>
      </c>
      <c r="M24" s="76">
        <f t="shared" si="4"/>
        <v>999264960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3586216781</v>
      </c>
      <c r="W24" s="76">
        <f t="shared" si="4"/>
        <v>2134812751</v>
      </c>
      <c r="X24" s="76">
        <f t="shared" si="4"/>
        <v>1451404030</v>
      </c>
      <c r="Y24" s="77">
        <f>+IF(W24&lt;&gt;0,(X24/W24)*100,0)</f>
        <v>67.98741619470493</v>
      </c>
      <c r="Z24" s="78">
        <f t="shared" si="4"/>
        <v>4298127446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4465208687</v>
      </c>
      <c r="E27" s="99">
        <v>4465208687</v>
      </c>
      <c r="F27" s="99">
        <v>124340</v>
      </c>
      <c r="G27" s="99">
        <v>128494432</v>
      </c>
      <c r="H27" s="99">
        <v>152136025</v>
      </c>
      <c r="I27" s="99">
        <v>280754797</v>
      </c>
      <c r="J27" s="99">
        <v>352182163</v>
      </c>
      <c r="K27" s="99">
        <v>286123054</v>
      </c>
      <c r="L27" s="99">
        <v>249294133</v>
      </c>
      <c r="M27" s="99">
        <v>887599350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1168354147</v>
      </c>
      <c r="W27" s="99">
        <v>2232604344</v>
      </c>
      <c r="X27" s="99">
        <v>-1064250197</v>
      </c>
      <c r="Y27" s="100">
        <v>-47.67</v>
      </c>
      <c r="Z27" s="101">
        <v>4465208687</v>
      </c>
    </row>
    <row r="28" spans="1:26" ht="13.5">
      <c r="A28" s="102" t="s">
        <v>44</v>
      </c>
      <c r="B28" s="18">
        <v>0</v>
      </c>
      <c r="C28" s="18">
        <v>0</v>
      </c>
      <c r="D28" s="58">
        <v>2370208687</v>
      </c>
      <c r="E28" s="59">
        <v>2370208687</v>
      </c>
      <c r="F28" s="59">
        <v>0</v>
      </c>
      <c r="G28" s="59">
        <v>79663018</v>
      </c>
      <c r="H28" s="59">
        <v>137494428</v>
      </c>
      <c r="I28" s="59">
        <v>217157446</v>
      </c>
      <c r="J28" s="59">
        <v>307245950</v>
      </c>
      <c r="K28" s="59">
        <v>210562628</v>
      </c>
      <c r="L28" s="59">
        <v>214072732</v>
      </c>
      <c r="M28" s="59">
        <v>731881310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949038756</v>
      </c>
      <c r="W28" s="59">
        <v>1185104344</v>
      </c>
      <c r="X28" s="59">
        <v>-236065588</v>
      </c>
      <c r="Y28" s="60">
        <v>-19.92</v>
      </c>
      <c r="Z28" s="61">
        <v>2370208687</v>
      </c>
    </row>
    <row r="29" spans="1:26" ht="13.5">
      <c r="A29" s="57" t="s">
        <v>91</v>
      </c>
      <c r="B29" s="18">
        <v>0</v>
      </c>
      <c r="C29" s="18">
        <v>0</v>
      </c>
      <c r="D29" s="58">
        <v>110000000</v>
      </c>
      <c r="E29" s="59">
        <v>110000000</v>
      </c>
      <c r="F29" s="59">
        <v>124340</v>
      </c>
      <c r="G29" s="59">
        <v>710324</v>
      </c>
      <c r="H29" s="59">
        <v>3647580</v>
      </c>
      <c r="I29" s="59">
        <v>4482244</v>
      </c>
      <c r="J29" s="59">
        <v>9687886</v>
      </c>
      <c r="K29" s="59">
        <v>10357919</v>
      </c>
      <c r="L29" s="59">
        <v>5548636</v>
      </c>
      <c r="M29" s="59">
        <v>25594441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30076685</v>
      </c>
      <c r="W29" s="59">
        <v>55000000</v>
      </c>
      <c r="X29" s="59">
        <v>-24923315</v>
      </c>
      <c r="Y29" s="60">
        <v>-45.32</v>
      </c>
      <c r="Z29" s="61">
        <v>110000000</v>
      </c>
    </row>
    <row r="30" spans="1:26" ht="13.5">
      <c r="A30" s="57" t="s">
        <v>48</v>
      </c>
      <c r="B30" s="18">
        <v>0</v>
      </c>
      <c r="C30" s="18">
        <v>0</v>
      </c>
      <c r="D30" s="58">
        <v>1000000000</v>
      </c>
      <c r="E30" s="59">
        <v>1000000000</v>
      </c>
      <c r="F30" s="59">
        <v>0</v>
      </c>
      <c r="G30" s="59">
        <v>48121090</v>
      </c>
      <c r="H30" s="59">
        <v>10657945</v>
      </c>
      <c r="I30" s="59">
        <v>58779035</v>
      </c>
      <c r="J30" s="59">
        <v>35261742</v>
      </c>
      <c r="K30" s="59">
        <v>63233533</v>
      </c>
      <c r="L30" s="59">
        <v>26609098</v>
      </c>
      <c r="M30" s="59">
        <v>125104373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183883408</v>
      </c>
      <c r="W30" s="59">
        <v>500000000</v>
      </c>
      <c r="X30" s="59">
        <v>-316116592</v>
      </c>
      <c r="Y30" s="60">
        <v>-63.22</v>
      </c>
      <c r="Z30" s="61">
        <v>1000000000</v>
      </c>
    </row>
    <row r="31" spans="1:26" ht="13.5">
      <c r="A31" s="57" t="s">
        <v>49</v>
      </c>
      <c r="B31" s="18">
        <v>0</v>
      </c>
      <c r="C31" s="18">
        <v>0</v>
      </c>
      <c r="D31" s="58">
        <v>985000000</v>
      </c>
      <c r="E31" s="59">
        <v>985000000</v>
      </c>
      <c r="F31" s="59">
        <v>0</v>
      </c>
      <c r="G31" s="59">
        <v>0</v>
      </c>
      <c r="H31" s="59">
        <v>336070</v>
      </c>
      <c r="I31" s="59">
        <v>336070</v>
      </c>
      <c r="J31" s="59">
        <v>-13415</v>
      </c>
      <c r="K31" s="59">
        <v>1968975</v>
      </c>
      <c r="L31" s="59">
        <v>3063666</v>
      </c>
      <c r="M31" s="59">
        <v>5019226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5355296</v>
      </c>
      <c r="W31" s="59">
        <v>492500000</v>
      </c>
      <c r="X31" s="59">
        <v>-487144704</v>
      </c>
      <c r="Y31" s="60">
        <v>-98.91</v>
      </c>
      <c r="Z31" s="61">
        <v>985000000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4465208687</v>
      </c>
      <c r="E32" s="99">
        <f t="shared" si="5"/>
        <v>4465208687</v>
      </c>
      <c r="F32" s="99">
        <f t="shared" si="5"/>
        <v>124340</v>
      </c>
      <c r="G32" s="99">
        <f t="shared" si="5"/>
        <v>128494432</v>
      </c>
      <c r="H32" s="99">
        <f t="shared" si="5"/>
        <v>152136023</v>
      </c>
      <c r="I32" s="99">
        <f t="shared" si="5"/>
        <v>280754795</v>
      </c>
      <c r="J32" s="99">
        <f t="shared" si="5"/>
        <v>352182163</v>
      </c>
      <c r="K32" s="99">
        <f t="shared" si="5"/>
        <v>286123055</v>
      </c>
      <c r="L32" s="99">
        <f t="shared" si="5"/>
        <v>249294132</v>
      </c>
      <c r="M32" s="99">
        <f t="shared" si="5"/>
        <v>887599350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1168354145</v>
      </c>
      <c r="W32" s="99">
        <f t="shared" si="5"/>
        <v>2232604344</v>
      </c>
      <c r="X32" s="99">
        <f t="shared" si="5"/>
        <v>-1064250199</v>
      </c>
      <c r="Y32" s="100">
        <f>+IF(W32&lt;&gt;0,(X32/W32)*100,0)</f>
        <v>-47.66855362707294</v>
      </c>
      <c r="Z32" s="101">
        <f t="shared" si="5"/>
        <v>4465208687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5510890310</v>
      </c>
      <c r="C35" s="18">
        <v>0</v>
      </c>
      <c r="D35" s="58">
        <v>7720989631</v>
      </c>
      <c r="E35" s="59">
        <v>7720989631</v>
      </c>
      <c r="F35" s="59">
        <v>4473032665</v>
      </c>
      <c r="G35" s="59">
        <v>4854336032</v>
      </c>
      <c r="H35" s="59">
        <v>5104941612</v>
      </c>
      <c r="I35" s="59">
        <v>5104941612</v>
      </c>
      <c r="J35" s="59">
        <v>5084063308</v>
      </c>
      <c r="K35" s="59">
        <v>5289608307</v>
      </c>
      <c r="L35" s="59">
        <v>5476267713</v>
      </c>
      <c r="M35" s="59">
        <v>5476267713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5476267713</v>
      </c>
      <c r="W35" s="59">
        <v>3860494816</v>
      </c>
      <c r="X35" s="59">
        <v>1615772897</v>
      </c>
      <c r="Y35" s="60">
        <v>41.85</v>
      </c>
      <c r="Z35" s="61">
        <v>7720989631</v>
      </c>
    </row>
    <row r="36" spans="1:26" ht="13.5">
      <c r="A36" s="57" t="s">
        <v>53</v>
      </c>
      <c r="B36" s="18">
        <v>36565902781</v>
      </c>
      <c r="C36" s="18">
        <v>0</v>
      </c>
      <c r="D36" s="58">
        <v>41070534070</v>
      </c>
      <c r="E36" s="59">
        <v>41070534070</v>
      </c>
      <c r="F36" s="59">
        <v>35694993483</v>
      </c>
      <c r="G36" s="59">
        <v>36457840651</v>
      </c>
      <c r="H36" s="59">
        <v>36492403788</v>
      </c>
      <c r="I36" s="59">
        <v>36492403788</v>
      </c>
      <c r="J36" s="59">
        <v>36733036155</v>
      </c>
      <c r="K36" s="59">
        <v>36878410863</v>
      </c>
      <c r="L36" s="59">
        <v>36981815330</v>
      </c>
      <c r="M36" s="59">
        <v>36981815330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36981815330</v>
      </c>
      <c r="W36" s="59">
        <v>20535267035</v>
      </c>
      <c r="X36" s="59">
        <v>16446548295</v>
      </c>
      <c r="Y36" s="60">
        <v>80.09</v>
      </c>
      <c r="Z36" s="61">
        <v>41070534070</v>
      </c>
    </row>
    <row r="37" spans="1:26" ht="13.5">
      <c r="A37" s="57" t="s">
        <v>54</v>
      </c>
      <c r="B37" s="18">
        <v>8991902304</v>
      </c>
      <c r="C37" s="18">
        <v>0</v>
      </c>
      <c r="D37" s="58">
        <v>6865941047</v>
      </c>
      <c r="E37" s="59">
        <v>6865941047</v>
      </c>
      <c r="F37" s="59">
        <v>6203598089</v>
      </c>
      <c r="G37" s="59">
        <v>5325027503</v>
      </c>
      <c r="H37" s="59">
        <v>5207945271</v>
      </c>
      <c r="I37" s="59">
        <v>5207945271</v>
      </c>
      <c r="J37" s="59">
        <v>5776093124</v>
      </c>
      <c r="K37" s="59">
        <v>5860678377</v>
      </c>
      <c r="L37" s="59">
        <v>5446064889</v>
      </c>
      <c r="M37" s="59">
        <v>5446064889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5446064889</v>
      </c>
      <c r="W37" s="59">
        <v>3432970524</v>
      </c>
      <c r="X37" s="59">
        <v>2013094365</v>
      </c>
      <c r="Y37" s="60">
        <v>58.64</v>
      </c>
      <c r="Z37" s="61">
        <v>6865941047</v>
      </c>
    </row>
    <row r="38" spans="1:26" ht="13.5">
      <c r="A38" s="57" t="s">
        <v>55</v>
      </c>
      <c r="B38" s="18">
        <v>14217384033</v>
      </c>
      <c r="C38" s="18">
        <v>0</v>
      </c>
      <c r="D38" s="58">
        <v>15518490578</v>
      </c>
      <c r="E38" s="59">
        <v>15518490578</v>
      </c>
      <c r="F38" s="59">
        <v>13670513661</v>
      </c>
      <c r="G38" s="59">
        <v>14564931315</v>
      </c>
      <c r="H38" s="59">
        <v>15084436621</v>
      </c>
      <c r="I38" s="59">
        <v>15084436621</v>
      </c>
      <c r="J38" s="59">
        <v>15100437405</v>
      </c>
      <c r="K38" s="59">
        <v>15023249413</v>
      </c>
      <c r="L38" s="59">
        <v>14854105491</v>
      </c>
      <c r="M38" s="59">
        <v>14854105491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14854105491</v>
      </c>
      <c r="W38" s="59">
        <v>7759245289</v>
      </c>
      <c r="X38" s="59">
        <v>7094860202</v>
      </c>
      <c r="Y38" s="60">
        <v>91.44</v>
      </c>
      <c r="Z38" s="61">
        <v>15518490578</v>
      </c>
    </row>
    <row r="39" spans="1:26" ht="13.5">
      <c r="A39" s="57" t="s">
        <v>56</v>
      </c>
      <c r="B39" s="18">
        <v>18867506754</v>
      </c>
      <c r="C39" s="18">
        <v>0</v>
      </c>
      <c r="D39" s="58">
        <v>26407092076</v>
      </c>
      <c r="E39" s="59">
        <v>26407092076</v>
      </c>
      <c r="F39" s="59">
        <v>20293914398</v>
      </c>
      <c r="G39" s="59">
        <v>21422217865</v>
      </c>
      <c r="H39" s="59">
        <v>21304963508</v>
      </c>
      <c r="I39" s="59">
        <v>21304963508</v>
      </c>
      <c r="J39" s="59">
        <v>20940568934</v>
      </c>
      <c r="K39" s="59">
        <v>21284091380</v>
      </c>
      <c r="L39" s="59">
        <v>22157912663</v>
      </c>
      <c r="M39" s="59">
        <v>22157912663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22157912663</v>
      </c>
      <c r="W39" s="59">
        <v>13203546038</v>
      </c>
      <c r="X39" s="59">
        <v>8954366625</v>
      </c>
      <c r="Y39" s="60">
        <v>67.82</v>
      </c>
      <c r="Z39" s="61">
        <v>26407092076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3175967935</v>
      </c>
      <c r="C42" s="18">
        <v>0</v>
      </c>
      <c r="D42" s="58">
        <v>5692611549</v>
      </c>
      <c r="E42" s="59">
        <v>5692611549</v>
      </c>
      <c r="F42" s="59">
        <v>-1623675843</v>
      </c>
      <c r="G42" s="59">
        <v>280892117</v>
      </c>
      <c r="H42" s="59">
        <v>-179042172</v>
      </c>
      <c r="I42" s="59">
        <v>-1521825898</v>
      </c>
      <c r="J42" s="59">
        <v>277707504</v>
      </c>
      <c r="K42" s="59">
        <v>490064628</v>
      </c>
      <c r="L42" s="59">
        <v>570214998</v>
      </c>
      <c r="M42" s="59">
        <v>1337987130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-183838768</v>
      </c>
      <c r="W42" s="59">
        <v>2921403625</v>
      </c>
      <c r="X42" s="59">
        <v>-3105242393</v>
      </c>
      <c r="Y42" s="60">
        <v>-106.29</v>
      </c>
      <c r="Z42" s="61">
        <v>5692611549</v>
      </c>
    </row>
    <row r="43" spans="1:26" ht="13.5">
      <c r="A43" s="57" t="s">
        <v>59</v>
      </c>
      <c r="B43" s="18">
        <v>-3297105917</v>
      </c>
      <c r="C43" s="18">
        <v>0</v>
      </c>
      <c r="D43" s="58">
        <v>-4881038819</v>
      </c>
      <c r="E43" s="59">
        <v>-4881038819</v>
      </c>
      <c r="F43" s="59">
        <v>1615439154</v>
      </c>
      <c r="G43" s="59">
        <v>-414234578</v>
      </c>
      <c r="H43" s="59">
        <v>-314868386</v>
      </c>
      <c r="I43" s="59">
        <v>886336190</v>
      </c>
      <c r="J43" s="59">
        <v>-284659902</v>
      </c>
      <c r="K43" s="59">
        <v>-510539559</v>
      </c>
      <c r="L43" s="59">
        <v>-339635131</v>
      </c>
      <c r="M43" s="59">
        <v>-1134834592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-248498402</v>
      </c>
      <c r="W43" s="59">
        <v>-2443260426</v>
      </c>
      <c r="X43" s="59">
        <v>2194762024</v>
      </c>
      <c r="Y43" s="60">
        <v>-89.83</v>
      </c>
      <c r="Z43" s="61">
        <v>-4881038819</v>
      </c>
    </row>
    <row r="44" spans="1:26" ht="13.5">
      <c r="A44" s="57" t="s">
        <v>60</v>
      </c>
      <c r="B44" s="18">
        <v>706668648</v>
      </c>
      <c r="C44" s="18">
        <v>0</v>
      </c>
      <c r="D44" s="58">
        <v>305282897</v>
      </c>
      <c r="E44" s="59">
        <v>305282897</v>
      </c>
      <c r="F44" s="59">
        <v>162207847</v>
      </c>
      <c r="G44" s="59">
        <v>191623621</v>
      </c>
      <c r="H44" s="59">
        <v>521345583</v>
      </c>
      <c r="I44" s="59">
        <v>875177051</v>
      </c>
      <c r="J44" s="59">
        <v>30402004</v>
      </c>
      <c r="K44" s="59">
        <v>-57804018</v>
      </c>
      <c r="L44" s="59">
        <v>-144637091</v>
      </c>
      <c r="M44" s="59">
        <v>-172039105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703137946</v>
      </c>
      <c r="W44" s="59">
        <v>126188446</v>
      </c>
      <c r="X44" s="59">
        <v>576949500</v>
      </c>
      <c r="Y44" s="60">
        <v>457.21</v>
      </c>
      <c r="Z44" s="61">
        <v>305282897</v>
      </c>
    </row>
    <row r="45" spans="1:26" ht="13.5">
      <c r="A45" s="69" t="s">
        <v>61</v>
      </c>
      <c r="B45" s="21">
        <v>1186049086</v>
      </c>
      <c r="C45" s="21">
        <v>0</v>
      </c>
      <c r="D45" s="98">
        <v>3129651640</v>
      </c>
      <c r="E45" s="99">
        <v>3129651640</v>
      </c>
      <c r="F45" s="99">
        <v>1340020244</v>
      </c>
      <c r="G45" s="99">
        <v>1398301404</v>
      </c>
      <c r="H45" s="99">
        <v>1425736429</v>
      </c>
      <c r="I45" s="99">
        <v>1425736429</v>
      </c>
      <c r="J45" s="99">
        <v>1449186035</v>
      </c>
      <c r="K45" s="99">
        <v>1370907086</v>
      </c>
      <c r="L45" s="99">
        <v>1456849862</v>
      </c>
      <c r="M45" s="99">
        <v>1456849862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1456849862</v>
      </c>
      <c r="W45" s="99">
        <v>2617127658</v>
      </c>
      <c r="X45" s="99">
        <v>-1160277796</v>
      </c>
      <c r="Y45" s="100">
        <v>-44.33</v>
      </c>
      <c r="Z45" s="101">
        <v>3129651640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1395781178</v>
      </c>
      <c r="C49" s="51">
        <v>0</v>
      </c>
      <c r="D49" s="128">
        <v>211945801</v>
      </c>
      <c r="E49" s="53">
        <v>228848092</v>
      </c>
      <c r="F49" s="53">
        <v>0</v>
      </c>
      <c r="G49" s="53">
        <v>0</v>
      </c>
      <c r="H49" s="53">
        <v>0</v>
      </c>
      <c r="I49" s="53">
        <v>235202361</v>
      </c>
      <c r="J49" s="53">
        <v>0</v>
      </c>
      <c r="K49" s="53">
        <v>0</v>
      </c>
      <c r="L49" s="53">
        <v>0</v>
      </c>
      <c r="M49" s="53">
        <v>260298403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384206482</v>
      </c>
      <c r="W49" s="53">
        <v>987412590</v>
      </c>
      <c r="X49" s="53">
        <v>4682000179</v>
      </c>
      <c r="Y49" s="53">
        <v>8385695086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3736624762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3736624762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95.89631663381888</v>
      </c>
      <c r="E58" s="7">
        <f t="shared" si="6"/>
        <v>95.89631663381888</v>
      </c>
      <c r="F58" s="7">
        <f t="shared" si="6"/>
        <v>99.99999996267674</v>
      </c>
      <c r="G58" s="7">
        <f t="shared" si="6"/>
        <v>100.00000004900444</v>
      </c>
      <c r="H58" s="7">
        <f t="shared" si="6"/>
        <v>100.0000000508254</v>
      </c>
      <c r="I58" s="7">
        <f t="shared" si="6"/>
        <v>100.0000000149534</v>
      </c>
      <c r="J58" s="7">
        <f t="shared" si="6"/>
        <v>99.99999994032491</v>
      </c>
      <c r="K58" s="7">
        <f t="shared" si="6"/>
        <v>100</v>
      </c>
      <c r="L58" s="7">
        <f t="shared" si="6"/>
        <v>100</v>
      </c>
      <c r="M58" s="7">
        <f t="shared" si="6"/>
        <v>99.99999998145213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96.40321907520104</v>
      </c>
      <c r="X58" s="7">
        <f t="shared" si="6"/>
        <v>0</v>
      </c>
      <c r="Y58" s="7">
        <f t="shared" si="6"/>
        <v>0</v>
      </c>
      <c r="Z58" s="8">
        <f t="shared" si="6"/>
        <v>95.89631663381888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95.99999999653026</v>
      </c>
      <c r="E59" s="10">
        <f t="shared" si="7"/>
        <v>95.99999999653026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96.00000001983318</v>
      </c>
      <c r="X59" s="10">
        <f t="shared" si="7"/>
        <v>0</v>
      </c>
      <c r="Y59" s="10">
        <f t="shared" si="7"/>
        <v>0</v>
      </c>
      <c r="Z59" s="11">
        <f t="shared" si="7"/>
        <v>95.99999999653026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96.00058084360829</v>
      </c>
      <c r="E60" s="13">
        <f t="shared" si="7"/>
        <v>96.00058084360829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96.68145507476909</v>
      </c>
      <c r="X60" s="13">
        <f t="shared" si="7"/>
        <v>0</v>
      </c>
      <c r="Y60" s="13">
        <f t="shared" si="7"/>
        <v>0</v>
      </c>
      <c r="Z60" s="14">
        <f t="shared" si="7"/>
        <v>96.00058084360829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95.28380572729112</v>
      </c>
      <c r="E61" s="13">
        <f t="shared" si="7"/>
        <v>95.28380572729112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100.00273332697817</v>
      </c>
      <c r="K61" s="13">
        <f t="shared" si="7"/>
        <v>100.02557814054455</v>
      </c>
      <c r="L61" s="13">
        <f t="shared" si="7"/>
        <v>100</v>
      </c>
      <c r="M61" s="13">
        <f t="shared" si="7"/>
        <v>100.00944550476636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100.00379385296402</v>
      </c>
      <c r="W61" s="13">
        <f t="shared" si="7"/>
        <v>97.04527757220309</v>
      </c>
      <c r="X61" s="13">
        <f t="shared" si="7"/>
        <v>0</v>
      </c>
      <c r="Y61" s="13">
        <f t="shared" si="7"/>
        <v>0</v>
      </c>
      <c r="Z61" s="14">
        <f t="shared" si="7"/>
        <v>95.28380572729112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94.1076482151854</v>
      </c>
      <c r="E62" s="13">
        <f t="shared" si="7"/>
        <v>94.1076482151854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96.00202814968706</v>
      </c>
      <c r="X62" s="13">
        <f t="shared" si="7"/>
        <v>0</v>
      </c>
      <c r="Y62" s="13">
        <f t="shared" si="7"/>
        <v>0</v>
      </c>
      <c r="Z62" s="14">
        <f t="shared" si="7"/>
        <v>94.1076482151854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97.24185616959635</v>
      </c>
      <c r="E63" s="13">
        <f t="shared" si="7"/>
        <v>97.24185616959635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96.00257704861762</v>
      </c>
      <c r="X63" s="13">
        <f t="shared" si="7"/>
        <v>0</v>
      </c>
      <c r="Y63" s="13">
        <f t="shared" si="7"/>
        <v>0</v>
      </c>
      <c r="Z63" s="14">
        <f t="shared" si="7"/>
        <v>97.24185616959635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91.74863161166024</v>
      </c>
      <c r="E64" s="13">
        <f t="shared" si="7"/>
        <v>91.74863161166024</v>
      </c>
      <c r="F64" s="13">
        <f t="shared" si="7"/>
        <v>100.00043440707958</v>
      </c>
      <c r="G64" s="13">
        <f t="shared" si="7"/>
        <v>99.99954306633153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100.11596911173086</v>
      </c>
      <c r="M64" s="13">
        <f t="shared" si="7"/>
        <v>100.03646243969833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100.01787329771021</v>
      </c>
      <c r="W64" s="13">
        <f t="shared" si="7"/>
        <v>95.99999993209444</v>
      </c>
      <c r="X64" s="13">
        <f t="shared" si="7"/>
        <v>0</v>
      </c>
      <c r="Y64" s="13">
        <f t="shared" si="7"/>
        <v>0</v>
      </c>
      <c r="Z64" s="14">
        <f t="shared" si="7"/>
        <v>91.74863161166024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96.00000070718237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85.64180961112305</v>
      </c>
      <c r="E66" s="16">
        <f t="shared" si="7"/>
        <v>85.64180961112305</v>
      </c>
      <c r="F66" s="16">
        <f t="shared" si="7"/>
        <v>99.99999745789441</v>
      </c>
      <c r="G66" s="16">
        <f t="shared" si="7"/>
        <v>100.00000217274987</v>
      </c>
      <c r="H66" s="16">
        <f t="shared" si="7"/>
        <v>100.00000216413196</v>
      </c>
      <c r="I66" s="16">
        <f t="shared" si="7"/>
        <v>100.00000076005169</v>
      </c>
      <c r="J66" s="16">
        <f t="shared" si="7"/>
        <v>99.99999756297089</v>
      </c>
      <c r="K66" s="16">
        <f t="shared" si="7"/>
        <v>100</v>
      </c>
      <c r="L66" s="16">
        <f t="shared" si="7"/>
        <v>100</v>
      </c>
      <c r="M66" s="16">
        <f t="shared" si="7"/>
        <v>99.99999931634996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85.24082857691334</v>
      </c>
      <c r="X66" s="16">
        <f t="shared" si="7"/>
        <v>0</v>
      </c>
      <c r="Y66" s="16">
        <f t="shared" si="7"/>
        <v>0</v>
      </c>
      <c r="Z66" s="17">
        <f t="shared" si="7"/>
        <v>85.64180961112305</v>
      </c>
    </row>
    <row r="67" spans="1:26" ht="13.5" hidden="1">
      <c r="A67" s="40" t="s">
        <v>100</v>
      </c>
      <c r="B67" s="23"/>
      <c r="C67" s="23"/>
      <c r="D67" s="24">
        <v>23722498281</v>
      </c>
      <c r="E67" s="25">
        <v>23722498281</v>
      </c>
      <c r="F67" s="25">
        <v>2679294278</v>
      </c>
      <c r="G67" s="25">
        <v>2040630952</v>
      </c>
      <c r="H67" s="25">
        <v>1967519812</v>
      </c>
      <c r="I67" s="25">
        <v>6687445042</v>
      </c>
      <c r="J67" s="25">
        <v>1675741016</v>
      </c>
      <c r="K67" s="25">
        <v>1917118271</v>
      </c>
      <c r="L67" s="25">
        <v>1798595816</v>
      </c>
      <c r="M67" s="25">
        <v>5391455103</v>
      </c>
      <c r="N67" s="25"/>
      <c r="O67" s="25"/>
      <c r="P67" s="25"/>
      <c r="Q67" s="25"/>
      <c r="R67" s="25"/>
      <c r="S67" s="25"/>
      <c r="T67" s="25"/>
      <c r="U67" s="25"/>
      <c r="V67" s="25">
        <v>12078900145</v>
      </c>
      <c r="W67" s="25">
        <v>11840863981</v>
      </c>
      <c r="X67" s="25"/>
      <c r="Y67" s="24"/>
      <c r="Z67" s="26">
        <v>23722498281</v>
      </c>
    </row>
    <row r="68" spans="1:26" ht="13.5" hidden="1">
      <c r="A68" s="36" t="s">
        <v>31</v>
      </c>
      <c r="B68" s="18"/>
      <c r="C68" s="18"/>
      <c r="D68" s="19">
        <v>5764124295</v>
      </c>
      <c r="E68" s="20">
        <v>5764124295</v>
      </c>
      <c r="F68" s="20">
        <v>482769742</v>
      </c>
      <c r="G68" s="20">
        <v>483009972</v>
      </c>
      <c r="H68" s="20">
        <v>510180310</v>
      </c>
      <c r="I68" s="20">
        <v>1475960024</v>
      </c>
      <c r="J68" s="20">
        <v>445599734</v>
      </c>
      <c r="K68" s="20">
        <v>546146477</v>
      </c>
      <c r="L68" s="20">
        <v>413776622</v>
      </c>
      <c r="M68" s="20">
        <v>1405522833</v>
      </c>
      <c r="N68" s="20"/>
      <c r="O68" s="20"/>
      <c r="P68" s="20"/>
      <c r="Q68" s="20"/>
      <c r="R68" s="20"/>
      <c r="S68" s="20"/>
      <c r="T68" s="20"/>
      <c r="U68" s="20"/>
      <c r="V68" s="20">
        <v>2881482857</v>
      </c>
      <c r="W68" s="20">
        <v>2823552014</v>
      </c>
      <c r="X68" s="20"/>
      <c r="Y68" s="19"/>
      <c r="Z68" s="22">
        <v>5764124295</v>
      </c>
    </row>
    <row r="69" spans="1:26" ht="13.5" hidden="1">
      <c r="A69" s="37" t="s">
        <v>32</v>
      </c>
      <c r="B69" s="18"/>
      <c r="C69" s="18"/>
      <c r="D69" s="19">
        <v>17719922976</v>
      </c>
      <c r="E69" s="20">
        <v>17719922976</v>
      </c>
      <c r="F69" s="20">
        <v>2157187067</v>
      </c>
      <c r="G69" s="20">
        <v>1511596354</v>
      </c>
      <c r="H69" s="20">
        <v>1411131599</v>
      </c>
      <c r="I69" s="20">
        <v>5079915020</v>
      </c>
      <c r="J69" s="20">
        <v>1189107714</v>
      </c>
      <c r="K69" s="20">
        <v>1318695569</v>
      </c>
      <c r="L69" s="20">
        <v>1331855317</v>
      </c>
      <c r="M69" s="20">
        <v>3839658600</v>
      </c>
      <c r="N69" s="20"/>
      <c r="O69" s="20"/>
      <c r="P69" s="20"/>
      <c r="Q69" s="20"/>
      <c r="R69" s="20"/>
      <c r="S69" s="20"/>
      <c r="T69" s="20"/>
      <c r="U69" s="20"/>
      <c r="V69" s="20">
        <v>8919573620</v>
      </c>
      <c r="W69" s="20">
        <v>8897525622</v>
      </c>
      <c r="X69" s="20"/>
      <c r="Y69" s="19"/>
      <c r="Z69" s="22">
        <v>17719922976</v>
      </c>
    </row>
    <row r="70" spans="1:26" ht="13.5" hidden="1">
      <c r="A70" s="38" t="s">
        <v>94</v>
      </c>
      <c r="B70" s="18"/>
      <c r="C70" s="18"/>
      <c r="D70" s="19">
        <v>11445634505</v>
      </c>
      <c r="E70" s="20">
        <v>11445634505</v>
      </c>
      <c r="F70" s="20">
        <v>1714888147</v>
      </c>
      <c r="G70" s="20">
        <v>1064025838</v>
      </c>
      <c r="H70" s="20">
        <v>932817508</v>
      </c>
      <c r="I70" s="20">
        <v>3711731493</v>
      </c>
      <c r="J70" s="20">
        <v>768111542</v>
      </c>
      <c r="K70" s="20">
        <v>838024170</v>
      </c>
      <c r="L70" s="20">
        <v>885483379</v>
      </c>
      <c r="M70" s="20">
        <v>2491619091</v>
      </c>
      <c r="N70" s="20"/>
      <c r="O70" s="20"/>
      <c r="P70" s="20"/>
      <c r="Q70" s="20"/>
      <c r="R70" s="20"/>
      <c r="S70" s="20"/>
      <c r="T70" s="20"/>
      <c r="U70" s="20"/>
      <c r="V70" s="20">
        <v>6203350584</v>
      </c>
      <c r="W70" s="20">
        <v>5795702513</v>
      </c>
      <c r="X70" s="20"/>
      <c r="Y70" s="19"/>
      <c r="Z70" s="22">
        <v>11445634505</v>
      </c>
    </row>
    <row r="71" spans="1:26" ht="13.5" hidden="1">
      <c r="A71" s="38" t="s">
        <v>95</v>
      </c>
      <c r="B71" s="18"/>
      <c r="C71" s="18"/>
      <c r="D71" s="19">
        <v>4075548928</v>
      </c>
      <c r="E71" s="20">
        <v>4075548928</v>
      </c>
      <c r="F71" s="20">
        <v>264083332</v>
      </c>
      <c r="G71" s="20">
        <v>276746148</v>
      </c>
      <c r="H71" s="20">
        <v>295043299</v>
      </c>
      <c r="I71" s="20">
        <v>835872779</v>
      </c>
      <c r="J71" s="20">
        <v>258085638</v>
      </c>
      <c r="K71" s="20">
        <v>294411697</v>
      </c>
      <c r="L71" s="20">
        <v>276243469</v>
      </c>
      <c r="M71" s="20">
        <v>828740804</v>
      </c>
      <c r="N71" s="20"/>
      <c r="O71" s="20"/>
      <c r="P71" s="20"/>
      <c r="Q71" s="20"/>
      <c r="R71" s="20"/>
      <c r="S71" s="20"/>
      <c r="T71" s="20"/>
      <c r="U71" s="20"/>
      <c r="V71" s="20">
        <v>1664613583</v>
      </c>
      <c r="W71" s="20">
        <v>1943982747</v>
      </c>
      <c r="X71" s="20"/>
      <c r="Y71" s="19"/>
      <c r="Z71" s="22">
        <v>4075548928</v>
      </c>
    </row>
    <row r="72" spans="1:26" ht="13.5" hidden="1">
      <c r="A72" s="38" t="s">
        <v>96</v>
      </c>
      <c r="B72" s="18"/>
      <c r="C72" s="18"/>
      <c r="D72" s="19">
        <v>937494873</v>
      </c>
      <c r="E72" s="20">
        <v>937494873</v>
      </c>
      <c r="F72" s="20">
        <v>69331070</v>
      </c>
      <c r="G72" s="20">
        <v>67308722</v>
      </c>
      <c r="H72" s="20">
        <v>73390800</v>
      </c>
      <c r="I72" s="20">
        <v>210030592</v>
      </c>
      <c r="J72" s="20">
        <v>63448790</v>
      </c>
      <c r="K72" s="20">
        <v>73044211</v>
      </c>
      <c r="L72" s="20">
        <v>72587816</v>
      </c>
      <c r="M72" s="20">
        <v>209080817</v>
      </c>
      <c r="N72" s="20"/>
      <c r="O72" s="20"/>
      <c r="P72" s="20"/>
      <c r="Q72" s="20"/>
      <c r="R72" s="20"/>
      <c r="S72" s="20"/>
      <c r="T72" s="20"/>
      <c r="U72" s="20"/>
      <c r="V72" s="20">
        <v>419111409</v>
      </c>
      <c r="W72" s="20">
        <v>466974504</v>
      </c>
      <c r="X72" s="20"/>
      <c r="Y72" s="19"/>
      <c r="Z72" s="22">
        <v>937494873</v>
      </c>
    </row>
    <row r="73" spans="1:26" ht="13.5" hidden="1">
      <c r="A73" s="38" t="s">
        <v>97</v>
      </c>
      <c r="B73" s="18"/>
      <c r="C73" s="18"/>
      <c r="D73" s="19">
        <v>1261244670</v>
      </c>
      <c r="E73" s="20">
        <v>1261244670</v>
      </c>
      <c r="F73" s="20">
        <v>108884045</v>
      </c>
      <c r="G73" s="20">
        <v>103516119</v>
      </c>
      <c r="H73" s="20">
        <v>109879992</v>
      </c>
      <c r="I73" s="20">
        <v>322280156</v>
      </c>
      <c r="J73" s="20">
        <v>99440749</v>
      </c>
      <c r="K73" s="20">
        <v>113001140</v>
      </c>
      <c r="L73" s="20">
        <v>97427667</v>
      </c>
      <c r="M73" s="20">
        <v>309869556</v>
      </c>
      <c r="N73" s="20"/>
      <c r="O73" s="20"/>
      <c r="P73" s="20"/>
      <c r="Q73" s="20"/>
      <c r="R73" s="20"/>
      <c r="S73" s="20"/>
      <c r="T73" s="20"/>
      <c r="U73" s="20"/>
      <c r="V73" s="20">
        <v>632149712</v>
      </c>
      <c r="W73" s="20">
        <v>589053365</v>
      </c>
      <c r="X73" s="20"/>
      <c r="Y73" s="19"/>
      <c r="Z73" s="22">
        <v>1261244670</v>
      </c>
    </row>
    <row r="74" spans="1:26" ht="13.5" hidden="1">
      <c r="A74" s="38" t="s">
        <v>98</v>
      </c>
      <c r="B74" s="18"/>
      <c r="C74" s="18"/>
      <c r="D74" s="19"/>
      <c r="E74" s="20"/>
      <c r="F74" s="20">
        <v>473</v>
      </c>
      <c r="G74" s="20">
        <v>-473</v>
      </c>
      <c r="H74" s="20"/>
      <c r="I74" s="20"/>
      <c r="J74" s="20">
        <v>20995</v>
      </c>
      <c r="K74" s="20">
        <v>214351</v>
      </c>
      <c r="L74" s="20">
        <v>112986</v>
      </c>
      <c r="M74" s="20">
        <v>348332</v>
      </c>
      <c r="N74" s="20"/>
      <c r="O74" s="20"/>
      <c r="P74" s="20"/>
      <c r="Q74" s="20"/>
      <c r="R74" s="20"/>
      <c r="S74" s="20"/>
      <c r="T74" s="20"/>
      <c r="U74" s="20"/>
      <c r="V74" s="20">
        <v>348332</v>
      </c>
      <c r="W74" s="20">
        <v>101812493</v>
      </c>
      <c r="X74" s="20"/>
      <c r="Y74" s="19"/>
      <c r="Z74" s="22"/>
    </row>
    <row r="75" spans="1:26" ht="13.5" hidden="1">
      <c r="A75" s="39" t="s">
        <v>99</v>
      </c>
      <c r="B75" s="27"/>
      <c r="C75" s="27"/>
      <c r="D75" s="28">
        <v>238451010</v>
      </c>
      <c r="E75" s="29">
        <v>238451010</v>
      </c>
      <c r="F75" s="29">
        <v>39337469</v>
      </c>
      <c r="G75" s="29">
        <v>46024626</v>
      </c>
      <c r="H75" s="29">
        <v>46207903</v>
      </c>
      <c r="I75" s="29">
        <v>131569998</v>
      </c>
      <c r="J75" s="29">
        <v>41033568</v>
      </c>
      <c r="K75" s="29">
        <v>52276225</v>
      </c>
      <c r="L75" s="29">
        <v>52963877</v>
      </c>
      <c r="M75" s="29">
        <v>146273670</v>
      </c>
      <c r="N75" s="29"/>
      <c r="O75" s="29"/>
      <c r="P75" s="29"/>
      <c r="Q75" s="29"/>
      <c r="R75" s="29"/>
      <c r="S75" s="29"/>
      <c r="T75" s="29"/>
      <c r="U75" s="29"/>
      <c r="V75" s="29">
        <v>277843668</v>
      </c>
      <c r="W75" s="29">
        <v>119786345</v>
      </c>
      <c r="X75" s="29"/>
      <c r="Y75" s="28"/>
      <c r="Z75" s="30">
        <v>238451010</v>
      </c>
    </row>
    <row r="76" spans="1:26" ht="13.5" hidden="1">
      <c r="A76" s="41" t="s">
        <v>101</v>
      </c>
      <c r="B76" s="31">
        <v>20367845210</v>
      </c>
      <c r="C76" s="31"/>
      <c r="D76" s="32">
        <v>22749002065</v>
      </c>
      <c r="E76" s="33">
        <v>22749002065</v>
      </c>
      <c r="F76" s="33">
        <v>2679294277</v>
      </c>
      <c r="G76" s="33">
        <v>2040630953</v>
      </c>
      <c r="H76" s="33">
        <v>1967519813</v>
      </c>
      <c r="I76" s="33">
        <v>6687445043</v>
      </c>
      <c r="J76" s="33">
        <v>1675741015</v>
      </c>
      <c r="K76" s="33">
        <v>1917118271</v>
      </c>
      <c r="L76" s="33">
        <v>1798595816</v>
      </c>
      <c r="M76" s="33">
        <v>5391455102</v>
      </c>
      <c r="N76" s="33"/>
      <c r="O76" s="33"/>
      <c r="P76" s="33"/>
      <c r="Q76" s="33"/>
      <c r="R76" s="33"/>
      <c r="S76" s="33"/>
      <c r="T76" s="33"/>
      <c r="U76" s="33"/>
      <c r="V76" s="33">
        <v>12078900145</v>
      </c>
      <c r="W76" s="33">
        <v>11414974044</v>
      </c>
      <c r="X76" s="33"/>
      <c r="Y76" s="32"/>
      <c r="Z76" s="34">
        <v>22749002065</v>
      </c>
    </row>
    <row r="77" spans="1:26" ht="13.5" hidden="1">
      <c r="A77" s="36" t="s">
        <v>31</v>
      </c>
      <c r="B77" s="18">
        <v>5360554242</v>
      </c>
      <c r="C77" s="18"/>
      <c r="D77" s="19">
        <v>5533559323</v>
      </c>
      <c r="E77" s="20">
        <v>5533559323</v>
      </c>
      <c r="F77" s="20">
        <v>482769742</v>
      </c>
      <c r="G77" s="20">
        <v>483009972</v>
      </c>
      <c r="H77" s="20">
        <v>510180310</v>
      </c>
      <c r="I77" s="20">
        <v>1475960024</v>
      </c>
      <c r="J77" s="20">
        <v>445599734</v>
      </c>
      <c r="K77" s="20">
        <v>546146477</v>
      </c>
      <c r="L77" s="20">
        <v>413776622</v>
      </c>
      <c r="M77" s="20">
        <v>1405522833</v>
      </c>
      <c r="N77" s="20"/>
      <c r="O77" s="20"/>
      <c r="P77" s="20"/>
      <c r="Q77" s="20"/>
      <c r="R77" s="20"/>
      <c r="S77" s="20"/>
      <c r="T77" s="20"/>
      <c r="U77" s="20"/>
      <c r="V77" s="20">
        <v>2881482857</v>
      </c>
      <c r="W77" s="20">
        <v>2710609934</v>
      </c>
      <c r="X77" s="20"/>
      <c r="Y77" s="19"/>
      <c r="Z77" s="22">
        <v>5533559323</v>
      </c>
    </row>
    <row r="78" spans="1:26" ht="13.5" hidden="1">
      <c r="A78" s="37" t="s">
        <v>32</v>
      </c>
      <c r="B78" s="18">
        <v>14601284542</v>
      </c>
      <c r="C78" s="18"/>
      <c r="D78" s="19">
        <v>17011228982</v>
      </c>
      <c r="E78" s="20">
        <v>17011228982</v>
      </c>
      <c r="F78" s="20">
        <v>2157187067</v>
      </c>
      <c r="G78" s="20">
        <v>1511596354</v>
      </c>
      <c r="H78" s="20">
        <v>1411131599</v>
      </c>
      <c r="I78" s="20">
        <v>5079915020</v>
      </c>
      <c r="J78" s="20">
        <v>1189107714</v>
      </c>
      <c r="K78" s="20">
        <v>1318695569</v>
      </c>
      <c r="L78" s="20">
        <v>1331855317</v>
      </c>
      <c r="M78" s="20">
        <v>3839658600</v>
      </c>
      <c r="N78" s="20"/>
      <c r="O78" s="20"/>
      <c r="P78" s="20"/>
      <c r="Q78" s="20"/>
      <c r="R78" s="20"/>
      <c r="S78" s="20"/>
      <c r="T78" s="20"/>
      <c r="U78" s="20"/>
      <c r="V78" s="20">
        <v>8919573620</v>
      </c>
      <c r="W78" s="20">
        <v>8602257237</v>
      </c>
      <c r="X78" s="20"/>
      <c r="Y78" s="19"/>
      <c r="Z78" s="22">
        <v>17011228982</v>
      </c>
    </row>
    <row r="79" spans="1:26" ht="13.5" hidden="1">
      <c r="A79" s="38" t="s">
        <v>94</v>
      </c>
      <c r="B79" s="18">
        <v>9336875649</v>
      </c>
      <c r="C79" s="18"/>
      <c r="D79" s="19">
        <v>10905836146</v>
      </c>
      <c r="E79" s="20">
        <v>10905836146</v>
      </c>
      <c r="F79" s="20">
        <v>1714888147</v>
      </c>
      <c r="G79" s="20">
        <v>1064025838</v>
      </c>
      <c r="H79" s="20">
        <v>932817508</v>
      </c>
      <c r="I79" s="20">
        <v>3711731493</v>
      </c>
      <c r="J79" s="20">
        <v>768132537</v>
      </c>
      <c r="K79" s="20">
        <v>838238521</v>
      </c>
      <c r="L79" s="20">
        <v>885483379</v>
      </c>
      <c r="M79" s="20">
        <v>2491854437</v>
      </c>
      <c r="N79" s="20"/>
      <c r="O79" s="20"/>
      <c r="P79" s="20"/>
      <c r="Q79" s="20"/>
      <c r="R79" s="20"/>
      <c r="S79" s="20"/>
      <c r="T79" s="20"/>
      <c r="U79" s="20"/>
      <c r="V79" s="20">
        <v>6203585930</v>
      </c>
      <c r="W79" s="20">
        <v>5624455591</v>
      </c>
      <c r="X79" s="20"/>
      <c r="Y79" s="19"/>
      <c r="Z79" s="22">
        <v>10905836146</v>
      </c>
    </row>
    <row r="80" spans="1:26" ht="13.5" hidden="1">
      <c r="A80" s="38" t="s">
        <v>95</v>
      </c>
      <c r="B80" s="18">
        <v>3142982370</v>
      </c>
      <c r="C80" s="18"/>
      <c r="D80" s="19">
        <v>3835403248</v>
      </c>
      <c r="E80" s="20">
        <v>3835403248</v>
      </c>
      <c r="F80" s="20">
        <v>264083332</v>
      </c>
      <c r="G80" s="20">
        <v>276746148</v>
      </c>
      <c r="H80" s="20">
        <v>295043299</v>
      </c>
      <c r="I80" s="20">
        <v>835872779</v>
      </c>
      <c r="J80" s="20">
        <v>258085638</v>
      </c>
      <c r="K80" s="20">
        <v>294411697</v>
      </c>
      <c r="L80" s="20">
        <v>276243469</v>
      </c>
      <c r="M80" s="20">
        <v>828740804</v>
      </c>
      <c r="N80" s="20"/>
      <c r="O80" s="20"/>
      <c r="P80" s="20"/>
      <c r="Q80" s="20"/>
      <c r="R80" s="20"/>
      <c r="S80" s="20"/>
      <c r="T80" s="20"/>
      <c r="U80" s="20"/>
      <c r="V80" s="20">
        <v>1664613583</v>
      </c>
      <c r="W80" s="20">
        <v>1866262864</v>
      </c>
      <c r="X80" s="20"/>
      <c r="Y80" s="19"/>
      <c r="Z80" s="22">
        <v>3835403248</v>
      </c>
    </row>
    <row r="81" spans="1:26" ht="13.5" hidden="1">
      <c r="A81" s="38" t="s">
        <v>96</v>
      </c>
      <c r="B81" s="18">
        <v>760693469</v>
      </c>
      <c r="C81" s="18"/>
      <c r="D81" s="19">
        <v>911637416</v>
      </c>
      <c r="E81" s="20">
        <v>911637416</v>
      </c>
      <c r="F81" s="20">
        <v>69331070</v>
      </c>
      <c r="G81" s="20">
        <v>67308722</v>
      </c>
      <c r="H81" s="20">
        <v>73390800</v>
      </c>
      <c r="I81" s="20">
        <v>210030592</v>
      </c>
      <c r="J81" s="20">
        <v>63448790</v>
      </c>
      <c r="K81" s="20">
        <v>73044211</v>
      </c>
      <c r="L81" s="20">
        <v>72587816</v>
      </c>
      <c r="M81" s="20">
        <v>209080817</v>
      </c>
      <c r="N81" s="20"/>
      <c r="O81" s="20"/>
      <c r="P81" s="20"/>
      <c r="Q81" s="20"/>
      <c r="R81" s="20"/>
      <c r="S81" s="20"/>
      <c r="T81" s="20"/>
      <c r="U81" s="20"/>
      <c r="V81" s="20">
        <v>419111409</v>
      </c>
      <c r="W81" s="20">
        <v>448307558</v>
      </c>
      <c r="X81" s="20"/>
      <c r="Y81" s="19"/>
      <c r="Z81" s="22">
        <v>911637416</v>
      </c>
    </row>
    <row r="82" spans="1:26" ht="13.5" hidden="1">
      <c r="A82" s="38" t="s">
        <v>97</v>
      </c>
      <c r="B82" s="18">
        <v>1128045780</v>
      </c>
      <c r="C82" s="18"/>
      <c r="D82" s="19">
        <v>1157174726</v>
      </c>
      <c r="E82" s="20">
        <v>1157174726</v>
      </c>
      <c r="F82" s="20">
        <v>108884518</v>
      </c>
      <c r="G82" s="20">
        <v>103515646</v>
      </c>
      <c r="H82" s="20">
        <v>109879992</v>
      </c>
      <c r="I82" s="20">
        <v>322280156</v>
      </c>
      <c r="J82" s="20">
        <v>99440749</v>
      </c>
      <c r="K82" s="20">
        <v>113001140</v>
      </c>
      <c r="L82" s="20">
        <v>97540653</v>
      </c>
      <c r="M82" s="20">
        <v>309982542</v>
      </c>
      <c r="N82" s="20"/>
      <c r="O82" s="20"/>
      <c r="P82" s="20"/>
      <c r="Q82" s="20"/>
      <c r="R82" s="20"/>
      <c r="S82" s="20"/>
      <c r="T82" s="20"/>
      <c r="U82" s="20"/>
      <c r="V82" s="20">
        <v>632262698</v>
      </c>
      <c r="W82" s="20">
        <v>565491230</v>
      </c>
      <c r="X82" s="20"/>
      <c r="Y82" s="19"/>
      <c r="Z82" s="22">
        <v>1157174726</v>
      </c>
    </row>
    <row r="83" spans="1:26" ht="13.5" hidden="1">
      <c r="A83" s="38" t="s">
        <v>98</v>
      </c>
      <c r="B83" s="18">
        <v>232687274</v>
      </c>
      <c r="C83" s="18"/>
      <c r="D83" s="19">
        <v>201177446</v>
      </c>
      <c r="E83" s="20">
        <v>201177446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97739994</v>
      </c>
      <c r="X83" s="20"/>
      <c r="Y83" s="19"/>
      <c r="Z83" s="22">
        <v>201177446</v>
      </c>
    </row>
    <row r="84" spans="1:26" ht="13.5" hidden="1">
      <c r="A84" s="39" t="s">
        <v>99</v>
      </c>
      <c r="B84" s="27">
        <v>406006426</v>
      </c>
      <c r="C84" s="27"/>
      <c r="D84" s="28">
        <v>204213760</v>
      </c>
      <c r="E84" s="29">
        <v>204213760</v>
      </c>
      <c r="F84" s="29">
        <v>39337468</v>
      </c>
      <c r="G84" s="29">
        <v>46024627</v>
      </c>
      <c r="H84" s="29">
        <v>46207904</v>
      </c>
      <c r="I84" s="29">
        <v>131569999</v>
      </c>
      <c r="J84" s="29">
        <v>41033567</v>
      </c>
      <c r="K84" s="29">
        <v>52276225</v>
      </c>
      <c r="L84" s="29">
        <v>52963877</v>
      </c>
      <c r="M84" s="29">
        <v>146273669</v>
      </c>
      <c r="N84" s="29"/>
      <c r="O84" s="29"/>
      <c r="P84" s="29"/>
      <c r="Q84" s="29"/>
      <c r="R84" s="29"/>
      <c r="S84" s="29"/>
      <c r="T84" s="29"/>
      <c r="U84" s="29"/>
      <c r="V84" s="29">
        <v>277843668</v>
      </c>
      <c r="W84" s="29">
        <v>102106873</v>
      </c>
      <c r="X84" s="29"/>
      <c r="Y84" s="28"/>
      <c r="Z84" s="30">
        <v>204213760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598394248</v>
      </c>
      <c r="C5" s="18">
        <v>0</v>
      </c>
      <c r="D5" s="58">
        <v>787746962</v>
      </c>
      <c r="E5" s="59">
        <v>787746962</v>
      </c>
      <c r="F5" s="59">
        <v>54743363</v>
      </c>
      <c r="G5" s="59">
        <v>54336612</v>
      </c>
      <c r="H5" s="59">
        <v>54705624</v>
      </c>
      <c r="I5" s="59">
        <v>163785599</v>
      </c>
      <c r="J5" s="59">
        <v>54329496</v>
      </c>
      <c r="K5" s="59">
        <v>55652161</v>
      </c>
      <c r="L5" s="59">
        <v>54787291</v>
      </c>
      <c r="M5" s="59">
        <v>164768948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328554547</v>
      </c>
      <c r="W5" s="59">
        <v>393240768</v>
      </c>
      <c r="X5" s="59">
        <v>-64686221</v>
      </c>
      <c r="Y5" s="60">
        <v>-16.45</v>
      </c>
      <c r="Z5" s="61">
        <v>787746962</v>
      </c>
    </row>
    <row r="6" spans="1:26" ht="13.5">
      <c r="A6" s="57" t="s">
        <v>32</v>
      </c>
      <c r="B6" s="18">
        <v>3448296206</v>
      </c>
      <c r="C6" s="18">
        <v>0</v>
      </c>
      <c r="D6" s="58">
        <v>4369989105</v>
      </c>
      <c r="E6" s="59">
        <v>4369989105</v>
      </c>
      <c r="F6" s="59">
        <v>340005705</v>
      </c>
      <c r="G6" s="59">
        <v>353456579</v>
      </c>
      <c r="H6" s="59">
        <v>407192423</v>
      </c>
      <c r="I6" s="59">
        <v>1100654707</v>
      </c>
      <c r="J6" s="59">
        <v>284957448</v>
      </c>
      <c r="K6" s="59">
        <v>311113175</v>
      </c>
      <c r="L6" s="59">
        <v>298930077</v>
      </c>
      <c r="M6" s="59">
        <v>895000700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1995655407</v>
      </c>
      <c r="W6" s="59">
        <v>2312852549</v>
      </c>
      <c r="X6" s="59">
        <v>-317197142</v>
      </c>
      <c r="Y6" s="60">
        <v>-13.71</v>
      </c>
      <c r="Z6" s="61">
        <v>4369989105</v>
      </c>
    </row>
    <row r="7" spans="1:26" ht="13.5">
      <c r="A7" s="57" t="s">
        <v>33</v>
      </c>
      <c r="B7" s="18">
        <v>8919848</v>
      </c>
      <c r="C7" s="18">
        <v>0</v>
      </c>
      <c r="D7" s="58">
        <v>8911679</v>
      </c>
      <c r="E7" s="59">
        <v>8911679</v>
      </c>
      <c r="F7" s="59">
        <v>0</v>
      </c>
      <c r="G7" s="59">
        <v>388251</v>
      </c>
      <c r="H7" s="59">
        <v>-37906</v>
      </c>
      <c r="I7" s="59">
        <v>350345</v>
      </c>
      <c r="J7" s="59">
        <v>246406</v>
      </c>
      <c r="K7" s="59">
        <v>230393</v>
      </c>
      <c r="L7" s="59">
        <v>2620700</v>
      </c>
      <c r="M7" s="59">
        <v>3097499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3447844</v>
      </c>
      <c r="W7" s="59">
        <v>2378785</v>
      </c>
      <c r="X7" s="59">
        <v>1069059</v>
      </c>
      <c r="Y7" s="60">
        <v>44.94</v>
      </c>
      <c r="Z7" s="61">
        <v>8911679</v>
      </c>
    </row>
    <row r="8" spans="1:26" ht="13.5">
      <c r="A8" s="57" t="s">
        <v>34</v>
      </c>
      <c r="B8" s="18">
        <v>709804291</v>
      </c>
      <c r="C8" s="18">
        <v>0</v>
      </c>
      <c r="D8" s="58">
        <v>678454079</v>
      </c>
      <c r="E8" s="59">
        <v>678454079</v>
      </c>
      <c r="F8" s="59">
        <v>253575000</v>
      </c>
      <c r="G8" s="59">
        <v>3610901</v>
      </c>
      <c r="H8" s="59">
        <v>5168455</v>
      </c>
      <c r="I8" s="59">
        <v>262354356</v>
      </c>
      <c r="J8" s="59">
        <v>1708014</v>
      </c>
      <c r="K8" s="59">
        <v>7253404</v>
      </c>
      <c r="L8" s="59">
        <v>206916681</v>
      </c>
      <c r="M8" s="59">
        <v>215878099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478232455</v>
      </c>
      <c r="W8" s="59">
        <v>593777879</v>
      </c>
      <c r="X8" s="59">
        <v>-115545424</v>
      </c>
      <c r="Y8" s="60">
        <v>-19.46</v>
      </c>
      <c r="Z8" s="61">
        <v>678454079</v>
      </c>
    </row>
    <row r="9" spans="1:26" ht="13.5">
      <c r="A9" s="57" t="s">
        <v>35</v>
      </c>
      <c r="B9" s="18">
        <v>316299641</v>
      </c>
      <c r="C9" s="18">
        <v>0</v>
      </c>
      <c r="D9" s="58">
        <v>247911840</v>
      </c>
      <c r="E9" s="59">
        <v>247911840</v>
      </c>
      <c r="F9" s="59">
        <v>7367309</v>
      </c>
      <c r="G9" s="59">
        <v>8435929</v>
      </c>
      <c r="H9" s="59">
        <v>7816189</v>
      </c>
      <c r="I9" s="59">
        <v>23619427</v>
      </c>
      <c r="J9" s="59">
        <v>7756759</v>
      </c>
      <c r="K9" s="59">
        <v>9059085</v>
      </c>
      <c r="L9" s="59">
        <v>7776450</v>
      </c>
      <c r="M9" s="59">
        <v>24592294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48211721</v>
      </c>
      <c r="W9" s="59">
        <v>32906216</v>
      </c>
      <c r="X9" s="59">
        <v>15305505</v>
      </c>
      <c r="Y9" s="60">
        <v>46.51</v>
      </c>
      <c r="Z9" s="61">
        <v>247911840</v>
      </c>
    </row>
    <row r="10" spans="1:26" ht="25.5">
      <c r="A10" s="62" t="s">
        <v>86</v>
      </c>
      <c r="B10" s="63">
        <f>SUM(B5:B9)</f>
        <v>5081714234</v>
      </c>
      <c r="C10" s="63">
        <f>SUM(C5:C9)</f>
        <v>0</v>
      </c>
      <c r="D10" s="64">
        <f aca="true" t="shared" si="0" ref="D10:Z10">SUM(D5:D9)</f>
        <v>6093013665</v>
      </c>
      <c r="E10" s="65">
        <f t="shared" si="0"/>
        <v>6093013665</v>
      </c>
      <c r="F10" s="65">
        <f t="shared" si="0"/>
        <v>655691377</v>
      </c>
      <c r="G10" s="65">
        <f t="shared" si="0"/>
        <v>420228272</v>
      </c>
      <c r="H10" s="65">
        <f t="shared" si="0"/>
        <v>474844785</v>
      </c>
      <c r="I10" s="65">
        <f t="shared" si="0"/>
        <v>1550764434</v>
      </c>
      <c r="J10" s="65">
        <f t="shared" si="0"/>
        <v>348998123</v>
      </c>
      <c r="K10" s="65">
        <f t="shared" si="0"/>
        <v>383308218</v>
      </c>
      <c r="L10" s="65">
        <f t="shared" si="0"/>
        <v>571031199</v>
      </c>
      <c r="M10" s="65">
        <f t="shared" si="0"/>
        <v>1303337540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2854101974</v>
      </c>
      <c r="W10" s="65">
        <f t="shared" si="0"/>
        <v>3335156197</v>
      </c>
      <c r="X10" s="65">
        <f t="shared" si="0"/>
        <v>-481054223</v>
      </c>
      <c r="Y10" s="66">
        <f>+IF(W10&lt;&gt;0,(X10/W10)*100,0)</f>
        <v>-14.42373893710622</v>
      </c>
      <c r="Z10" s="67">
        <f t="shared" si="0"/>
        <v>6093013665</v>
      </c>
    </row>
    <row r="11" spans="1:26" ht="13.5">
      <c r="A11" s="57" t="s">
        <v>36</v>
      </c>
      <c r="B11" s="18">
        <v>920375704</v>
      </c>
      <c r="C11" s="18">
        <v>0</v>
      </c>
      <c r="D11" s="58">
        <v>1028747488</v>
      </c>
      <c r="E11" s="59">
        <v>1028747488</v>
      </c>
      <c r="F11" s="59">
        <v>81730290</v>
      </c>
      <c r="G11" s="59">
        <v>82116410</v>
      </c>
      <c r="H11" s="59">
        <v>85224661</v>
      </c>
      <c r="I11" s="59">
        <v>249071361</v>
      </c>
      <c r="J11" s="59">
        <v>84444848</v>
      </c>
      <c r="K11" s="59">
        <v>93681290</v>
      </c>
      <c r="L11" s="59">
        <v>91707477</v>
      </c>
      <c r="M11" s="59">
        <v>269833615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518904976</v>
      </c>
      <c r="W11" s="59">
        <v>474437041</v>
      </c>
      <c r="X11" s="59">
        <v>44467935</v>
      </c>
      <c r="Y11" s="60">
        <v>9.37</v>
      </c>
      <c r="Z11" s="61">
        <v>1028747488</v>
      </c>
    </row>
    <row r="12" spans="1:26" ht="13.5">
      <c r="A12" s="57" t="s">
        <v>37</v>
      </c>
      <c r="B12" s="18">
        <v>47012901</v>
      </c>
      <c r="C12" s="18">
        <v>0</v>
      </c>
      <c r="D12" s="58">
        <v>47828448</v>
      </c>
      <c r="E12" s="59">
        <v>47828448</v>
      </c>
      <c r="F12" s="59">
        <v>3803917</v>
      </c>
      <c r="G12" s="59">
        <v>3895431</v>
      </c>
      <c r="H12" s="59">
        <v>4023064</v>
      </c>
      <c r="I12" s="59">
        <v>11722412</v>
      </c>
      <c r="J12" s="59">
        <v>4048132</v>
      </c>
      <c r="K12" s="59">
        <v>4004315</v>
      </c>
      <c r="L12" s="59">
        <v>4004139</v>
      </c>
      <c r="M12" s="59">
        <v>12056586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23778998</v>
      </c>
      <c r="W12" s="59">
        <v>22745733</v>
      </c>
      <c r="X12" s="59">
        <v>1033265</v>
      </c>
      <c r="Y12" s="60">
        <v>4.54</v>
      </c>
      <c r="Z12" s="61">
        <v>47828448</v>
      </c>
    </row>
    <row r="13" spans="1:26" ht="13.5">
      <c r="A13" s="57" t="s">
        <v>87</v>
      </c>
      <c r="B13" s="18">
        <v>475374580</v>
      </c>
      <c r="C13" s="18">
        <v>0</v>
      </c>
      <c r="D13" s="58">
        <v>459225154</v>
      </c>
      <c r="E13" s="59">
        <v>459225154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19502706</v>
      </c>
      <c r="X13" s="59">
        <v>-19502706</v>
      </c>
      <c r="Y13" s="60">
        <v>-100</v>
      </c>
      <c r="Z13" s="61">
        <v>459225154</v>
      </c>
    </row>
    <row r="14" spans="1:26" ht="13.5">
      <c r="A14" s="57" t="s">
        <v>38</v>
      </c>
      <c r="B14" s="18">
        <v>60356987</v>
      </c>
      <c r="C14" s="18">
        <v>0</v>
      </c>
      <c r="D14" s="58">
        <v>10331589</v>
      </c>
      <c r="E14" s="59">
        <v>10331589</v>
      </c>
      <c r="F14" s="59">
        <v>0</v>
      </c>
      <c r="G14" s="59">
        <v>0</v>
      </c>
      <c r="H14" s="59">
        <v>0</v>
      </c>
      <c r="I14" s="59">
        <v>0</v>
      </c>
      <c r="J14" s="59">
        <v>1257627</v>
      </c>
      <c r="K14" s="59">
        <v>640515</v>
      </c>
      <c r="L14" s="59">
        <v>8616892</v>
      </c>
      <c r="M14" s="59">
        <v>10515034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10515034</v>
      </c>
      <c r="W14" s="59">
        <v>807701</v>
      </c>
      <c r="X14" s="59">
        <v>9707333</v>
      </c>
      <c r="Y14" s="60">
        <v>1201.85</v>
      </c>
      <c r="Z14" s="61">
        <v>10331589</v>
      </c>
    </row>
    <row r="15" spans="1:26" ht="13.5">
      <c r="A15" s="57" t="s">
        <v>39</v>
      </c>
      <c r="B15" s="18">
        <v>2241900713</v>
      </c>
      <c r="C15" s="18">
        <v>0</v>
      </c>
      <c r="D15" s="58">
        <v>2417838936</v>
      </c>
      <c r="E15" s="59">
        <v>2417838936</v>
      </c>
      <c r="F15" s="59">
        <v>558500</v>
      </c>
      <c r="G15" s="59">
        <v>253952401</v>
      </c>
      <c r="H15" s="59">
        <v>77112149</v>
      </c>
      <c r="I15" s="59">
        <v>331623050</v>
      </c>
      <c r="J15" s="59">
        <v>7214651</v>
      </c>
      <c r="K15" s="59">
        <v>187230292</v>
      </c>
      <c r="L15" s="59">
        <v>649303745</v>
      </c>
      <c r="M15" s="59">
        <v>843748688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1175371738</v>
      </c>
      <c r="W15" s="59">
        <v>1135649172</v>
      </c>
      <c r="X15" s="59">
        <v>39722566</v>
      </c>
      <c r="Y15" s="60">
        <v>3.5</v>
      </c>
      <c r="Z15" s="61">
        <v>2417838936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1848637629</v>
      </c>
      <c r="C17" s="18">
        <v>0</v>
      </c>
      <c r="D17" s="58">
        <v>1973257635</v>
      </c>
      <c r="E17" s="59">
        <v>1973257635</v>
      </c>
      <c r="F17" s="59">
        <v>41646818</v>
      </c>
      <c r="G17" s="59">
        <v>78250199</v>
      </c>
      <c r="H17" s="59">
        <v>70012776</v>
      </c>
      <c r="I17" s="59">
        <v>189909793</v>
      </c>
      <c r="J17" s="59">
        <v>76602533</v>
      </c>
      <c r="K17" s="59">
        <v>84243293</v>
      </c>
      <c r="L17" s="59">
        <v>77797339</v>
      </c>
      <c r="M17" s="59">
        <v>238643165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428552958</v>
      </c>
      <c r="W17" s="59">
        <v>599022574</v>
      </c>
      <c r="X17" s="59">
        <v>-170469616</v>
      </c>
      <c r="Y17" s="60">
        <v>-28.46</v>
      </c>
      <c r="Z17" s="61">
        <v>1973257635</v>
      </c>
    </row>
    <row r="18" spans="1:26" ht="13.5">
      <c r="A18" s="69" t="s">
        <v>42</v>
      </c>
      <c r="B18" s="70">
        <f>SUM(B11:B17)</f>
        <v>5593658514</v>
      </c>
      <c r="C18" s="70">
        <f>SUM(C11:C17)</f>
        <v>0</v>
      </c>
      <c r="D18" s="71">
        <f aca="true" t="shared" si="1" ref="D18:Z18">SUM(D11:D17)</f>
        <v>5937229250</v>
      </c>
      <c r="E18" s="72">
        <f t="shared" si="1"/>
        <v>5937229250</v>
      </c>
      <c r="F18" s="72">
        <f t="shared" si="1"/>
        <v>127739525</v>
      </c>
      <c r="G18" s="72">
        <f t="shared" si="1"/>
        <v>418214441</v>
      </c>
      <c r="H18" s="72">
        <f t="shared" si="1"/>
        <v>236372650</v>
      </c>
      <c r="I18" s="72">
        <f t="shared" si="1"/>
        <v>782326616</v>
      </c>
      <c r="J18" s="72">
        <f t="shared" si="1"/>
        <v>173567791</v>
      </c>
      <c r="K18" s="72">
        <f t="shared" si="1"/>
        <v>369799705</v>
      </c>
      <c r="L18" s="72">
        <f t="shared" si="1"/>
        <v>831429592</v>
      </c>
      <c r="M18" s="72">
        <f t="shared" si="1"/>
        <v>1374797088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2157123704</v>
      </c>
      <c r="W18" s="72">
        <f t="shared" si="1"/>
        <v>2252164927</v>
      </c>
      <c r="X18" s="72">
        <f t="shared" si="1"/>
        <v>-95041223</v>
      </c>
      <c r="Y18" s="66">
        <f>+IF(W18&lt;&gt;0,(X18/W18)*100,0)</f>
        <v>-4.219993920542925</v>
      </c>
      <c r="Z18" s="73">
        <f t="shared" si="1"/>
        <v>5937229250</v>
      </c>
    </row>
    <row r="19" spans="1:26" ht="13.5">
      <c r="A19" s="69" t="s">
        <v>43</v>
      </c>
      <c r="B19" s="74">
        <f>+B10-B18</f>
        <v>-511944280</v>
      </c>
      <c r="C19" s="74">
        <f>+C10-C18</f>
        <v>0</v>
      </c>
      <c r="D19" s="75">
        <f aca="true" t="shared" si="2" ref="D19:Z19">+D10-D18</f>
        <v>155784415</v>
      </c>
      <c r="E19" s="76">
        <f t="shared" si="2"/>
        <v>155784415</v>
      </c>
      <c r="F19" s="76">
        <f t="shared" si="2"/>
        <v>527951852</v>
      </c>
      <c r="G19" s="76">
        <f t="shared" si="2"/>
        <v>2013831</v>
      </c>
      <c r="H19" s="76">
        <f t="shared" si="2"/>
        <v>238472135</v>
      </c>
      <c r="I19" s="76">
        <f t="shared" si="2"/>
        <v>768437818</v>
      </c>
      <c r="J19" s="76">
        <f t="shared" si="2"/>
        <v>175430332</v>
      </c>
      <c r="K19" s="76">
        <f t="shared" si="2"/>
        <v>13508513</v>
      </c>
      <c r="L19" s="76">
        <f t="shared" si="2"/>
        <v>-260398393</v>
      </c>
      <c r="M19" s="76">
        <f t="shared" si="2"/>
        <v>-71459548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696978270</v>
      </c>
      <c r="W19" s="76">
        <f>IF(E10=E18,0,W10-W18)</f>
        <v>1082991270</v>
      </c>
      <c r="X19" s="76">
        <f t="shared" si="2"/>
        <v>-386013000</v>
      </c>
      <c r="Y19" s="77">
        <f>+IF(W19&lt;&gt;0,(X19/W19)*100,0)</f>
        <v>-35.6432236060407</v>
      </c>
      <c r="Z19" s="78">
        <f t="shared" si="2"/>
        <v>155784415</v>
      </c>
    </row>
    <row r="20" spans="1:26" ht="13.5">
      <c r="A20" s="57" t="s">
        <v>44</v>
      </c>
      <c r="B20" s="18">
        <v>175149198</v>
      </c>
      <c r="C20" s="18">
        <v>0</v>
      </c>
      <c r="D20" s="58">
        <v>189888977</v>
      </c>
      <c r="E20" s="59">
        <v>189888977</v>
      </c>
      <c r="F20" s="59">
        <v>0</v>
      </c>
      <c r="G20" s="59">
        <v>491498</v>
      </c>
      <c r="H20" s="59">
        <v>4555933</v>
      </c>
      <c r="I20" s="59">
        <v>5047431</v>
      </c>
      <c r="J20" s="59">
        <v>57504573</v>
      </c>
      <c r="K20" s="59">
        <v>0</v>
      </c>
      <c r="L20" s="59">
        <v>21349486</v>
      </c>
      <c r="M20" s="59">
        <v>78854059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83901490</v>
      </c>
      <c r="W20" s="59">
        <v>132245260</v>
      </c>
      <c r="X20" s="59">
        <v>-48343770</v>
      </c>
      <c r="Y20" s="60">
        <v>-36.56</v>
      </c>
      <c r="Z20" s="61">
        <v>189888977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-336795082</v>
      </c>
      <c r="C22" s="85">
        <f>SUM(C19:C21)</f>
        <v>0</v>
      </c>
      <c r="D22" s="86">
        <f aca="true" t="shared" si="3" ref="D22:Z22">SUM(D19:D21)</f>
        <v>345673392</v>
      </c>
      <c r="E22" s="87">
        <f t="shared" si="3"/>
        <v>345673392</v>
      </c>
      <c r="F22" s="87">
        <f t="shared" si="3"/>
        <v>527951852</v>
      </c>
      <c r="G22" s="87">
        <f t="shared" si="3"/>
        <v>2505329</v>
      </c>
      <c r="H22" s="87">
        <f t="shared" si="3"/>
        <v>243028068</v>
      </c>
      <c r="I22" s="87">
        <f t="shared" si="3"/>
        <v>773485249</v>
      </c>
      <c r="J22" s="87">
        <f t="shared" si="3"/>
        <v>232934905</v>
      </c>
      <c r="K22" s="87">
        <f t="shared" si="3"/>
        <v>13508513</v>
      </c>
      <c r="L22" s="87">
        <f t="shared" si="3"/>
        <v>-239048907</v>
      </c>
      <c r="M22" s="87">
        <f t="shared" si="3"/>
        <v>7394511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780879760</v>
      </c>
      <c r="W22" s="87">
        <f t="shared" si="3"/>
        <v>1215236530</v>
      </c>
      <c r="X22" s="87">
        <f t="shared" si="3"/>
        <v>-434356770</v>
      </c>
      <c r="Y22" s="88">
        <f>+IF(W22&lt;&gt;0,(X22/W22)*100,0)</f>
        <v>-35.74257021388256</v>
      </c>
      <c r="Z22" s="89">
        <f t="shared" si="3"/>
        <v>345673392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-336795082</v>
      </c>
      <c r="C24" s="74">
        <f>SUM(C22:C23)</f>
        <v>0</v>
      </c>
      <c r="D24" s="75">
        <f aca="true" t="shared" si="4" ref="D24:Z24">SUM(D22:D23)</f>
        <v>345673392</v>
      </c>
      <c r="E24" s="76">
        <f t="shared" si="4"/>
        <v>345673392</v>
      </c>
      <c r="F24" s="76">
        <f t="shared" si="4"/>
        <v>527951852</v>
      </c>
      <c r="G24" s="76">
        <f t="shared" si="4"/>
        <v>2505329</v>
      </c>
      <c r="H24" s="76">
        <f t="shared" si="4"/>
        <v>243028068</v>
      </c>
      <c r="I24" s="76">
        <f t="shared" si="4"/>
        <v>773485249</v>
      </c>
      <c r="J24" s="76">
        <f t="shared" si="4"/>
        <v>232934905</v>
      </c>
      <c r="K24" s="76">
        <f t="shared" si="4"/>
        <v>13508513</v>
      </c>
      <c r="L24" s="76">
        <f t="shared" si="4"/>
        <v>-239048907</v>
      </c>
      <c r="M24" s="76">
        <f t="shared" si="4"/>
        <v>7394511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780879760</v>
      </c>
      <c r="W24" s="76">
        <f t="shared" si="4"/>
        <v>1215236530</v>
      </c>
      <c r="X24" s="76">
        <f t="shared" si="4"/>
        <v>-434356770</v>
      </c>
      <c r="Y24" s="77">
        <f>+IF(W24&lt;&gt;0,(X24/W24)*100,0)</f>
        <v>-35.74257021388256</v>
      </c>
      <c r="Z24" s="78">
        <f t="shared" si="4"/>
        <v>345673392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240880078</v>
      </c>
      <c r="C27" s="21">
        <v>0</v>
      </c>
      <c r="D27" s="98">
        <v>345673377</v>
      </c>
      <c r="E27" s="99">
        <v>345673377</v>
      </c>
      <c r="F27" s="99">
        <v>50377</v>
      </c>
      <c r="G27" s="99">
        <v>639714</v>
      </c>
      <c r="H27" s="99">
        <v>11822024</v>
      </c>
      <c r="I27" s="99">
        <v>12512115</v>
      </c>
      <c r="J27" s="99">
        <v>11822024</v>
      </c>
      <c r="K27" s="99">
        <v>13685421</v>
      </c>
      <c r="L27" s="99">
        <v>21773200</v>
      </c>
      <c r="M27" s="99">
        <v>47280645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59792760</v>
      </c>
      <c r="W27" s="99">
        <v>172836689</v>
      </c>
      <c r="X27" s="99">
        <v>-113043929</v>
      </c>
      <c r="Y27" s="100">
        <v>-65.41</v>
      </c>
      <c r="Z27" s="101">
        <v>345673377</v>
      </c>
    </row>
    <row r="28" spans="1:26" ht="13.5">
      <c r="A28" s="102" t="s">
        <v>44</v>
      </c>
      <c r="B28" s="18">
        <v>189593737</v>
      </c>
      <c r="C28" s="18">
        <v>0</v>
      </c>
      <c r="D28" s="58">
        <v>189888977</v>
      </c>
      <c r="E28" s="59">
        <v>189888977</v>
      </c>
      <c r="F28" s="59">
        <v>0</v>
      </c>
      <c r="G28" s="59">
        <v>107608</v>
      </c>
      <c r="H28" s="59">
        <v>11807412</v>
      </c>
      <c r="I28" s="59">
        <v>11915020</v>
      </c>
      <c r="J28" s="59">
        <v>11807412</v>
      </c>
      <c r="K28" s="59">
        <v>13044699</v>
      </c>
      <c r="L28" s="59">
        <v>17294022</v>
      </c>
      <c r="M28" s="59">
        <v>42146133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54061153</v>
      </c>
      <c r="W28" s="59">
        <v>94944489</v>
      </c>
      <c r="X28" s="59">
        <v>-40883336</v>
      </c>
      <c r="Y28" s="60">
        <v>-43.06</v>
      </c>
      <c r="Z28" s="61">
        <v>189888977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51286341</v>
      </c>
      <c r="C31" s="18">
        <v>0</v>
      </c>
      <c r="D31" s="58">
        <v>155784400</v>
      </c>
      <c r="E31" s="59">
        <v>155784400</v>
      </c>
      <c r="F31" s="59">
        <v>50377</v>
      </c>
      <c r="G31" s="59">
        <v>532106</v>
      </c>
      <c r="H31" s="59">
        <v>14614</v>
      </c>
      <c r="I31" s="59">
        <v>597097</v>
      </c>
      <c r="J31" s="59">
        <v>14614</v>
      </c>
      <c r="K31" s="59">
        <v>640722</v>
      </c>
      <c r="L31" s="59">
        <v>4479177</v>
      </c>
      <c r="M31" s="59">
        <v>5134513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5731610</v>
      </c>
      <c r="W31" s="59">
        <v>77892200</v>
      </c>
      <c r="X31" s="59">
        <v>-72160590</v>
      </c>
      <c r="Y31" s="60">
        <v>-92.64</v>
      </c>
      <c r="Z31" s="61">
        <v>155784400</v>
      </c>
    </row>
    <row r="32" spans="1:26" ht="13.5">
      <c r="A32" s="69" t="s">
        <v>50</v>
      </c>
      <c r="B32" s="21">
        <f>SUM(B28:B31)</f>
        <v>240880078</v>
      </c>
      <c r="C32" s="21">
        <f>SUM(C28:C31)</f>
        <v>0</v>
      </c>
      <c r="D32" s="98">
        <f aca="true" t="shared" si="5" ref="D32:Z32">SUM(D28:D31)</f>
        <v>345673377</v>
      </c>
      <c r="E32" s="99">
        <f t="shared" si="5"/>
        <v>345673377</v>
      </c>
      <c r="F32" s="99">
        <f t="shared" si="5"/>
        <v>50377</v>
      </c>
      <c r="G32" s="99">
        <f t="shared" si="5"/>
        <v>639714</v>
      </c>
      <c r="H32" s="99">
        <f t="shared" si="5"/>
        <v>11822026</v>
      </c>
      <c r="I32" s="99">
        <f t="shared" si="5"/>
        <v>12512117</v>
      </c>
      <c r="J32" s="99">
        <f t="shared" si="5"/>
        <v>11822026</v>
      </c>
      <c r="K32" s="99">
        <f t="shared" si="5"/>
        <v>13685421</v>
      </c>
      <c r="L32" s="99">
        <f t="shared" si="5"/>
        <v>21773199</v>
      </c>
      <c r="M32" s="99">
        <f t="shared" si="5"/>
        <v>47280646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59792763</v>
      </c>
      <c r="W32" s="99">
        <f t="shared" si="5"/>
        <v>172836689</v>
      </c>
      <c r="X32" s="99">
        <f t="shared" si="5"/>
        <v>-113043926</v>
      </c>
      <c r="Y32" s="100">
        <f>+IF(W32&lt;&gt;0,(X32/W32)*100,0)</f>
        <v>-65.40505181744138</v>
      </c>
      <c r="Z32" s="101">
        <f t="shared" si="5"/>
        <v>345673377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757309450</v>
      </c>
      <c r="C35" s="18">
        <v>0</v>
      </c>
      <c r="D35" s="58">
        <v>774810377</v>
      </c>
      <c r="E35" s="59">
        <v>774810377</v>
      </c>
      <c r="F35" s="59">
        <v>1364227450</v>
      </c>
      <c r="G35" s="59">
        <v>812726689</v>
      </c>
      <c r="H35" s="59">
        <v>1068309197</v>
      </c>
      <c r="I35" s="59">
        <v>1068309197</v>
      </c>
      <c r="J35" s="59">
        <v>1068309197</v>
      </c>
      <c r="K35" s="59">
        <v>1190753743</v>
      </c>
      <c r="L35" s="59">
        <v>0</v>
      </c>
      <c r="M35" s="59">
        <v>1190753743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1190753743</v>
      </c>
      <c r="W35" s="59">
        <v>387405189</v>
      </c>
      <c r="X35" s="59">
        <v>803348554</v>
      </c>
      <c r="Y35" s="60">
        <v>207.37</v>
      </c>
      <c r="Z35" s="61">
        <v>774810377</v>
      </c>
    </row>
    <row r="36" spans="1:26" ht="13.5">
      <c r="A36" s="57" t="s">
        <v>53</v>
      </c>
      <c r="B36" s="18">
        <v>11286354647</v>
      </c>
      <c r="C36" s="18">
        <v>0</v>
      </c>
      <c r="D36" s="58">
        <v>12134463466</v>
      </c>
      <c r="E36" s="59">
        <v>12134463466</v>
      </c>
      <c r="F36" s="59">
        <v>11697654704</v>
      </c>
      <c r="G36" s="59">
        <v>11287044739</v>
      </c>
      <c r="H36" s="59">
        <v>11298866765</v>
      </c>
      <c r="I36" s="59">
        <v>11298866765</v>
      </c>
      <c r="J36" s="59">
        <v>11298866765</v>
      </c>
      <c r="K36" s="59">
        <v>11358366351</v>
      </c>
      <c r="L36" s="59">
        <v>0</v>
      </c>
      <c r="M36" s="59">
        <v>11358366351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11358366351</v>
      </c>
      <c r="W36" s="59">
        <v>6067231733</v>
      </c>
      <c r="X36" s="59">
        <v>5291134618</v>
      </c>
      <c r="Y36" s="60">
        <v>87.21</v>
      </c>
      <c r="Z36" s="61">
        <v>12134463466</v>
      </c>
    </row>
    <row r="37" spans="1:26" ht="13.5">
      <c r="A37" s="57" t="s">
        <v>54</v>
      </c>
      <c r="B37" s="18">
        <v>1432428656</v>
      </c>
      <c r="C37" s="18">
        <v>0</v>
      </c>
      <c r="D37" s="58">
        <v>532144405</v>
      </c>
      <c r="E37" s="59">
        <v>532144405</v>
      </c>
      <c r="F37" s="59">
        <v>586124838</v>
      </c>
      <c r="G37" s="59">
        <v>991047438</v>
      </c>
      <c r="H37" s="59">
        <v>1034491959</v>
      </c>
      <c r="I37" s="59">
        <v>1034491959</v>
      </c>
      <c r="J37" s="59">
        <v>1034491959</v>
      </c>
      <c r="K37" s="59">
        <v>1002578646</v>
      </c>
      <c r="L37" s="59">
        <v>0</v>
      </c>
      <c r="M37" s="59">
        <v>1002578646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1002578646</v>
      </c>
      <c r="W37" s="59">
        <v>266072203</v>
      </c>
      <c r="X37" s="59">
        <v>736506443</v>
      </c>
      <c r="Y37" s="60">
        <v>276.81</v>
      </c>
      <c r="Z37" s="61">
        <v>532144405</v>
      </c>
    </row>
    <row r="38" spans="1:26" ht="13.5">
      <c r="A38" s="57" t="s">
        <v>55</v>
      </c>
      <c r="B38" s="18">
        <v>422985452</v>
      </c>
      <c r="C38" s="18">
        <v>0</v>
      </c>
      <c r="D38" s="58">
        <v>465569426</v>
      </c>
      <c r="E38" s="59">
        <v>465569426</v>
      </c>
      <c r="F38" s="59">
        <v>393579148</v>
      </c>
      <c r="G38" s="59">
        <v>422985452</v>
      </c>
      <c r="H38" s="59">
        <v>422985452</v>
      </c>
      <c r="I38" s="59">
        <v>422985452</v>
      </c>
      <c r="J38" s="59">
        <v>422985452</v>
      </c>
      <c r="K38" s="59">
        <v>422985452</v>
      </c>
      <c r="L38" s="59">
        <v>0</v>
      </c>
      <c r="M38" s="59">
        <v>422985452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422985452</v>
      </c>
      <c r="W38" s="59">
        <v>232784713</v>
      </c>
      <c r="X38" s="59">
        <v>190200739</v>
      </c>
      <c r="Y38" s="60">
        <v>81.71</v>
      </c>
      <c r="Z38" s="61">
        <v>465569426</v>
      </c>
    </row>
    <row r="39" spans="1:26" ht="13.5">
      <c r="A39" s="57" t="s">
        <v>56</v>
      </c>
      <c r="B39" s="18">
        <v>10188249989</v>
      </c>
      <c r="C39" s="18">
        <v>0</v>
      </c>
      <c r="D39" s="58">
        <v>11911560012</v>
      </c>
      <c r="E39" s="59">
        <v>11911560012</v>
      </c>
      <c r="F39" s="59">
        <v>12082178169</v>
      </c>
      <c r="G39" s="59">
        <v>10685738538</v>
      </c>
      <c r="H39" s="59">
        <v>10909698551</v>
      </c>
      <c r="I39" s="59">
        <v>10909698551</v>
      </c>
      <c r="J39" s="59">
        <v>10909698551</v>
      </c>
      <c r="K39" s="59">
        <v>11123555996</v>
      </c>
      <c r="L39" s="59">
        <v>0</v>
      </c>
      <c r="M39" s="59">
        <v>11123555996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11123555996</v>
      </c>
      <c r="W39" s="59">
        <v>5955780006</v>
      </c>
      <c r="X39" s="59">
        <v>5167775990</v>
      </c>
      <c r="Y39" s="60">
        <v>86.77</v>
      </c>
      <c r="Z39" s="61">
        <v>11911560012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188139892</v>
      </c>
      <c r="C42" s="18">
        <v>0</v>
      </c>
      <c r="D42" s="58">
        <v>347117575</v>
      </c>
      <c r="E42" s="59">
        <v>347117575</v>
      </c>
      <c r="F42" s="59">
        <v>6830263</v>
      </c>
      <c r="G42" s="59">
        <v>-71546655</v>
      </c>
      <c r="H42" s="59">
        <v>5810448</v>
      </c>
      <c r="I42" s="59">
        <v>-58905944</v>
      </c>
      <c r="J42" s="59">
        <v>23451296</v>
      </c>
      <c r="K42" s="59">
        <v>15203467</v>
      </c>
      <c r="L42" s="59">
        <v>75927398</v>
      </c>
      <c r="M42" s="59">
        <v>114582161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55676217</v>
      </c>
      <c r="W42" s="59">
        <v>224218844</v>
      </c>
      <c r="X42" s="59">
        <v>-168542627</v>
      </c>
      <c r="Y42" s="60">
        <v>-75.17</v>
      </c>
      <c r="Z42" s="61">
        <v>347117575</v>
      </c>
    </row>
    <row r="43" spans="1:26" ht="13.5">
      <c r="A43" s="57" t="s">
        <v>59</v>
      </c>
      <c r="B43" s="18">
        <v>-231397164</v>
      </c>
      <c r="C43" s="18">
        <v>0</v>
      </c>
      <c r="D43" s="58">
        <v>-328917372</v>
      </c>
      <c r="E43" s="59">
        <v>-328917372</v>
      </c>
      <c r="F43" s="59">
        <v>-37816176</v>
      </c>
      <c r="G43" s="59">
        <v>0</v>
      </c>
      <c r="H43" s="59">
        <v>61435</v>
      </c>
      <c r="I43" s="59">
        <v>-37754741</v>
      </c>
      <c r="J43" s="59">
        <v>-46312104</v>
      </c>
      <c r="K43" s="59">
        <v>-14153451</v>
      </c>
      <c r="L43" s="59">
        <v>-18600142</v>
      </c>
      <c r="M43" s="59">
        <v>-79065697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-116820438</v>
      </c>
      <c r="W43" s="59">
        <v>-164458686</v>
      </c>
      <c r="X43" s="59">
        <v>47638248</v>
      </c>
      <c r="Y43" s="60">
        <v>-28.97</v>
      </c>
      <c r="Z43" s="61">
        <v>-328917372</v>
      </c>
    </row>
    <row r="44" spans="1:26" ht="13.5">
      <c r="A44" s="57" t="s">
        <v>60</v>
      </c>
      <c r="B44" s="18">
        <v>-4268305</v>
      </c>
      <c r="C44" s="18">
        <v>0</v>
      </c>
      <c r="D44" s="58">
        <v>-16799856</v>
      </c>
      <c r="E44" s="59">
        <v>-16799856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-8399928</v>
      </c>
      <c r="X44" s="59">
        <v>8399928</v>
      </c>
      <c r="Y44" s="60">
        <v>-100</v>
      </c>
      <c r="Z44" s="61">
        <v>-16799856</v>
      </c>
    </row>
    <row r="45" spans="1:26" ht="13.5">
      <c r="A45" s="69" t="s">
        <v>61</v>
      </c>
      <c r="B45" s="21">
        <v>76456105</v>
      </c>
      <c r="C45" s="21">
        <v>0</v>
      </c>
      <c r="D45" s="98">
        <v>125382032</v>
      </c>
      <c r="E45" s="99">
        <v>125382032</v>
      </c>
      <c r="F45" s="99">
        <v>-30585528</v>
      </c>
      <c r="G45" s="99">
        <v>-102132183</v>
      </c>
      <c r="H45" s="99">
        <v>-96260300</v>
      </c>
      <c r="I45" s="99">
        <v>-96260300</v>
      </c>
      <c r="J45" s="99">
        <v>-119121108</v>
      </c>
      <c r="K45" s="99">
        <v>-118071092</v>
      </c>
      <c r="L45" s="99">
        <v>-60743836</v>
      </c>
      <c r="M45" s="99">
        <v>-60743836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-60743836</v>
      </c>
      <c r="W45" s="99">
        <v>175341915</v>
      </c>
      <c r="X45" s="99">
        <v>-236085751</v>
      </c>
      <c r="Y45" s="100">
        <v>-134.64</v>
      </c>
      <c r="Z45" s="101">
        <v>125382032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325383350</v>
      </c>
      <c r="C49" s="51">
        <v>0</v>
      </c>
      <c r="D49" s="128">
        <v>174897201</v>
      </c>
      <c r="E49" s="53">
        <v>129382093</v>
      </c>
      <c r="F49" s="53">
        <v>0</v>
      </c>
      <c r="G49" s="53">
        <v>0</v>
      </c>
      <c r="H49" s="53">
        <v>0</v>
      </c>
      <c r="I49" s="53">
        <v>5236048932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5865711576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366500441</v>
      </c>
      <c r="C51" s="51">
        <v>0</v>
      </c>
      <c r="D51" s="128">
        <v>22953926</v>
      </c>
      <c r="E51" s="53">
        <v>300895865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690350232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98.70668350763967</v>
      </c>
      <c r="C58" s="5">
        <f>IF(C67=0,0,+(C76/C67)*100)</f>
        <v>0</v>
      </c>
      <c r="D58" s="6">
        <f aca="true" t="shared" si="6" ref="D58:Z58">IF(D67=0,0,+(D76/D67)*100)</f>
        <v>80.2484962518574</v>
      </c>
      <c r="E58" s="7">
        <f t="shared" si="6"/>
        <v>80.2484962518574</v>
      </c>
      <c r="F58" s="7">
        <f t="shared" si="6"/>
        <v>49.29375561648642</v>
      </c>
      <c r="G58" s="7">
        <f t="shared" si="6"/>
        <v>61.82589967182809</v>
      </c>
      <c r="H58" s="7">
        <f t="shared" si="6"/>
        <v>47.78582939657784</v>
      </c>
      <c r="I58" s="7">
        <f t="shared" si="6"/>
        <v>52.786725065415276</v>
      </c>
      <c r="J58" s="7">
        <f t="shared" si="6"/>
        <v>62.842005853294744</v>
      </c>
      <c r="K58" s="7">
        <f t="shared" si="6"/>
        <v>63.54194695395552</v>
      </c>
      <c r="L58" s="7">
        <f t="shared" si="6"/>
        <v>50.14679111751346</v>
      </c>
      <c r="M58" s="7">
        <f t="shared" si="6"/>
        <v>58.83615219532253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55.54696051340642</v>
      </c>
      <c r="W58" s="7">
        <f t="shared" si="6"/>
        <v>80.27966850126292</v>
      </c>
      <c r="X58" s="7">
        <f t="shared" si="6"/>
        <v>0</v>
      </c>
      <c r="Y58" s="7">
        <f t="shared" si="6"/>
        <v>0</v>
      </c>
      <c r="Z58" s="8">
        <f t="shared" si="6"/>
        <v>80.2484962518574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79.00000000253888</v>
      </c>
      <c r="E59" s="10">
        <f t="shared" si="7"/>
        <v>79.00000000253888</v>
      </c>
      <c r="F59" s="10">
        <f t="shared" si="7"/>
        <v>68.08037167902893</v>
      </c>
      <c r="G59" s="10">
        <f t="shared" si="7"/>
        <v>83.79211607819789</v>
      </c>
      <c r="H59" s="10">
        <f t="shared" si="7"/>
        <v>71.78702138558917</v>
      </c>
      <c r="I59" s="10">
        <f t="shared" si="7"/>
        <v>74.53086275308002</v>
      </c>
      <c r="J59" s="10">
        <f t="shared" si="7"/>
        <v>75.5039159575491</v>
      </c>
      <c r="K59" s="10">
        <f t="shared" si="7"/>
        <v>105.89146214825334</v>
      </c>
      <c r="L59" s="10">
        <f t="shared" si="7"/>
        <v>65.38112096106377</v>
      </c>
      <c r="M59" s="10">
        <f t="shared" si="7"/>
        <v>82.40164827659153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78.47803396858787</v>
      </c>
      <c r="W59" s="10">
        <f t="shared" si="7"/>
        <v>79.00000032550032</v>
      </c>
      <c r="X59" s="10">
        <f t="shared" si="7"/>
        <v>0</v>
      </c>
      <c r="Y59" s="10">
        <f t="shared" si="7"/>
        <v>0</v>
      </c>
      <c r="Z59" s="11">
        <f t="shared" si="7"/>
        <v>79.00000000253888</v>
      </c>
    </row>
    <row r="60" spans="1:26" ht="13.5">
      <c r="A60" s="37" t="s">
        <v>32</v>
      </c>
      <c r="B60" s="12">
        <f t="shared" si="7"/>
        <v>98.46807469996097</v>
      </c>
      <c r="C60" s="12">
        <f t="shared" si="7"/>
        <v>0</v>
      </c>
      <c r="D60" s="3">
        <f t="shared" si="7"/>
        <v>80.2977171495717</v>
      </c>
      <c r="E60" s="13">
        <f t="shared" si="7"/>
        <v>80.2977171495717</v>
      </c>
      <c r="F60" s="13">
        <f t="shared" si="7"/>
        <v>45.75906895444592</v>
      </c>
      <c r="G60" s="13">
        <f t="shared" si="7"/>
        <v>57.0981650903151</v>
      </c>
      <c r="H60" s="13">
        <f t="shared" si="7"/>
        <v>44.112043558335074</v>
      </c>
      <c r="I60" s="13">
        <f t="shared" si="7"/>
        <v>48.79110238520972</v>
      </c>
      <c r="J60" s="13">
        <f t="shared" si="7"/>
        <v>59.55649315051418</v>
      </c>
      <c r="K60" s="13">
        <f t="shared" si="7"/>
        <v>55.53077975563073</v>
      </c>
      <c r="L60" s="13">
        <f t="shared" si="7"/>
        <v>46.63729237255708</v>
      </c>
      <c r="M60" s="13">
        <f t="shared" si="7"/>
        <v>53.842095207299835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51.056344217847226</v>
      </c>
      <c r="W60" s="13">
        <f t="shared" si="7"/>
        <v>80.32008836028915</v>
      </c>
      <c r="X60" s="13">
        <f t="shared" si="7"/>
        <v>0</v>
      </c>
      <c r="Y60" s="13">
        <f t="shared" si="7"/>
        <v>0</v>
      </c>
      <c r="Z60" s="14">
        <f t="shared" si="7"/>
        <v>80.2977171495717</v>
      </c>
    </row>
    <row r="61" spans="1:26" ht="13.5">
      <c r="A61" s="38" t="s">
        <v>94</v>
      </c>
      <c r="B61" s="12">
        <f t="shared" si="7"/>
        <v>100</v>
      </c>
      <c r="C61" s="12">
        <f t="shared" si="7"/>
        <v>0</v>
      </c>
      <c r="D61" s="3">
        <f t="shared" si="7"/>
        <v>81.30659538562004</v>
      </c>
      <c r="E61" s="13">
        <f t="shared" si="7"/>
        <v>81.30659538562004</v>
      </c>
      <c r="F61" s="13">
        <f t="shared" si="7"/>
        <v>50.10361577604733</v>
      </c>
      <c r="G61" s="13">
        <f t="shared" si="7"/>
        <v>66.36727074330217</v>
      </c>
      <c r="H61" s="13">
        <f t="shared" si="7"/>
        <v>57.941433168576296</v>
      </c>
      <c r="I61" s="13">
        <f t="shared" si="7"/>
        <v>58.21765753346696</v>
      </c>
      <c r="J61" s="13">
        <f t="shared" si="7"/>
        <v>74.09291664088313</v>
      </c>
      <c r="K61" s="13">
        <f t="shared" si="7"/>
        <v>65.70267789906532</v>
      </c>
      <c r="L61" s="13">
        <f t="shared" si="7"/>
        <v>63.56794241620322</v>
      </c>
      <c r="M61" s="13">
        <f t="shared" si="7"/>
        <v>67.90184591551105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62.17426479082621</v>
      </c>
      <c r="W61" s="13">
        <f t="shared" si="7"/>
        <v>81.30659535792473</v>
      </c>
      <c r="X61" s="13">
        <f t="shared" si="7"/>
        <v>0</v>
      </c>
      <c r="Y61" s="13">
        <f t="shared" si="7"/>
        <v>0</v>
      </c>
      <c r="Z61" s="14">
        <f t="shared" si="7"/>
        <v>81.30659538562004</v>
      </c>
    </row>
    <row r="62" spans="1:26" ht="13.5">
      <c r="A62" s="38" t="s">
        <v>95</v>
      </c>
      <c r="B62" s="12">
        <f t="shared" si="7"/>
        <v>100</v>
      </c>
      <c r="C62" s="12">
        <f t="shared" si="7"/>
        <v>0</v>
      </c>
      <c r="D62" s="3">
        <f t="shared" si="7"/>
        <v>79.00000009408501</v>
      </c>
      <c r="E62" s="13">
        <f t="shared" si="7"/>
        <v>79.00000009408501</v>
      </c>
      <c r="F62" s="13">
        <f t="shared" si="7"/>
        <v>33.0242630279934</v>
      </c>
      <c r="G62" s="13">
        <f t="shared" si="7"/>
        <v>41.53139880294803</v>
      </c>
      <c r="H62" s="13">
        <f t="shared" si="7"/>
        <v>22.824334527710267</v>
      </c>
      <c r="I62" s="13">
        <f t="shared" si="7"/>
        <v>31.028431097631113</v>
      </c>
      <c r="J62" s="13">
        <f t="shared" si="7"/>
        <v>46.83200153307768</v>
      </c>
      <c r="K62" s="13">
        <f t="shared" si="7"/>
        <v>50.608581592389044</v>
      </c>
      <c r="L62" s="13">
        <f t="shared" si="7"/>
        <v>28.825708720818945</v>
      </c>
      <c r="M62" s="13">
        <f t="shared" si="7"/>
        <v>41.33261891730559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35.81260495127185</v>
      </c>
      <c r="W62" s="13">
        <f t="shared" si="7"/>
        <v>79.0000000529966</v>
      </c>
      <c r="X62" s="13">
        <f t="shared" si="7"/>
        <v>0</v>
      </c>
      <c r="Y62" s="13">
        <f t="shared" si="7"/>
        <v>0</v>
      </c>
      <c r="Z62" s="14">
        <f t="shared" si="7"/>
        <v>79.00000009408501</v>
      </c>
    </row>
    <row r="63" spans="1:26" ht="13.5">
      <c r="A63" s="38" t="s">
        <v>96</v>
      </c>
      <c r="B63" s="12">
        <f t="shared" si="7"/>
        <v>100</v>
      </c>
      <c r="C63" s="12">
        <f t="shared" si="7"/>
        <v>0</v>
      </c>
      <c r="D63" s="3">
        <f t="shared" si="7"/>
        <v>78.99999977097693</v>
      </c>
      <c r="E63" s="13">
        <f t="shared" si="7"/>
        <v>78.99999977097693</v>
      </c>
      <c r="F63" s="13">
        <f t="shared" si="7"/>
        <v>39.49188624875246</v>
      </c>
      <c r="G63" s="13">
        <f t="shared" si="7"/>
        <v>38.950838374122355</v>
      </c>
      <c r="H63" s="13">
        <f t="shared" si="7"/>
        <v>38.46059344322338</v>
      </c>
      <c r="I63" s="13">
        <f t="shared" si="7"/>
        <v>38.94678472273205</v>
      </c>
      <c r="J63" s="13">
        <f t="shared" si="7"/>
        <v>36.73932817191999</v>
      </c>
      <c r="K63" s="13">
        <f t="shared" si="7"/>
        <v>33.64586836383473</v>
      </c>
      <c r="L63" s="13">
        <f t="shared" si="7"/>
        <v>34.660413915920984</v>
      </c>
      <c r="M63" s="13">
        <f t="shared" si="7"/>
        <v>34.87240946389565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36.77318434718006</v>
      </c>
      <c r="W63" s="13">
        <f t="shared" si="7"/>
        <v>79.00000014816715</v>
      </c>
      <c r="X63" s="13">
        <f t="shared" si="7"/>
        <v>0</v>
      </c>
      <c r="Y63" s="13">
        <f t="shared" si="7"/>
        <v>0</v>
      </c>
      <c r="Z63" s="14">
        <f t="shared" si="7"/>
        <v>78.99999977097693</v>
      </c>
    </row>
    <row r="64" spans="1:26" ht="13.5">
      <c r="A64" s="38" t="s">
        <v>97</v>
      </c>
      <c r="B64" s="12">
        <f t="shared" si="7"/>
        <v>100</v>
      </c>
      <c r="C64" s="12">
        <f t="shared" si="7"/>
        <v>0</v>
      </c>
      <c r="D64" s="3">
        <f t="shared" si="7"/>
        <v>78.99999940523136</v>
      </c>
      <c r="E64" s="13">
        <f t="shared" si="7"/>
        <v>78.99999940523136</v>
      </c>
      <c r="F64" s="13">
        <f t="shared" si="7"/>
        <v>33.60524600358056</v>
      </c>
      <c r="G64" s="13">
        <f t="shared" si="7"/>
        <v>44.04890559145762</v>
      </c>
      <c r="H64" s="13">
        <f t="shared" si="7"/>
        <v>36.42613417235541</v>
      </c>
      <c r="I64" s="13">
        <f t="shared" si="7"/>
        <v>37.605577442567615</v>
      </c>
      <c r="J64" s="13">
        <f t="shared" si="7"/>
        <v>30.68480200577205</v>
      </c>
      <c r="K64" s="13">
        <f t="shared" si="7"/>
        <v>25.548413892956717</v>
      </c>
      <c r="L64" s="13">
        <f t="shared" si="7"/>
        <v>34.121862751274385</v>
      </c>
      <c r="M64" s="13">
        <f t="shared" si="7"/>
        <v>29.485177864182038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33.087934679960576</v>
      </c>
      <c r="W64" s="13">
        <f t="shared" si="7"/>
        <v>78.99999856000174</v>
      </c>
      <c r="X64" s="13">
        <f t="shared" si="7"/>
        <v>0</v>
      </c>
      <c r="Y64" s="13">
        <f t="shared" si="7"/>
        <v>0</v>
      </c>
      <c r="Z64" s="14">
        <f t="shared" si="7"/>
        <v>78.99999940523136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79.00000259667233</v>
      </c>
      <c r="E65" s="13">
        <f t="shared" si="7"/>
        <v>79.00000259667233</v>
      </c>
      <c r="F65" s="13">
        <f t="shared" si="7"/>
        <v>2207.3233556988685</v>
      </c>
      <c r="G65" s="13">
        <f t="shared" si="7"/>
        <v>966.3355606802226</v>
      </c>
      <c r="H65" s="13">
        <f t="shared" si="7"/>
        <v>1565.9178648998768</v>
      </c>
      <c r="I65" s="13">
        <f t="shared" si="7"/>
        <v>1493.5104626793282</v>
      </c>
      <c r="J65" s="13">
        <f t="shared" si="7"/>
        <v>647.3935485206428</v>
      </c>
      <c r="K65" s="13">
        <f t="shared" si="7"/>
        <v>1551.3366754712235</v>
      </c>
      <c r="L65" s="13">
        <f t="shared" si="7"/>
        <v>492.9863740848848</v>
      </c>
      <c r="M65" s="13">
        <f t="shared" si="7"/>
        <v>804.4955373908605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1089.7999455150605</v>
      </c>
      <c r="W65" s="13">
        <f t="shared" si="7"/>
        <v>79.00000640457476</v>
      </c>
      <c r="X65" s="13">
        <f t="shared" si="7"/>
        <v>0</v>
      </c>
      <c r="Y65" s="13">
        <f t="shared" si="7"/>
        <v>0</v>
      </c>
      <c r="Z65" s="14">
        <f t="shared" si="7"/>
        <v>79.00000259667233</v>
      </c>
    </row>
    <row r="66" spans="1:26" ht="13.5">
      <c r="A66" s="39" t="s">
        <v>99</v>
      </c>
      <c r="B66" s="15">
        <f t="shared" si="7"/>
        <v>100</v>
      </c>
      <c r="C66" s="15">
        <f t="shared" si="7"/>
        <v>0</v>
      </c>
      <c r="D66" s="4">
        <f t="shared" si="7"/>
        <v>99.99999228863177</v>
      </c>
      <c r="E66" s="16">
        <f t="shared" si="7"/>
        <v>99.99999228863177</v>
      </c>
      <c r="F66" s="16">
        <f t="shared" si="7"/>
        <v>100.00002924724893</v>
      </c>
      <c r="G66" s="16">
        <f t="shared" si="7"/>
        <v>196.27888260882298</v>
      </c>
      <c r="H66" s="16">
        <f t="shared" si="7"/>
        <v>99.99997145794528</v>
      </c>
      <c r="I66" s="16">
        <f t="shared" si="7"/>
        <v>132.64393093793498</v>
      </c>
      <c r="J66" s="16">
        <f t="shared" si="7"/>
        <v>181.18797724930917</v>
      </c>
      <c r="K66" s="16">
        <f t="shared" si="7"/>
        <v>100</v>
      </c>
      <c r="L66" s="16">
        <f t="shared" si="7"/>
        <v>100</v>
      </c>
      <c r="M66" s="16">
        <f t="shared" si="7"/>
        <v>116.83732934391205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124.87748903997553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99.99999228863177</v>
      </c>
    </row>
    <row r="67" spans="1:26" ht="13.5" hidden="1">
      <c r="A67" s="40" t="s">
        <v>100</v>
      </c>
      <c r="B67" s="23">
        <v>4084485299</v>
      </c>
      <c r="C67" s="23"/>
      <c r="D67" s="24">
        <v>5196639669</v>
      </c>
      <c r="E67" s="25">
        <v>5196639669</v>
      </c>
      <c r="F67" s="25">
        <v>398168193</v>
      </c>
      <c r="G67" s="25">
        <v>411344463</v>
      </c>
      <c r="H67" s="25">
        <v>465401649</v>
      </c>
      <c r="I67" s="25">
        <v>1274914305</v>
      </c>
      <c r="J67" s="25">
        <v>341385166</v>
      </c>
      <c r="K67" s="25">
        <v>370482968</v>
      </c>
      <c r="L67" s="25">
        <v>358018938</v>
      </c>
      <c r="M67" s="25">
        <v>1069887072</v>
      </c>
      <c r="N67" s="25"/>
      <c r="O67" s="25"/>
      <c r="P67" s="25"/>
      <c r="Q67" s="25"/>
      <c r="R67" s="25"/>
      <c r="S67" s="25"/>
      <c r="T67" s="25"/>
      <c r="U67" s="25"/>
      <c r="V67" s="25">
        <v>2344801377</v>
      </c>
      <c r="W67" s="25">
        <v>2726870479</v>
      </c>
      <c r="X67" s="25"/>
      <c r="Y67" s="24"/>
      <c r="Z67" s="26">
        <v>5196639669</v>
      </c>
    </row>
    <row r="68" spans="1:26" ht="13.5" hidden="1">
      <c r="A68" s="36" t="s">
        <v>31</v>
      </c>
      <c r="B68" s="18">
        <v>598394248</v>
      </c>
      <c r="C68" s="18"/>
      <c r="D68" s="19">
        <v>787746962</v>
      </c>
      <c r="E68" s="20">
        <v>787746962</v>
      </c>
      <c r="F68" s="20">
        <v>54743363</v>
      </c>
      <c r="G68" s="20">
        <v>54336612</v>
      </c>
      <c r="H68" s="20">
        <v>54705624</v>
      </c>
      <c r="I68" s="20">
        <v>163785599</v>
      </c>
      <c r="J68" s="20">
        <v>54329496</v>
      </c>
      <c r="K68" s="20">
        <v>55652161</v>
      </c>
      <c r="L68" s="20">
        <v>54787291</v>
      </c>
      <c r="M68" s="20">
        <v>164768948</v>
      </c>
      <c r="N68" s="20"/>
      <c r="O68" s="20"/>
      <c r="P68" s="20"/>
      <c r="Q68" s="20"/>
      <c r="R68" s="20"/>
      <c r="S68" s="20"/>
      <c r="T68" s="20"/>
      <c r="U68" s="20"/>
      <c r="V68" s="20">
        <v>328554547</v>
      </c>
      <c r="W68" s="20">
        <v>393240768</v>
      </c>
      <c r="X68" s="20"/>
      <c r="Y68" s="19"/>
      <c r="Z68" s="22">
        <v>787746962</v>
      </c>
    </row>
    <row r="69" spans="1:26" ht="13.5" hidden="1">
      <c r="A69" s="37" t="s">
        <v>32</v>
      </c>
      <c r="B69" s="18">
        <v>3448296206</v>
      </c>
      <c r="C69" s="18"/>
      <c r="D69" s="19">
        <v>4369989105</v>
      </c>
      <c r="E69" s="20">
        <v>4369989105</v>
      </c>
      <c r="F69" s="20">
        <v>340005705</v>
      </c>
      <c r="G69" s="20">
        <v>353456579</v>
      </c>
      <c r="H69" s="20">
        <v>407192423</v>
      </c>
      <c r="I69" s="20">
        <v>1100654707</v>
      </c>
      <c r="J69" s="20">
        <v>284957448</v>
      </c>
      <c r="K69" s="20">
        <v>311113175</v>
      </c>
      <c r="L69" s="20">
        <v>298930077</v>
      </c>
      <c r="M69" s="20">
        <v>895000700</v>
      </c>
      <c r="N69" s="20"/>
      <c r="O69" s="20"/>
      <c r="P69" s="20"/>
      <c r="Q69" s="20"/>
      <c r="R69" s="20"/>
      <c r="S69" s="20"/>
      <c r="T69" s="20"/>
      <c r="U69" s="20"/>
      <c r="V69" s="20">
        <v>1995655407</v>
      </c>
      <c r="W69" s="20">
        <v>2312852549</v>
      </c>
      <c r="X69" s="20"/>
      <c r="Y69" s="19"/>
      <c r="Z69" s="22">
        <v>4369989105</v>
      </c>
    </row>
    <row r="70" spans="1:26" ht="13.5" hidden="1">
      <c r="A70" s="38" t="s">
        <v>94</v>
      </c>
      <c r="B70" s="18">
        <v>1846577644</v>
      </c>
      <c r="C70" s="18"/>
      <c r="D70" s="19">
        <v>2458606249</v>
      </c>
      <c r="E70" s="20">
        <v>2458606249</v>
      </c>
      <c r="F70" s="20">
        <v>195603901</v>
      </c>
      <c r="G70" s="20">
        <v>201483928</v>
      </c>
      <c r="H70" s="20">
        <v>198671325</v>
      </c>
      <c r="I70" s="20">
        <v>595759154</v>
      </c>
      <c r="J70" s="20">
        <v>141498572</v>
      </c>
      <c r="K70" s="20">
        <v>137885182</v>
      </c>
      <c r="L70" s="20">
        <v>132166068</v>
      </c>
      <c r="M70" s="20">
        <v>411549822</v>
      </c>
      <c r="N70" s="20"/>
      <c r="O70" s="20"/>
      <c r="P70" s="20"/>
      <c r="Q70" s="20"/>
      <c r="R70" s="20"/>
      <c r="S70" s="20"/>
      <c r="T70" s="20"/>
      <c r="U70" s="20"/>
      <c r="V70" s="20">
        <v>1007308976</v>
      </c>
      <c r="W70" s="20">
        <v>1323669405</v>
      </c>
      <c r="X70" s="20"/>
      <c r="Y70" s="19"/>
      <c r="Z70" s="22">
        <v>2458606249</v>
      </c>
    </row>
    <row r="71" spans="1:26" ht="13.5" hidden="1">
      <c r="A71" s="38" t="s">
        <v>95</v>
      </c>
      <c r="B71" s="18">
        <v>1059101399</v>
      </c>
      <c r="C71" s="18"/>
      <c r="D71" s="19">
        <v>1264813539</v>
      </c>
      <c r="E71" s="20">
        <v>1264813539</v>
      </c>
      <c r="F71" s="20">
        <v>97767723</v>
      </c>
      <c r="G71" s="20">
        <v>105297183</v>
      </c>
      <c r="H71" s="20">
        <v>158586731</v>
      </c>
      <c r="I71" s="20">
        <v>361651637</v>
      </c>
      <c r="J71" s="20">
        <v>91830963</v>
      </c>
      <c r="K71" s="20">
        <v>104056795</v>
      </c>
      <c r="L71" s="20">
        <v>117554258</v>
      </c>
      <c r="M71" s="20">
        <v>313442016</v>
      </c>
      <c r="N71" s="20"/>
      <c r="O71" s="20"/>
      <c r="P71" s="20"/>
      <c r="Q71" s="20"/>
      <c r="R71" s="20"/>
      <c r="S71" s="20"/>
      <c r="T71" s="20"/>
      <c r="U71" s="20"/>
      <c r="V71" s="20">
        <v>675093653</v>
      </c>
      <c r="W71" s="20">
        <v>660419735</v>
      </c>
      <c r="X71" s="20"/>
      <c r="Y71" s="19"/>
      <c r="Z71" s="22">
        <v>1264813539</v>
      </c>
    </row>
    <row r="72" spans="1:26" ht="13.5" hidden="1">
      <c r="A72" s="38" t="s">
        <v>96</v>
      </c>
      <c r="B72" s="18">
        <v>301765114</v>
      </c>
      <c r="C72" s="18"/>
      <c r="D72" s="19">
        <v>401706248</v>
      </c>
      <c r="E72" s="20">
        <v>401706248</v>
      </c>
      <c r="F72" s="20">
        <v>27379814</v>
      </c>
      <c r="G72" s="20">
        <v>31005728</v>
      </c>
      <c r="H72" s="20">
        <v>30955851</v>
      </c>
      <c r="I72" s="20">
        <v>89341393</v>
      </c>
      <c r="J72" s="20">
        <v>30571988</v>
      </c>
      <c r="K72" s="20">
        <v>41297344</v>
      </c>
      <c r="L72" s="20">
        <v>30295573</v>
      </c>
      <c r="M72" s="20">
        <v>102164905</v>
      </c>
      <c r="N72" s="20"/>
      <c r="O72" s="20"/>
      <c r="P72" s="20"/>
      <c r="Q72" s="20"/>
      <c r="R72" s="20"/>
      <c r="S72" s="20"/>
      <c r="T72" s="20"/>
      <c r="U72" s="20"/>
      <c r="V72" s="20">
        <v>191506298</v>
      </c>
      <c r="W72" s="20">
        <v>202474030</v>
      </c>
      <c r="X72" s="20"/>
      <c r="Y72" s="19"/>
      <c r="Z72" s="22">
        <v>401706248</v>
      </c>
    </row>
    <row r="73" spans="1:26" ht="13.5" hidden="1">
      <c r="A73" s="38" t="s">
        <v>97</v>
      </c>
      <c r="B73" s="18">
        <v>188026727</v>
      </c>
      <c r="C73" s="18"/>
      <c r="D73" s="19">
        <v>215209732</v>
      </c>
      <c r="E73" s="20">
        <v>215209732</v>
      </c>
      <c r="F73" s="20">
        <v>18885843</v>
      </c>
      <c r="G73" s="20">
        <v>15085637</v>
      </c>
      <c r="H73" s="20">
        <v>18357880</v>
      </c>
      <c r="I73" s="20">
        <v>52329360</v>
      </c>
      <c r="J73" s="20">
        <v>20379584</v>
      </c>
      <c r="K73" s="20">
        <v>27317324</v>
      </c>
      <c r="L73" s="20">
        <v>17920997</v>
      </c>
      <c r="M73" s="20">
        <v>65617905</v>
      </c>
      <c r="N73" s="20"/>
      <c r="O73" s="20"/>
      <c r="P73" s="20"/>
      <c r="Q73" s="20"/>
      <c r="R73" s="20"/>
      <c r="S73" s="20"/>
      <c r="T73" s="20"/>
      <c r="U73" s="20"/>
      <c r="V73" s="20">
        <v>117947265</v>
      </c>
      <c r="W73" s="20">
        <v>108333464</v>
      </c>
      <c r="X73" s="20"/>
      <c r="Y73" s="19"/>
      <c r="Z73" s="22">
        <v>215209732</v>
      </c>
    </row>
    <row r="74" spans="1:26" ht="13.5" hidden="1">
      <c r="A74" s="38" t="s">
        <v>98</v>
      </c>
      <c r="B74" s="18">
        <v>52825322</v>
      </c>
      <c r="C74" s="18"/>
      <c r="D74" s="19">
        <v>29653337</v>
      </c>
      <c r="E74" s="20">
        <v>29653337</v>
      </c>
      <c r="F74" s="20">
        <v>368424</v>
      </c>
      <c r="G74" s="20">
        <v>584103</v>
      </c>
      <c r="H74" s="20">
        <v>620636</v>
      </c>
      <c r="I74" s="20">
        <v>1573163</v>
      </c>
      <c r="J74" s="20">
        <v>676341</v>
      </c>
      <c r="K74" s="20">
        <v>556530</v>
      </c>
      <c r="L74" s="20">
        <v>993181</v>
      </c>
      <c r="M74" s="20">
        <v>2226052</v>
      </c>
      <c r="N74" s="20"/>
      <c r="O74" s="20"/>
      <c r="P74" s="20"/>
      <c r="Q74" s="20"/>
      <c r="R74" s="20"/>
      <c r="S74" s="20"/>
      <c r="T74" s="20"/>
      <c r="U74" s="20"/>
      <c r="V74" s="20">
        <v>3799215</v>
      </c>
      <c r="W74" s="20">
        <v>17955915</v>
      </c>
      <c r="X74" s="20"/>
      <c r="Y74" s="19"/>
      <c r="Z74" s="22">
        <v>29653337</v>
      </c>
    </row>
    <row r="75" spans="1:26" ht="13.5" hidden="1">
      <c r="A75" s="39" t="s">
        <v>99</v>
      </c>
      <c r="B75" s="27">
        <v>37794845</v>
      </c>
      <c r="C75" s="27"/>
      <c r="D75" s="28">
        <v>38903602</v>
      </c>
      <c r="E75" s="29">
        <v>38903602</v>
      </c>
      <c r="F75" s="29">
        <v>3419125</v>
      </c>
      <c r="G75" s="29">
        <v>3551272</v>
      </c>
      <c r="H75" s="29">
        <v>3503602</v>
      </c>
      <c r="I75" s="29">
        <v>10473999</v>
      </c>
      <c r="J75" s="29">
        <v>2098222</v>
      </c>
      <c r="K75" s="29">
        <v>3717632</v>
      </c>
      <c r="L75" s="29">
        <v>4301570</v>
      </c>
      <c r="M75" s="29">
        <v>10117424</v>
      </c>
      <c r="N75" s="29"/>
      <c r="O75" s="29"/>
      <c r="P75" s="29"/>
      <c r="Q75" s="29"/>
      <c r="R75" s="29"/>
      <c r="S75" s="29"/>
      <c r="T75" s="29"/>
      <c r="U75" s="29"/>
      <c r="V75" s="29">
        <v>20591423</v>
      </c>
      <c r="W75" s="29">
        <v>20777162</v>
      </c>
      <c r="X75" s="29"/>
      <c r="Y75" s="28"/>
      <c r="Z75" s="30">
        <v>38903602</v>
      </c>
    </row>
    <row r="76" spans="1:26" ht="13.5" hidden="1">
      <c r="A76" s="41" t="s">
        <v>101</v>
      </c>
      <c r="B76" s="31">
        <v>4031659977</v>
      </c>
      <c r="C76" s="31"/>
      <c r="D76" s="32">
        <v>4170225190</v>
      </c>
      <c r="E76" s="33">
        <v>4170225190</v>
      </c>
      <c r="F76" s="33">
        <v>196272056</v>
      </c>
      <c r="G76" s="33">
        <v>254317415</v>
      </c>
      <c r="H76" s="33">
        <v>222396038</v>
      </c>
      <c r="I76" s="33">
        <v>672985509</v>
      </c>
      <c r="J76" s="33">
        <v>214533286</v>
      </c>
      <c r="K76" s="33">
        <v>235412091</v>
      </c>
      <c r="L76" s="33">
        <v>179535009</v>
      </c>
      <c r="M76" s="33">
        <v>629480386</v>
      </c>
      <c r="N76" s="33"/>
      <c r="O76" s="33"/>
      <c r="P76" s="33"/>
      <c r="Q76" s="33"/>
      <c r="R76" s="33"/>
      <c r="S76" s="33"/>
      <c r="T76" s="33"/>
      <c r="U76" s="33"/>
      <c r="V76" s="33">
        <v>1302465895</v>
      </c>
      <c r="W76" s="33">
        <v>2189122581</v>
      </c>
      <c r="X76" s="33"/>
      <c r="Y76" s="32"/>
      <c r="Z76" s="34">
        <v>4170225190</v>
      </c>
    </row>
    <row r="77" spans="1:26" ht="13.5" hidden="1">
      <c r="A77" s="36" t="s">
        <v>31</v>
      </c>
      <c r="B77" s="18">
        <v>598394248</v>
      </c>
      <c r="C77" s="18"/>
      <c r="D77" s="19">
        <v>622320100</v>
      </c>
      <c r="E77" s="20">
        <v>622320100</v>
      </c>
      <c r="F77" s="20">
        <v>37269485</v>
      </c>
      <c r="G77" s="20">
        <v>45529797</v>
      </c>
      <c r="H77" s="20">
        <v>39271538</v>
      </c>
      <c r="I77" s="20">
        <v>122070820</v>
      </c>
      <c r="J77" s="20">
        <v>41020897</v>
      </c>
      <c r="K77" s="20">
        <v>58930887</v>
      </c>
      <c r="L77" s="20">
        <v>35820545</v>
      </c>
      <c r="M77" s="20">
        <v>135772329</v>
      </c>
      <c r="N77" s="20"/>
      <c r="O77" s="20"/>
      <c r="P77" s="20"/>
      <c r="Q77" s="20"/>
      <c r="R77" s="20"/>
      <c r="S77" s="20"/>
      <c r="T77" s="20"/>
      <c r="U77" s="20"/>
      <c r="V77" s="20">
        <v>257843149</v>
      </c>
      <c r="W77" s="20">
        <v>310660208</v>
      </c>
      <c r="X77" s="20"/>
      <c r="Y77" s="19"/>
      <c r="Z77" s="22">
        <v>622320100</v>
      </c>
    </row>
    <row r="78" spans="1:26" ht="13.5" hidden="1">
      <c r="A78" s="37" t="s">
        <v>32</v>
      </c>
      <c r="B78" s="18">
        <v>3395470884</v>
      </c>
      <c r="C78" s="18"/>
      <c r="D78" s="19">
        <v>3509001491</v>
      </c>
      <c r="E78" s="20">
        <v>3509001491</v>
      </c>
      <c r="F78" s="20">
        <v>155583445</v>
      </c>
      <c r="G78" s="20">
        <v>201817221</v>
      </c>
      <c r="H78" s="20">
        <v>179620899</v>
      </c>
      <c r="I78" s="20">
        <v>537021565</v>
      </c>
      <c r="J78" s="20">
        <v>169710663</v>
      </c>
      <c r="K78" s="20">
        <v>172763572</v>
      </c>
      <c r="L78" s="20">
        <v>139412894</v>
      </c>
      <c r="M78" s="20">
        <v>481887129</v>
      </c>
      <c r="N78" s="20"/>
      <c r="O78" s="20"/>
      <c r="P78" s="20"/>
      <c r="Q78" s="20"/>
      <c r="R78" s="20"/>
      <c r="S78" s="20"/>
      <c r="T78" s="20"/>
      <c r="U78" s="20"/>
      <c r="V78" s="20">
        <v>1018908694</v>
      </c>
      <c r="W78" s="20">
        <v>1857685211</v>
      </c>
      <c r="X78" s="20"/>
      <c r="Y78" s="19"/>
      <c r="Z78" s="22">
        <v>3509001491</v>
      </c>
    </row>
    <row r="79" spans="1:26" ht="13.5" hidden="1">
      <c r="A79" s="38" t="s">
        <v>94</v>
      </c>
      <c r="B79" s="18">
        <v>1846577644</v>
      </c>
      <c r="C79" s="18"/>
      <c r="D79" s="19">
        <v>1999009035</v>
      </c>
      <c r="E79" s="20">
        <v>1999009035</v>
      </c>
      <c r="F79" s="20">
        <v>98004627</v>
      </c>
      <c r="G79" s="20">
        <v>133719384</v>
      </c>
      <c r="H79" s="20">
        <v>115113013</v>
      </c>
      <c r="I79" s="20">
        <v>346837024</v>
      </c>
      <c r="J79" s="20">
        <v>104840419</v>
      </c>
      <c r="K79" s="20">
        <v>90594257</v>
      </c>
      <c r="L79" s="20">
        <v>84015250</v>
      </c>
      <c r="M79" s="20">
        <v>279449926</v>
      </c>
      <c r="N79" s="20"/>
      <c r="O79" s="20"/>
      <c r="P79" s="20"/>
      <c r="Q79" s="20"/>
      <c r="R79" s="20"/>
      <c r="S79" s="20"/>
      <c r="T79" s="20"/>
      <c r="U79" s="20"/>
      <c r="V79" s="20">
        <v>626286950</v>
      </c>
      <c r="W79" s="20">
        <v>1076230527</v>
      </c>
      <c r="X79" s="20"/>
      <c r="Y79" s="19"/>
      <c r="Z79" s="22">
        <v>1999009035</v>
      </c>
    </row>
    <row r="80" spans="1:26" ht="13.5" hidden="1">
      <c r="A80" s="38" t="s">
        <v>95</v>
      </c>
      <c r="B80" s="18">
        <v>1059101399</v>
      </c>
      <c r="C80" s="18"/>
      <c r="D80" s="19">
        <v>999202697</v>
      </c>
      <c r="E80" s="20">
        <v>999202697</v>
      </c>
      <c r="F80" s="20">
        <v>32287070</v>
      </c>
      <c r="G80" s="20">
        <v>43731393</v>
      </c>
      <c r="H80" s="20">
        <v>36196366</v>
      </c>
      <c r="I80" s="20">
        <v>112214829</v>
      </c>
      <c r="J80" s="20">
        <v>43006278</v>
      </c>
      <c r="K80" s="20">
        <v>52661668</v>
      </c>
      <c r="L80" s="20">
        <v>33885848</v>
      </c>
      <c r="M80" s="20">
        <v>129553794</v>
      </c>
      <c r="N80" s="20"/>
      <c r="O80" s="20"/>
      <c r="P80" s="20"/>
      <c r="Q80" s="20"/>
      <c r="R80" s="20"/>
      <c r="S80" s="20"/>
      <c r="T80" s="20"/>
      <c r="U80" s="20"/>
      <c r="V80" s="20">
        <v>241768623</v>
      </c>
      <c r="W80" s="20">
        <v>521731591</v>
      </c>
      <c r="X80" s="20"/>
      <c r="Y80" s="19"/>
      <c r="Z80" s="22">
        <v>999202697</v>
      </c>
    </row>
    <row r="81" spans="1:26" ht="13.5" hidden="1">
      <c r="A81" s="38" t="s">
        <v>96</v>
      </c>
      <c r="B81" s="18">
        <v>301765114</v>
      </c>
      <c r="C81" s="18"/>
      <c r="D81" s="19">
        <v>317347935</v>
      </c>
      <c r="E81" s="20">
        <v>317347935</v>
      </c>
      <c r="F81" s="20">
        <v>10812805</v>
      </c>
      <c r="G81" s="20">
        <v>12076991</v>
      </c>
      <c r="H81" s="20">
        <v>11905804</v>
      </c>
      <c r="I81" s="20">
        <v>34795600</v>
      </c>
      <c r="J81" s="20">
        <v>11231943</v>
      </c>
      <c r="K81" s="20">
        <v>13894850</v>
      </c>
      <c r="L81" s="20">
        <v>10500571</v>
      </c>
      <c r="M81" s="20">
        <v>35627364</v>
      </c>
      <c r="N81" s="20"/>
      <c r="O81" s="20"/>
      <c r="P81" s="20"/>
      <c r="Q81" s="20"/>
      <c r="R81" s="20"/>
      <c r="S81" s="20"/>
      <c r="T81" s="20"/>
      <c r="U81" s="20"/>
      <c r="V81" s="20">
        <v>70422964</v>
      </c>
      <c r="W81" s="20">
        <v>159954484</v>
      </c>
      <c r="X81" s="20"/>
      <c r="Y81" s="19"/>
      <c r="Z81" s="22">
        <v>317347935</v>
      </c>
    </row>
    <row r="82" spans="1:26" ht="13.5" hidden="1">
      <c r="A82" s="38" t="s">
        <v>97</v>
      </c>
      <c r="B82" s="18">
        <v>188026727</v>
      </c>
      <c r="C82" s="18"/>
      <c r="D82" s="19">
        <v>170015687</v>
      </c>
      <c r="E82" s="20">
        <v>170015687</v>
      </c>
      <c r="F82" s="20">
        <v>6346634</v>
      </c>
      <c r="G82" s="20">
        <v>6645058</v>
      </c>
      <c r="H82" s="20">
        <v>6687066</v>
      </c>
      <c r="I82" s="20">
        <v>19678758</v>
      </c>
      <c r="J82" s="20">
        <v>6253435</v>
      </c>
      <c r="K82" s="20">
        <v>6979143</v>
      </c>
      <c r="L82" s="20">
        <v>6114978</v>
      </c>
      <c r="M82" s="20">
        <v>19347556</v>
      </c>
      <c r="N82" s="20"/>
      <c r="O82" s="20"/>
      <c r="P82" s="20"/>
      <c r="Q82" s="20"/>
      <c r="R82" s="20"/>
      <c r="S82" s="20"/>
      <c r="T82" s="20"/>
      <c r="U82" s="20"/>
      <c r="V82" s="20">
        <v>39026314</v>
      </c>
      <c r="W82" s="20">
        <v>85583435</v>
      </c>
      <c r="X82" s="20"/>
      <c r="Y82" s="19"/>
      <c r="Z82" s="22">
        <v>170015687</v>
      </c>
    </row>
    <row r="83" spans="1:26" ht="13.5" hidden="1">
      <c r="A83" s="38" t="s">
        <v>98</v>
      </c>
      <c r="B83" s="18"/>
      <c r="C83" s="18"/>
      <c r="D83" s="19">
        <v>23426137</v>
      </c>
      <c r="E83" s="20">
        <v>23426137</v>
      </c>
      <c r="F83" s="20">
        <v>8132309</v>
      </c>
      <c r="G83" s="20">
        <v>5644395</v>
      </c>
      <c r="H83" s="20">
        <v>9718650</v>
      </c>
      <c r="I83" s="20">
        <v>23495354</v>
      </c>
      <c r="J83" s="20">
        <v>4378588</v>
      </c>
      <c r="K83" s="20">
        <v>8633654</v>
      </c>
      <c r="L83" s="20">
        <v>4896247</v>
      </c>
      <c r="M83" s="20">
        <v>17908489</v>
      </c>
      <c r="N83" s="20"/>
      <c r="O83" s="20"/>
      <c r="P83" s="20"/>
      <c r="Q83" s="20"/>
      <c r="R83" s="20"/>
      <c r="S83" s="20"/>
      <c r="T83" s="20"/>
      <c r="U83" s="20"/>
      <c r="V83" s="20">
        <v>41403843</v>
      </c>
      <c r="W83" s="20">
        <v>14185174</v>
      </c>
      <c r="X83" s="20"/>
      <c r="Y83" s="19"/>
      <c r="Z83" s="22">
        <v>23426137</v>
      </c>
    </row>
    <row r="84" spans="1:26" ht="13.5" hidden="1">
      <c r="A84" s="39" t="s">
        <v>99</v>
      </c>
      <c r="B84" s="27">
        <v>37794845</v>
      </c>
      <c r="C84" s="27"/>
      <c r="D84" s="28">
        <v>38903599</v>
      </c>
      <c r="E84" s="29">
        <v>38903599</v>
      </c>
      <c r="F84" s="29">
        <v>3419126</v>
      </c>
      <c r="G84" s="29">
        <v>6970397</v>
      </c>
      <c r="H84" s="29">
        <v>3503601</v>
      </c>
      <c r="I84" s="29">
        <v>13893124</v>
      </c>
      <c r="J84" s="29">
        <v>3801726</v>
      </c>
      <c r="K84" s="29">
        <v>3717632</v>
      </c>
      <c r="L84" s="29">
        <v>4301570</v>
      </c>
      <c r="M84" s="29">
        <v>11820928</v>
      </c>
      <c r="N84" s="29"/>
      <c r="O84" s="29"/>
      <c r="P84" s="29"/>
      <c r="Q84" s="29"/>
      <c r="R84" s="29"/>
      <c r="S84" s="29"/>
      <c r="T84" s="29"/>
      <c r="U84" s="29"/>
      <c r="V84" s="29">
        <v>25714052</v>
      </c>
      <c r="W84" s="29">
        <v>20777162</v>
      </c>
      <c r="X84" s="29"/>
      <c r="Y84" s="28"/>
      <c r="Z84" s="30">
        <v>38903599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146376223</v>
      </c>
      <c r="C5" s="18">
        <v>0</v>
      </c>
      <c r="D5" s="58">
        <v>154255330</v>
      </c>
      <c r="E5" s="59">
        <v>162308164</v>
      </c>
      <c r="F5" s="59">
        <v>13711729</v>
      </c>
      <c r="G5" s="59">
        <v>13660642</v>
      </c>
      <c r="H5" s="59">
        <v>12503168</v>
      </c>
      <c r="I5" s="59">
        <v>39875539</v>
      </c>
      <c r="J5" s="59">
        <v>13715710</v>
      </c>
      <c r="K5" s="59">
        <v>13777271</v>
      </c>
      <c r="L5" s="59">
        <v>13812971</v>
      </c>
      <c r="M5" s="59">
        <v>41305952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81181491</v>
      </c>
      <c r="W5" s="59">
        <v>78192027</v>
      </c>
      <c r="X5" s="59">
        <v>2989464</v>
      </c>
      <c r="Y5" s="60">
        <v>3.82</v>
      </c>
      <c r="Z5" s="61">
        <v>162308164</v>
      </c>
    </row>
    <row r="6" spans="1:26" ht="13.5">
      <c r="A6" s="57" t="s">
        <v>32</v>
      </c>
      <c r="B6" s="18">
        <v>480662947</v>
      </c>
      <c r="C6" s="18">
        <v>0</v>
      </c>
      <c r="D6" s="58">
        <v>563738439</v>
      </c>
      <c r="E6" s="59">
        <v>538561444</v>
      </c>
      <c r="F6" s="59">
        <v>47600573</v>
      </c>
      <c r="G6" s="59">
        <v>46013185</v>
      </c>
      <c r="H6" s="59">
        <v>48210345</v>
      </c>
      <c r="I6" s="59">
        <v>141824103</v>
      </c>
      <c r="J6" s="59">
        <v>46287829</v>
      </c>
      <c r="K6" s="59">
        <v>44217805</v>
      </c>
      <c r="L6" s="59">
        <v>42153924</v>
      </c>
      <c r="M6" s="59">
        <v>132659558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274483661</v>
      </c>
      <c r="W6" s="59">
        <v>286158126</v>
      </c>
      <c r="X6" s="59">
        <v>-11674465</v>
      </c>
      <c r="Y6" s="60">
        <v>-4.08</v>
      </c>
      <c r="Z6" s="61">
        <v>538561444</v>
      </c>
    </row>
    <row r="7" spans="1:26" ht="13.5">
      <c r="A7" s="57" t="s">
        <v>33</v>
      </c>
      <c r="B7" s="18">
        <v>7611156</v>
      </c>
      <c r="C7" s="18">
        <v>0</v>
      </c>
      <c r="D7" s="58">
        <v>3800000</v>
      </c>
      <c r="E7" s="59">
        <v>5300000</v>
      </c>
      <c r="F7" s="59">
        <v>192548</v>
      </c>
      <c r="G7" s="59">
        <v>1317936</v>
      </c>
      <c r="H7" s="59">
        <v>1148472</v>
      </c>
      <c r="I7" s="59">
        <v>2658956</v>
      </c>
      <c r="J7" s="59">
        <v>1225552</v>
      </c>
      <c r="K7" s="59">
        <v>422787</v>
      </c>
      <c r="L7" s="59">
        <v>428475</v>
      </c>
      <c r="M7" s="59">
        <v>2076814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4735770</v>
      </c>
      <c r="W7" s="59">
        <v>1899240</v>
      </c>
      <c r="X7" s="59">
        <v>2836530</v>
      </c>
      <c r="Y7" s="60">
        <v>149.35</v>
      </c>
      <c r="Z7" s="61">
        <v>5300000</v>
      </c>
    </row>
    <row r="8" spans="1:26" ht="13.5">
      <c r="A8" s="57" t="s">
        <v>34</v>
      </c>
      <c r="B8" s="18">
        <v>84176846</v>
      </c>
      <c r="C8" s="18">
        <v>0</v>
      </c>
      <c r="D8" s="58">
        <v>96252947</v>
      </c>
      <c r="E8" s="59">
        <v>95446947</v>
      </c>
      <c r="F8" s="59">
        <v>37731999</v>
      </c>
      <c r="G8" s="59">
        <v>1795000</v>
      </c>
      <c r="H8" s="59">
        <v>153557</v>
      </c>
      <c r="I8" s="59">
        <v>39680556</v>
      </c>
      <c r="J8" s="59">
        <v>839663</v>
      </c>
      <c r="K8" s="59">
        <v>577693</v>
      </c>
      <c r="L8" s="59">
        <v>25469001</v>
      </c>
      <c r="M8" s="59">
        <v>26886357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66566913</v>
      </c>
      <c r="W8" s="59">
        <v>61269182</v>
      </c>
      <c r="X8" s="59">
        <v>5297731</v>
      </c>
      <c r="Y8" s="60">
        <v>8.65</v>
      </c>
      <c r="Z8" s="61">
        <v>95446947</v>
      </c>
    </row>
    <row r="9" spans="1:26" ht="13.5">
      <c r="A9" s="57" t="s">
        <v>35</v>
      </c>
      <c r="B9" s="18">
        <v>101840439</v>
      </c>
      <c r="C9" s="18">
        <v>0</v>
      </c>
      <c r="D9" s="58">
        <v>104918192</v>
      </c>
      <c r="E9" s="59">
        <v>105424307</v>
      </c>
      <c r="F9" s="59">
        <v>1397141</v>
      </c>
      <c r="G9" s="59">
        <v>3572380</v>
      </c>
      <c r="H9" s="59">
        <v>2966218</v>
      </c>
      <c r="I9" s="59">
        <v>7935739</v>
      </c>
      <c r="J9" s="59">
        <v>5694523</v>
      </c>
      <c r="K9" s="59">
        <v>6019212</v>
      </c>
      <c r="L9" s="59">
        <v>6332552</v>
      </c>
      <c r="M9" s="59">
        <v>18046287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25982026</v>
      </c>
      <c r="W9" s="59">
        <v>50047564</v>
      </c>
      <c r="X9" s="59">
        <v>-24065538</v>
      </c>
      <c r="Y9" s="60">
        <v>-48.09</v>
      </c>
      <c r="Z9" s="61">
        <v>105424307</v>
      </c>
    </row>
    <row r="10" spans="1:26" ht="25.5">
      <c r="A10" s="62" t="s">
        <v>86</v>
      </c>
      <c r="B10" s="63">
        <f>SUM(B5:B9)</f>
        <v>820667611</v>
      </c>
      <c r="C10" s="63">
        <f>SUM(C5:C9)</f>
        <v>0</v>
      </c>
      <c r="D10" s="64">
        <f aca="true" t="shared" si="0" ref="D10:Z10">SUM(D5:D9)</f>
        <v>922964908</v>
      </c>
      <c r="E10" s="65">
        <f t="shared" si="0"/>
        <v>907040862</v>
      </c>
      <c r="F10" s="65">
        <f t="shared" si="0"/>
        <v>100633990</v>
      </c>
      <c r="G10" s="65">
        <f t="shared" si="0"/>
        <v>66359143</v>
      </c>
      <c r="H10" s="65">
        <f t="shared" si="0"/>
        <v>64981760</v>
      </c>
      <c r="I10" s="65">
        <f t="shared" si="0"/>
        <v>231974893</v>
      </c>
      <c r="J10" s="65">
        <f t="shared" si="0"/>
        <v>67763277</v>
      </c>
      <c r="K10" s="65">
        <f t="shared" si="0"/>
        <v>65014768</v>
      </c>
      <c r="L10" s="65">
        <f t="shared" si="0"/>
        <v>88196923</v>
      </c>
      <c r="M10" s="65">
        <f t="shared" si="0"/>
        <v>220974968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452949861</v>
      </c>
      <c r="W10" s="65">
        <f t="shared" si="0"/>
        <v>477566139</v>
      </c>
      <c r="X10" s="65">
        <f t="shared" si="0"/>
        <v>-24616278</v>
      </c>
      <c r="Y10" s="66">
        <f>+IF(W10&lt;&gt;0,(X10/W10)*100,0)</f>
        <v>-5.154527507236019</v>
      </c>
      <c r="Z10" s="67">
        <f t="shared" si="0"/>
        <v>907040862</v>
      </c>
    </row>
    <row r="11" spans="1:26" ht="13.5">
      <c r="A11" s="57" t="s">
        <v>36</v>
      </c>
      <c r="B11" s="18">
        <v>203225007</v>
      </c>
      <c r="C11" s="18">
        <v>0</v>
      </c>
      <c r="D11" s="58">
        <v>225741635</v>
      </c>
      <c r="E11" s="59">
        <v>225282985</v>
      </c>
      <c r="F11" s="59">
        <v>16595204</v>
      </c>
      <c r="G11" s="59">
        <v>16922668</v>
      </c>
      <c r="H11" s="59">
        <v>17484886</v>
      </c>
      <c r="I11" s="59">
        <v>51002758</v>
      </c>
      <c r="J11" s="59">
        <v>17662959</v>
      </c>
      <c r="K11" s="59">
        <v>17778680</v>
      </c>
      <c r="L11" s="59">
        <v>17732187</v>
      </c>
      <c r="M11" s="59">
        <v>53173826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104176584</v>
      </c>
      <c r="W11" s="59">
        <v>112075968</v>
      </c>
      <c r="X11" s="59">
        <v>-7899384</v>
      </c>
      <c r="Y11" s="60">
        <v>-7.05</v>
      </c>
      <c r="Z11" s="61">
        <v>225282985</v>
      </c>
    </row>
    <row r="12" spans="1:26" ht="13.5">
      <c r="A12" s="57" t="s">
        <v>37</v>
      </c>
      <c r="B12" s="18">
        <v>9548510</v>
      </c>
      <c r="C12" s="18">
        <v>0</v>
      </c>
      <c r="D12" s="58">
        <v>10741406</v>
      </c>
      <c r="E12" s="59">
        <v>10741406</v>
      </c>
      <c r="F12" s="59">
        <v>810955</v>
      </c>
      <c r="G12" s="59">
        <v>1497181</v>
      </c>
      <c r="H12" s="59">
        <v>77591</v>
      </c>
      <c r="I12" s="59">
        <v>2385727</v>
      </c>
      <c r="J12" s="59">
        <v>835702</v>
      </c>
      <c r="K12" s="59">
        <v>841176</v>
      </c>
      <c r="L12" s="59">
        <v>848519</v>
      </c>
      <c r="M12" s="59">
        <v>2525397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4911124</v>
      </c>
      <c r="W12" s="59">
        <v>5416686</v>
      </c>
      <c r="X12" s="59">
        <v>-505562</v>
      </c>
      <c r="Y12" s="60">
        <v>-9.33</v>
      </c>
      <c r="Z12" s="61">
        <v>10741406</v>
      </c>
    </row>
    <row r="13" spans="1:26" ht="13.5">
      <c r="A13" s="57" t="s">
        <v>87</v>
      </c>
      <c r="B13" s="18">
        <v>112758461</v>
      </c>
      <c r="C13" s="18">
        <v>0</v>
      </c>
      <c r="D13" s="58">
        <v>144869000</v>
      </c>
      <c r="E13" s="59">
        <v>144869000</v>
      </c>
      <c r="F13" s="59">
        <v>0</v>
      </c>
      <c r="G13" s="59">
        <v>24144832</v>
      </c>
      <c r="H13" s="59">
        <v>4325236</v>
      </c>
      <c r="I13" s="59">
        <v>28470068</v>
      </c>
      <c r="J13" s="59">
        <v>9562916</v>
      </c>
      <c r="K13" s="59">
        <v>9545158</v>
      </c>
      <c r="L13" s="59">
        <v>0</v>
      </c>
      <c r="M13" s="59">
        <v>19108074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47578142</v>
      </c>
      <c r="W13" s="59">
        <v>72405528</v>
      </c>
      <c r="X13" s="59">
        <v>-24827386</v>
      </c>
      <c r="Y13" s="60">
        <v>-34.29</v>
      </c>
      <c r="Z13" s="61">
        <v>144869000</v>
      </c>
    </row>
    <row r="14" spans="1:26" ht="13.5">
      <c r="A14" s="57" t="s">
        <v>38</v>
      </c>
      <c r="B14" s="18">
        <v>18887516</v>
      </c>
      <c r="C14" s="18">
        <v>0</v>
      </c>
      <c r="D14" s="58">
        <v>17920843</v>
      </c>
      <c r="E14" s="59">
        <v>17920843</v>
      </c>
      <c r="F14" s="59">
        <v>167904</v>
      </c>
      <c r="G14" s="59">
        <v>0</v>
      </c>
      <c r="H14" s="59">
        <v>336230</v>
      </c>
      <c r="I14" s="59">
        <v>504134</v>
      </c>
      <c r="J14" s="59">
        <v>157664</v>
      </c>
      <c r="K14" s="59">
        <v>159379</v>
      </c>
      <c r="L14" s="59">
        <v>7488743</v>
      </c>
      <c r="M14" s="59">
        <v>7805786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8309920</v>
      </c>
      <c r="W14" s="59">
        <v>8960422</v>
      </c>
      <c r="X14" s="59">
        <v>-650502</v>
      </c>
      <c r="Y14" s="60">
        <v>-7.26</v>
      </c>
      <c r="Z14" s="61">
        <v>17920843</v>
      </c>
    </row>
    <row r="15" spans="1:26" ht="13.5">
      <c r="A15" s="57" t="s">
        <v>39</v>
      </c>
      <c r="B15" s="18">
        <v>348621899</v>
      </c>
      <c r="C15" s="18">
        <v>0</v>
      </c>
      <c r="D15" s="58">
        <v>350835695</v>
      </c>
      <c r="E15" s="59">
        <v>395492250</v>
      </c>
      <c r="F15" s="59">
        <v>78247</v>
      </c>
      <c r="G15" s="59">
        <v>34502610</v>
      </c>
      <c r="H15" s="59">
        <v>59054226</v>
      </c>
      <c r="I15" s="59">
        <v>93635083</v>
      </c>
      <c r="J15" s="59">
        <v>22209180</v>
      </c>
      <c r="K15" s="59">
        <v>26829263</v>
      </c>
      <c r="L15" s="59">
        <v>30167361</v>
      </c>
      <c r="M15" s="59">
        <v>79205804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172840887</v>
      </c>
      <c r="W15" s="59">
        <v>190508002</v>
      </c>
      <c r="X15" s="59">
        <v>-17667115</v>
      </c>
      <c r="Y15" s="60">
        <v>-9.27</v>
      </c>
      <c r="Z15" s="61">
        <v>395492250</v>
      </c>
    </row>
    <row r="16" spans="1:26" ht="13.5">
      <c r="A16" s="68" t="s">
        <v>40</v>
      </c>
      <c r="B16" s="18">
        <v>220620</v>
      </c>
      <c r="C16" s="18">
        <v>0</v>
      </c>
      <c r="D16" s="58">
        <v>0</v>
      </c>
      <c r="E16" s="59">
        <v>363975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58145</v>
      </c>
      <c r="L16" s="59">
        <v>0</v>
      </c>
      <c r="M16" s="59">
        <v>58145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58145</v>
      </c>
      <c r="W16" s="59">
        <v>109956</v>
      </c>
      <c r="X16" s="59">
        <v>-51811</v>
      </c>
      <c r="Y16" s="60">
        <v>-47.12</v>
      </c>
      <c r="Z16" s="61">
        <v>363975</v>
      </c>
    </row>
    <row r="17" spans="1:26" ht="13.5">
      <c r="A17" s="57" t="s">
        <v>41</v>
      </c>
      <c r="B17" s="18">
        <v>182739075</v>
      </c>
      <c r="C17" s="18">
        <v>0</v>
      </c>
      <c r="D17" s="58">
        <v>266388356</v>
      </c>
      <c r="E17" s="59">
        <v>205465091</v>
      </c>
      <c r="F17" s="59">
        <v>3721109</v>
      </c>
      <c r="G17" s="59">
        <v>25622134</v>
      </c>
      <c r="H17" s="59">
        <v>21035601</v>
      </c>
      <c r="I17" s="59">
        <v>50378844</v>
      </c>
      <c r="J17" s="59">
        <v>19848522</v>
      </c>
      <c r="K17" s="59">
        <v>21723424</v>
      </c>
      <c r="L17" s="59">
        <v>15957366</v>
      </c>
      <c r="M17" s="59">
        <v>57529312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107908156</v>
      </c>
      <c r="W17" s="59">
        <v>133058959</v>
      </c>
      <c r="X17" s="59">
        <v>-25150803</v>
      </c>
      <c r="Y17" s="60">
        <v>-18.9</v>
      </c>
      <c r="Z17" s="61">
        <v>205465091</v>
      </c>
    </row>
    <row r="18" spans="1:26" ht="13.5">
      <c r="A18" s="69" t="s">
        <v>42</v>
      </c>
      <c r="B18" s="70">
        <f>SUM(B11:B17)</f>
        <v>876001088</v>
      </c>
      <c r="C18" s="70">
        <f>SUM(C11:C17)</f>
        <v>0</v>
      </c>
      <c r="D18" s="71">
        <f aca="true" t="shared" si="1" ref="D18:Z18">SUM(D11:D17)</f>
        <v>1016496935</v>
      </c>
      <c r="E18" s="72">
        <f t="shared" si="1"/>
        <v>1000135550</v>
      </c>
      <c r="F18" s="72">
        <f t="shared" si="1"/>
        <v>21373419</v>
      </c>
      <c r="G18" s="72">
        <f t="shared" si="1"/>
        <v>102689425</v>
      </c>
      <c r="H18" s="72">
        <f t="shared" si="1"/>
        <v>102313770</v>
      </c>
      <c r="I18" s="72">
        <f t="shared" si="1"/>
        <v>226376614</v>
      </c>
      <c r="J18" s="72">
        <f t="shared" si="1"/>
        <v>70276943</v>
      </c>
      <c r="K18" s="72">
        <f t="shared" si="1"/>
        <v>76935225</v>
      </c>
      <c r="L18" s="72">
        <f t="shared" si="1"/>
        <v>72194176</v>
      </c>
      <c r="M18" s="72">
        <f t="shared" si="1"/>
        <v>219406344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445782958</v>
      </c>
      <c r="W18" s="72">
        <f t="shared" si="1"/>
        <v>522535521</v>
      </c>
      <c r="X18" s="72">
        <f t="shared" si="1"/>
        <v>-76752563</v>
      </c>
      <c r="Y18" s="66">
        <f>+IF(W18&lt;&gt;0,(X18/W18)*100,0)</f>
        <v>-14.68848717750616</v>
      </c>
      <c r="Z18" s="73">
        <f t="shared" si="1"/>
        <v>1000135550</v>
      </c>
    </row>
    <row r="19" spans="1:26" ht="13.5">
      <c r="A19" s="69" t="s">
        <v>43</v>
      </c>
      <c r="B19" s="74">
        <f>+B10-B18</f>
        <v>-55333477</v>
      </c>
      <c r="C19" s="74">
        <f>+C10-C18</f>
        <v>0</v>
      </c>
      <c r="D19" s="75">
        <f aca="true" t="shared" si="2" ref="D19:Z19">+D10-D18</f>
        <v>-93532027</v>
      </c>
      <c r="E19" s="76">
        <f t="shared" si="2"/>
        <v>-93094688</v>
      </c>
      <c r="F19" s="76">
        <f t="shared" si="2"/>
        <v>79260571</v>
      </c>
      <c r="G19" s="76">
        <f t="shared" si="2"/>
        <v>-36330282</v>
      </c>
      <c r="H19" s="76">
        <f t="shared" si="2"/>
        <v>-37332010</v>
      </c>
      <c r="I19" s="76">
        <f t="shared" si="2"/>
        <v>5598279</v>
      </c>
      <c r="J19" s="76">
        <f t="shared" si="2"/>
        <v>-2513666</v>
      </c>
      <c r="K19" s="76">
        <f t="shared" si="2"/>
        <v>-11920457</v>
      </c>
      <c r="L19" s="76">
        <f t="shared" si="2"/>
        <v>16002747</v>
      </c>
      <c r="M19" s="76">
        <f t="shared" si="2"/>
        <v>1568624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7166903</v>
      </c>
      <c r="W19" s="76">
        <f>IF(E10=E18,0,W10-W18)</f>
        <v>-44969382</v>
      </c>
      <c r="X19" s="76">
        <f t="shared" si="2"/>
        <v>52136285</v>
      </c>
      <c r="Y19" s="77">
        <f>+IF(W19&lt;&gt;0,(X19/W19)*100,0)</f>
        <v>-115.93729484652468</v>
      </c>
      <c r="Z19" s="78">
        <f t="shared" si="2"/>
        <v>-93094688</v>
      </c>
    </row>
    <row r="20" spans="1:26" ht="13.5">
      <c r="A20" s="57" t="s">
        <v>44</v>
      </c>
      <c r="B20" s="18">
        <v>38703861</v>
      </c>
      <c r="C20" s="18">
        <v>0</v>
      </c>
      <c r="D20" s="58">
        <v>40369000</v>
      </c>
      <c r="E20" s="59">
        <v>41675000</v>
      </c>
      <c r="F20" s="59">
        <v>13225002</v>
      </c>
      <c r="G20" s="59">
        <v>-13225002</v>
      </c>
      <c r="H20" s="59">
        <v>3424144</v>
      </c>
      <c r="I20" s="59">
        <v>3424144</v>
      </c>
      <c r="J20" s="59">
        <v>2116929</v>
      </c>
      <c r="K20" s="59">
        <v>5206696</v>
      </c>
      <c r="L20" s="59">
        <v>0</v>
      </c>
      <c r="M20" s="59">
        <v>7323625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10747769</v>
      </c>
      <c r="W20" s="59">
        <v>30687398</v>
      </c>
      <c r="X20" s="59">
        <v>-19939629</v>
      </c>
      <c r="Y20" s="60">
        <v>-64.98</v>
      </c>
      <c r="Z20" s="61">
        <v>41675000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-143953</v>
      </c>
      <c r="I21" s="81">
        <v>-143953</v>
      </c>
      <c r="J21" s="81">
        <v>-3262758</v>
      </c>
      <c r="K21" s="81">
        <v>0</v>
      </c>
      <c r="L21" s="81">
        <v>0</v>
      </c>
      <c r="M21" s="81">
        <v>-3262758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-3406711</v>
      </c>
      <c r="W21" s="81">
        <v>2554392</v>
      </c>
      <c r="X21" s="81">
        <v>-5961103</v>
      </c>
      <c r="Y21" s="82">
        <v>-233.37</v>
      </c>
      <c r="Z21" s="83">
        <v>0</v>
      </c>
    </row>
    <row r="22" spans="1:26" ht="25.5">
      <c r="A22" s="84" t="s">
        <v>89</v>
      </c>
      <c r="B22" s="85">
        <f>SUM(B19:B21)</f>
        <v>-16629616</v>
      </c>
      <c r="C22" s="85">
        <f>SUM(C19:C21)</f>
        <v>0</v>
      </c>
      <c r="D22" s="86">
        <f aca="true" t="shared" si="3" ref="D22:Z22">SUM(D19:D21)</f>
        <v>-53163027</v>
      </c>
      <c r="E22" s="87">
        <f t="shared" si="3"/>
        <v>-51419688</v>
      </c>
      <c r="F22" s="87">
        <f t="shared" si="3"/>
        <v>92485573</v>
      </c>
      <c r="G22" s="87">
        <f t="shared" si="3"/>
        <v>-49555284</v>
      </c>
      <c r="H22" s="87">
        <f t="shared" si="3"/>
        <v>-34051819</v>
      </c>
      <c r="I22" s="87">
        <f t="shared" si="3"/>
        <v>8878470</v>
      </c>
      <c r="J22" s="87">
        <f t="shared" si="3"/>
        <v>-3659495</v>
      </c>
      <c r="K22" s="87">
        <f t="shared" si="3"/>
        <v>-6713761</v>
      </c>
      <c r="L22" s="87">
        <f t="shared" si="3"/>
        <v>16002747</v>
      </c>
      <c r="M22" s="87">
        <f t="shared" si="3"/>
        <v>5629491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14507961</v>
      </c>
      <c r="W22" s="87">
        <f t="shared" si="3"/>
        <v>-11727592</v>
      </c>
      <c r="X22" s="87">
        <f t="shared" si="3"/>
        <v>26235553</v>
      </c>
      <c r="Y22" s="88">
        <f>+IF(W22&lt;&gt;0,(X22/W22)*100,0)</f>
        <v>-223.70792742448748</v>
      </c>
      <c r="Z22" s="89">
        <f t="shared" si="3"/>
        <v>-51419688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-16629616</v>
      </c>
      <c r="C24" s="74">
        <f>SUM(C22:C23)</f>
        <v>0</v>
      </c>
      <c r="D24" s="75">
        <f aca="true" t="shared" si="4" ref="D24:Z24">SUM(D22:D23)</f>
        <v>-53163027</v>
      </c>
      <c r="E24" s="76">
        <f t="shared" si="4"/>
        <v>-51419688</v>
      </c>
      <c r="F24" s="76">
        <f t="shared" si="4"/>
        <v>92485573</v>
      </c>
      <c r="G24" s="76">
        <f t="shared" si="4"/>
        <v>-49555284</v>
      </c>
      <c r="H24" s="76">
        <f t="shared" si="4"/>
        <v>-34051819</v>
      </c>
      <c r="I24" s="76">
        <f t="shared" si="4"/>
        <v>8878470</v>
      </c>
      <c r="J24" s="76">
        <f t="shared" si="4"/>
        <v>-3659495</v>
      </c>
      <c r="K24" s="76">
        <f t="shared" si="4"/>
        <v>-6713761</v>
      </c>
      <c r="L24" s="76">
        <f t="shared" si="4"/>
        <v>16002747</v>
      </c>
      <c r="M24" s="76">
        <f t="shared" si="4"/>
        <v>5629491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14507961</v>
      </c>
      <c r="W24" s="76">
        <f t="shared" si="4"/>
        <v>-11727592</v>
      </c>
      <c r="X24" s="76">
        <f t="shared" si="4"/>
        <v>26235553</v>
      </c>
      <c r="Y24" s="77">
        <f>+IF(W24&lt;&gt;0,(X24/W24)*100,0)</f>
        <v>-223.70792742448748</v>
      </c>
      <c r="Z24" s="78">
        <f t="shared" si="4"/>
        <v>-51419688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82915841</v>
      </c>
      <c r="C27" s="21">
        <v>0</v>
      </c>
      <c r="D27" s="98">
        <v>81968732</v>
      </c>
      <c r="E27" s="99">
        <v>92692917</v>
      </c>
      <c r="F27" s="99">
        <v>3239196</v>
      </c>
      <c r="G27" s="99">
        <v>1814704</v>
      </c>
      <c r="H27" s="99">
        <v>4784320</v>
      </c>
      <c r="I27" s="99">
        <v>9838220</v>
      </c>
      <c r="J27" s="99">
        <v>3423075</v>
      </c>
      <c r="K27" s="99">
        <v>7613214</v>
      </c>
      <c r="L27" s="99">
        <v>4924497</v>
      </c>
      <c r="M27" s="99">
        <v>15960786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25799006</v>
      </c>
      <c r="W27" s="99">
        <v>46346459</v>
      </c>
      <c r="X27" s="99">
        <v>-20547453</v>
      </c>
      <c r="Y27" s="100">
        <v>-44.33</v>
      </c>
      <c r="Z27" s="101">
        <v>92692917</v>
      </c>
    </row>
    <row r="28" spans="1:26" ht="13.5">
      <c r="A28" s="102" t="s">
        <v>44</v>
      </c>
      <c r="B28" s="18">
        <v>37236724</v>
      </c>
      <c r="C28" s="18">
        <v>0</v>
      </c>
      <c r="D28" s="58">
        <v>40369000</v>
      </c>
      <c r="E28" s="59">
        <v>44725794</v>
      </c>
      <c r="F28" s="59">
        <v>3239196</v>
      </c>
      <c r="G28" s="59">
        <v>184949</v>
      </c>
      <c r="H28" s="59">
        <v>912351</v>
      </c>
      <c r="I28" s="59">
        <v>4336496</v>
      </c>
      <c r="J28" s="59">
        <v>1208419</v>
      </c>
      <c r="K28" s="59">
        <v>5119142</v>
      </c>
      <c r="L28" s="59">
        <v>2953231</v>
      </c>
      <c r="M28" s="59">
        <v>9280792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13617288</v>
      </c>
      <c r="W28" s="59">
        <v>22362897</v>
      </c>
      <c r="X28" s="59">
        <v>-8745609</v>
      </c>
      <c r="Y28" s="60">
        <v>-39.11</v>
      </c>
      <c r="Z28" s="61">
        <v>44725794</v>
      </c>
    </row>
    <row r="29" spans="1:26" ht="13.5">
      <c r="A29" s="57" t="s">
        <v>91</v>
      </c>
      <c r="B29" s="18">
        <v>10995949</v>
      </c>
      <c r="C29" s="18">
        <v>0</v>
      </c>
      <c r="D29" s="58">
        <v>12520000</v>
      </c>
      <c r="E29" s="59">
        <v>10851119</v>
      </c>
      <c r="F29" s="59">
        <v>0</v>
      </c>
      <c r="G29" s="59">
        <v>0</v>
      </c>
      <c r="H29" s="59">
        <v>143953</v>
      </c>
      <c r="I29" s="59">
        <v>143953</v>
      </c>
      <c r="J29" s="59">
        <v>56265</v>
      </c>
      <c r="K29" s="59">
        <v>99303</v>
      </c>
      <c r="L29" s="59">
        <v>80957</v>
      </c>
      <c r="M29" s="59">
        <v>236525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380478</v>
      </c>
      <c r="W29" s="59">
        <v>5425560</v>
      </c>
      <c r="X29" s="59">
        <v>-5045082</v>
      </c>
      <c r="Y29" s="60">
        <v>-92.99</v>
      </c>
      <c r="Z29" s="61">
        <v>10851119</v>
      </c>
    </row>
    <row r="30" spans="1:26" ht="13.5">
      <c r="A30" s="57" t="s">
        <v>48</v>
      </c>
      <c r="B30" s="18">
        <v>27831763</v>
      </c>
      <c r="C30" s="18">
        <v>0</v>
      </c>
      <c r="D30" s="58">
        <v>20100000</v>
      </c>
      <c r="E30" s="59">
        <v>17704629</v>
      </c>
      <c r="F30" s="59">
        <v>0</v>
      </c>
      <c r="G30" s="59">
        <v>1488681</v>
      </c>
      <c r="H30" s="59">
        <v>1183090</v>
      </c>
      <c r="I30" s="59">
        <v>2671771</v>
      </c>
      <c r="J30" s="59">
        <v>2005597</v>
      </c>
      <c r="K30" s="59">
        <v>1373239</v>
      </c>
      <c r="L30" s="59">
        <v>1267037</v>
      </c>
      <c r="M30" s="59">
        <v>4645873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7317644</v>
      </c>
      <c r="W30" s="59">
        <v>8852315</v>
      </c>
      <c r="X30" s="59">
        <v>-1534671</v>
      </c>
      <c r="Y30" s="60">
        <v>-17.34</v>
      </c>
      <c r="Z30" s="61">
        <v>17704629</v>
      </c>
    </row>
    <row r="31" spans="1:26" ht="13.5">
      <c r="A31" s="57" t="s">
        <v>49</v>
      </c>
      <c r="B31" s="18">
        <v>6851405</v>
      </c>
      <c r="C31" s="18">
        <v>0</v>
      </c>
      <c r="D31" s="58">
        <v>8979732</v>
      </c>
      <c r="E31" s="59">
        <v>19411375</v>
      </c>
      <c r="F31" s="59">
        <v>0</v>
      </c>
      <c r="G31" s="59">
        <v>141074</v>
      </c>
      <c r="H31" s="59">
        <v>2544926</v>
      </c>
      <c r="I31" s="59">
        <v>2686000</v>
      </c>
      <c r="J31" s="59">
        <v>152794</v>
      </c>
      <c r="K31" s="59">
        <v>1021530</v>
      </c>
      <c r="L31" s="59">
        <v>623272</v>
      </c>
      <c r="M31" s="59">
        <v>1797596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4483596</v>
      </c>
      <c r="W31" s="59">
        <v>9705688</v>
      </c>
      <c r="X31" s="59">
        <v>-5222092</v>
      </c>
      <c r="Y31" s="60">
        <v>-53.8</v>
      </c>
      <c r="Z31" s="61">
        <v>19411375</v>
      </c>
    </row>
    <row r="32" spans="1:26" ht="13.5">
      <c r="A32" s="69" t="s">
        <v>50</v>
      </c>
      <c r="B32" s="21">
        <f>SUM(B28:B31)</f>
        <v>82915841</v>
      </c>
      <c r="C32" s="21">
        <f>SUM(C28:C31)</f>
        <v>0</v>
      </c>
      <c r="D32" s="98">
        <f aca="true" t="shared" si="5" ref="D32:Z32">SUM(D28:D31)</f>
        <v>81968732</v>
      </c>
      <c r="E32" s="99">
        <f t="shared" si="5"/>
        <v>92692917</v>
      </c>
      <c r="F32" s="99">
        <f t="shared" si="5"/>
        <v>3239196</v>
      </c>
      <c r="G32" s="99">
        <f t="shared" si="5"/>
        <v>1814704</v>
      </c>
      <c r="H32" s="99">
        <f t="shared" si="5"/>
        <v>4784320</v>
      </c>
      <c r="I32" s="99">
        <f t="shared" si="5"/>
        <v>9838220</v>
      </c>
      <c r="J32" s="99">
        <f t="shared" si="5"/>
        <v>3423075</v>
      </c>
      <c r="K32" s="99">
        <f t="shared" si="5"/>
        <v>7613214</v>
      </c>
      <c r="L32" s="99">
        <f t="shared" si="5"/>
        <v>4924497</v>
      </c>
      <c r="M32" s="99">
        <f t="shared" si="5"/>
        <v>15960786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25799006</v>
      </c>
      <c r="W32" s="99">
        <f t="shared" si="5"/>
        <v>46346460</v>
      </c>
      <c r="X32" s="99">
        <f t="shared" si="5"/>
        <v>-20547454</v>
      </c>
      <c r="Y32" s="100">
        <f>+IF(W32&lt;&gt;0,(X32/W32)*100,0)</f>
        <v>-44.33446265367409</v>
      </c>
      <c r="Z32" s="101">
        <f t="shared" si="5"/>
        <v>92692917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240638668</v>
      </c>
      <c r="C35" s="18">
        <v>0</v>
      </c>
      <c r="D35" s="58">
        <v>236622482</v>
      </c>
      <c r="E35" s="59">
        <v>233837718</v>
      </c>
      <c r="F35" s="59">
        <v>242093986</v>
      </c>
      <c r="G35" s="59">
        <v>254692588</v>
      </c>
      <c r="H35" s="59">
        <v>239568416</v>
      </c>
      <c r="I35" s="59">
        <v>239568416</v>
      </c>
      <c r="J35" s="59">
        <v>246229034</v>
      </c>
      <c r="K35" s="59">
        <v>243637903</v>
      </c>
      <c r="L35" s="59">
        <v>259680655</v>
      </c>
      <c r="M35" s="59">
        <v>259680655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259680655</v>
      </c>
      <c r="W35" s="59">
        <v>116918859</v>
      </c>
      <c r="X35" s="59">
        <v>142761796</v>
      </c>
      <c r="Y35" s="60">
        <v>122.1</v>
      </c>
      <c r="Z35" s="61">
        <v>233837718</v>
      </c>
    </row>
    <row r="36" spans="1:26" ht="13.5">
      <c r="A36" s="57" t="s">
        <v>53</v>
      </c>
      <c r="B36" s="18">
        <v>2060416407</v>
      </c>
      <c r="C36" s="18">
        <v>0</v>
      </c>
      <c r="D36" s="58">
        <v>1972667735</v>
      </c>
      <c r="E36" s="59">
        <v>1983391920</v>
      </c>
      <c r="F36" s="59">
        <v>2062213732</v>
      </c>
      <c r="G36" s="59">
        <v>2041325467</v>
      </c>
      <c r="H36" s="59">
        <v>2041767903</v>
      </c>
      <c r="I36" s="59">
        <v>2041767903</v>
      </c>
      <c r="J36" s="59">
        <v>2035617509</v>
      </c>
      <c r="K36" s="59">
        <v>2033567539</v>
      </c>
      <c r="L36" s="59">
        <v>2038458320</v>
      </c>
      <c r="M36" s="59">
        <v>2038458320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2038458320</v>
      </c>
      <c r="W36" s="59">
        <v>991695960</v>
      </c>
      <c r="X36" s="59">
        <v>1046762360</v>
      </c>
      <c r="Y36" s="60">
        <v>105.55</v>
      </c>
      <c r="Z36" s="61">
        <v>1983391920</v>
      </c>
    </row>
    <row r="37" spans="1:26" ht="13.5">
      <c r="A37" s="57" t="s">
        <v>54</v>
      </c>
      <c r="B37" s="18">
        <v>141418273</v>
      </c>
      <c r="C37" s="18">
        <v>0</v>
      </c>
      <c r="D37" s="58">
        <v>154290612</v>
      </c>
      <c r="E37" s="59">
        <v>153779244</v>
      </c>
      <c r="F37" s="59">
        <v>84499252</v>
      </c>
      <c r="G37" s="59">
        <v>93707940</v>
      </c>
      <c r="H37" s="59">
        <v>114324489</v>
      </c>
      <c r="I37" s="59">
        <v>114324489</v>
      </c>
      <c r="J37" s="59">
        <v>112407196</v>
      </c>
      <c r="K37" s="59">
        <v>114916650</v>
      </c>
      <c r="L37" s="59">
        <v>128543578</v>
      </c>
      <c r="M37" s="59">
        <v>128543578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128543578</v>
      </c>
      <c r="W37" s="59">
        <v>76889622</v>
      </c>
      <c r="X37" s="59">
        <v>51653956</v>
      </c>
      <c r="Y37" s="60">
        <v>67.18</v>
      </c>
      <c r="Z37" s="61">
        <v>153779244</v>
      </c>
    </row>
    <row r="38" spans="1:26" ht="13.5">
      <c r="A38" s="57" t="s">
        <v>55</v>
      </c>
      <c r="B38" s="18">
        <v>190960937</v>
      </c>
      <c r="C38" s="18">
        <v>0</v>
      </c>
      <c r="D38" s="58">
        <v>184929119</v>
      </c>
      <c r="E38" s="59">
        <v>195285865</v>
      </c>
      <c r="F38" s="59">
        <v>182768020</v>
      </c>
      <c r="G38" s="59">
        <v>190703962</v>
      </c>
      <c r="H38" s="59">
        <v>189169586</v>
      </c>
      <c r="I38" s="59">
        <v>189169586</v>
      </c>
      <c r="J38" s="59">
        <v>188731078</v>
      </c>
      <c r="K38" s="59">
        <v>188294283</v>
      </c>
      <c r="L38" s="59">
        <v>179598141</v>
      </c>
      <c r="M38" s="59">
        <v>179598141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179598141</v>
      </c>
      <c r="W38" s="59">
        <v>97642933</v>
      </c>
      <c r="X38" s="59">
        <v>81955208</v>
      </c>
      <c r="Y38" s="60">
        <v>83.93</v>
      </c>
      <c r="Z38" s="61">
        <v>195285865</v>
      </c>
    </row>
    <row r="39" spans="1:26" ht="13.5">
      <c r="A39" s="57" t="s">
        <v>56</v>
      </c>
      <c r="B39" s="18">
        <v>1968675865</v>
      </c>
      <c r="C39" s="18">
        <v>0</v>
      </c>
      <c r="D39" s="58">
        <v>1870070486</v>
      </c>
      <c r="E39" s="59">
        <v>1868164529</v>
      </c>
      <c r="F39" s="59">
        <v>2037040446</v>
      </c>
      <c r="G39" s="59">
        <v>2011606153</v>
      </c>
      <c r="H39" s="59">
        <v>1977842244</v>
      </c>
      <c r="I39" s="59">
        <v>1977842244</v>
      </c>
      <c r="J39" s="59">
        <v>1980708269</v>
      </c>
      <c r="K39" s="59">
        <v>1973994509</v>
      </c>
      <c r="L39" s="59">
        <v>1989997256</v>
      </c>
      <c r="M39" s="59">
        <v>1989997256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1989997256</v>
      </c>
      <c r="W39" s="59">
        <v>934082265</v>
      </c>
      <c r="X39" s="59">
        <v>1055914991</v>
      </c>
      <c r="Y39" s="60">
        <v>113.04</v>
      </c>
      <c r="Z39" s="61">
        <v>1868164529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116022087</v>
      </c>
      <c r="C42" s="18">
        <v>0</v>
      </c>
      <c r="D42" s="58">
        <v>85184893</v>
      </c>
      <c r="E42" s="59">
        <v>83749365</v>
      </c>
      <c r="F42" s="59">
        <v>83545010</v>
      </c>
      <c r="G42" s="59">
        <v>4022179</v>
      </c>
      <c r="H42" s="59">
        <v>-2737704</v>
      </c>
      <c r="I42" s="59">
        <v>84829485</v>
      </c>
      <c r="J42" s="59">
        <v>11753089</v>
      </c>
      <c r="K42" s="59">
        <v>654236</v>
      </c>
      <c r="L42" s="59">
        <v>26638116</v>
      </c>
      <c r="M42" s="59">
        <v>39045441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123874926</v>
      </c>
      <c r="W42" s="59">
        <v>42165521</v>
      </c>
      <c r="X42" s="59">
        <v>81709405</v>
      </c>
      <c r="Y42" s="60">
        <v>193.78</v>
      </c>
      <c r="Z42" s="61">
        <v>83749365</v>
      </c>
    </row>
    <row r="43" spans="1:26" ht="13.5">
      <c r="A43" s="57" t="s">
        <v>59</v>
      </c>
      <c r="B43" s="18">
        <v>-80075370</v>
      </c>
      <c r="C43" s="18">
        <v>0</v>
      </c>
      <c r="D43" s="58">
        <v>-81868732</v>
      </c>
      <c r="E43" s="59">
        <v>-82892969</v>
      </c>
      <c r="F43" s="59">
        <v>-3239196</v>
      </c>
      <c r="G43" s="59">
        <v>-1814704</v>
      </c>
      <c r="H43" s="59">
        <v>-4640367</v>
      </c>
      <c r="I43" s="59">
        <v>-9694267</v>
      </c>
      <c r="J43" s="59">
        <v>-160317</v>
      </c>
      <c r="K43" s="59">
        <v>-7495193</v>
      </c>
      <c r="L43" s="59">
        <v>-4923297</v>
      </c>
      <c r="M43" s="59">
        <v>-12578807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-22273074</v>
      </c>
      <c r="W43" s="59">
        <v>-22392294</v>
      </c>
      <c r="X43" s="59">
        <v>119220</v>
      </c>
      <c r="Y43" s="60">
        <v>-0.53</v>
      </c>
      <c r="Z43" s="61">
        <v>-82892969</v>
      </c>
    </row>
    <row r="44" spans="1:26" ht="13.5">
      <c r="A44" s="57" t="s">
        <v>60</v>
      </c>
      <c r="B44" s="18">
        <v>-11467421</v>
      </c>
      <c r="C44" s="18">
        <v>0</v>
      </c>
      <c r="D44" s="58">
        <v>-9140020</v>
      </c>
      <c r="E44" s="59">
        <v>-9465025</v>
      </c>
      <c r="F44" s="59">
        <v>-240289</v>
      </c>
      <c r="G44" s="59">
        <v>0</v>
      </c>
      <c r="H44" s="59">
        <v>-1040459</v>
      </c>
      <c r="I44" s="59">
        <v>-1280748</v>
      </c>
      <c r="J44" s="59">
        <v>-438509</v>
      </c>
      <c r="K44" s="59">
        <v>-436794</v>
      </c>
      <c r="L44" s="59">
        <v>-8516849</v>
      </c>
      <c r="M44" s="59">
        <v>-9392152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-10672900</v>
      </c>
      <c r="W44" s="59">
        <v>-10689585</v>
      </c>
      <c r="X44" s="59">
        <v>16685</v>
      </c>
      <c r="Y44" s="60">
        <v>-0.16</v>
      </c>
      <c r="Z44" s="61">
        <v>-9465025</v>
      </c>
    </row>
    <row r="45" spans="1:26" ht="13.5">
      <c r="A45" s="69" t="s">
        <v>61</v>
      </c>
      <c r="B45" s="21">
        <v>99999502</v>
      </c>
      <c r="C45" s="21">
        <v>0</v>
      </c>
      <c r="D45" s="98">
        <v>44717949</v>
      </c>
      <c r="E45" s="99">
        <v>41933182</v>
      </c>
      <c r="F45" s="99">
        <v>180065027</v>
      </c>
      <c r="G45" s="99">
        <v>182272502</v>
      </c>
      <c r="H45" s="99">
        <v>173853972</v>
      </c>
      <c r="I45" s="99">
        <v>173853972</v>
      </c>
      <c r="J45" s="99">
        <v>185008235</v>
      </c>
      <c r="K45" s="99">
        <v>177730484</v>
      </c>
      <c r="L45" s="99">
        <v>190928454</v>
      </c>
      <c r="M45" s="99">
        <v>190928454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190928454</v>
      </c>
      <c r="W45" s="99">
        <v>59625453</v>
      </c>
      <c r="X45" s="99">
        <v>131303001</v>
      </c>
      <c r="Y45" s="100">
        <v>220.21</v>
      </c>
      <c r="Z45" s="101">
        <v>41933182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12381453</v>
      </c>
      <c r="C49" s="51">
        <v>0</v>
      </c>
      <c r="D49" s="128">
        <v>23907460</v>
      </c>
      <c r="E49" s="53">
        <v>11648530</v>
      </c>
      <c r="F49" s="53">
        <v>0</v>
      </c>
      <c r="G49" s="53">
        <v>0</v>
      </c>
      <c r="H49" s="53">
        <v>0</v>
      </c>
      <c r="I49" s="53">
        <v>7485958</v>
      </c>
      <c r="J49" s="53">
        <v>0</v>
      </c>
      <c r="K49" s="53">
        <v>0</v>
      </c>
      <c r="L49" s="53">
        <v>0</v>
      </c>
      <c r="M49" s="53">
        <v>7539173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6091616</v>
      </c>
      <c r="W49" s="53">
        <v>27899181</v>
      </c>
      <c r="X49" s="53">
        <v>77410855</v>
      </c>
      <c r="Y49" s="53">
        <v>174364226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23329274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23329274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86.36540636200438</v>
      </c>
      <c r="C58" s="5">
        <f>IF(C67=0,0,+(C76/C67)*100)</f>
        <v>0</v>
      </c>
      <c r="D58" s="6">
        <f aca="true" t="shared" si="6" ref="D58:Z58">IF(D67=0,0,+(D76/D67)*100)</f>
        <v>86.94507166126311</v>
      </c>
      <c r="E58" s="7">
        <f t="shared" si="6"/>
        <v>90.04444324769594</v>
      </c>
      <c r="F58" s="7">
        <f t="shared" si="6"/>
        <v>174.6911753533573</v>
      </c>
      <c r="G58" s="7">
        <f t="shared" si="6"/>
        <v>79.08018032763341</v>
      </c>
      <c r="H58" s="7">
        <f t="shared" si="6"/>
        <v>91.19199213525991</v>
      </c>
      <c r="I58" s="7">
        <f t="shared" si="6"/>
        <v>115.38999785150925</v>
      </c>
      <c r="J58" s="7">
        <f t="shared" si="6"/>
        <v>81.31986348338553</v>
      </c>
      <c r="K58" s="7">
        <f t="shared" si="6"/>
        <v>69.15916448197179</v>
      </c>
      <c r="L58" s="7">
        <f t="shared" si="6"/>
        <v>83.75303597410856</v>
      </c>
      <c r="M58" s="7">
        <f t="shared" si="6"/>
        <v>78.03826836809054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97.049767506211</v>
      </c>
      <c r="W58" s="7">
        <f t="shared" si="6"/>
        <v>97.38946494647556</v>
      </c>
      <c r="X58" s="7">
        <f t="shared" si="6"/>
        <v>0</v>
      </c>
      <c r="Y58" s="7">
        <f t="shared" si="6"/>
        <v>0</v>
      </c>
      <c r="Z58" s="8">
        <f t="shared" si="6"/>
        <v>90.04444324769594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100.00000064827582</v>
      </c>
      <c r="E59" s="10">
        <f t="shared" si="7"/>
        <v>99.99999815166414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103.82323123558366</v>
      </c>
      <c r="X59" s="10">
        <f t="shared" si="7"/>
        <v>0</v>
      </c>
      <c r="Y59" s="10">
        <f t="shared" si="7"/>
        <v>0</v>
      </c>
      <c r="Z59" s="11">
        <f t="shared" si="7"/>
        <v>99.99999815166414</v>
      </c>
    </row>
    <row r="60" spans="1:26" ht="13.5">
      <c r="A60" s="37" t="s">
        <v>32</v>
      </c>
      <c r="B60" s="12">
        <f t="shared" si="7"/>
        <v>81.89404143939558</v>
      </c>
      <c r="C60" s="12">
        <f t="shared" si="7"/>
        <v>0</v>
      </c>
      <c r="D60" s="3">
        <f t="shared" si="7"/>
        <v>83.17833583102535</v>
      </c>
      <c r="E60" s="13">
        <f t="shared" si="7"/>
        <v>86.91655264501259</v>
      </c>
      <c r="F60" s="13">
        <f t="shared" si="7"/>
        <v>196.20657087468254</v>
      </c>
      <c r="G60" s="13">
        <f t="shared" si="7"/>
        <v>72.86939167545128</v>
      </c>
      <c r="H60" s="13">
        <f t="shared" si="7"/>
        <v>88.90766909052404</v>
      </c>
      <c r="I60" s="13">
        <f t="shared" si="7"/>
        <v>119.71707940222262</v>
      </c>
      <c r="J60" s="13">
        <f t="shared" si="7"/>
        <v>75.7846862941012</v>
      </c>
      <c r="K60" s="13">
        <f t="shared" si="7"/>
        <v>59.10365745201509</v>
      </c>
      <c r="L60" s="13">
        <f t="shared" si="7"/>
        <v>78.16760071968626</v>
      </c>
      <c r="M60" s="13">
        <f t="shared" si="7"/>
        <v>70.98179612508584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96.16303208663484</v>
      </c>
      <c r="W60" s="13">
        <f t="shared" si="7"/>
        <v>95.92027346446909</v>
      </c>
      <c r="X60" s="13">
        <f t="shared" si="7"/>
        <v>0</v>
      </c>
      <c r="Y60" s="13">
        <f t="shared" si="7"/>
        <v>0</v>
      </c>
      <c r="Z60" s="14">
        <f t="shared" si="7"/>
        <v>86.91655264501259</v>
      </c>
    </row>
    <row r="61" spans="1:26" ht="13.5">
      <c r="A61" s="38" t="s">
        <v>94</v>
      </c>
      <c r="B61" s="12">
        <f t="shared" si="7"/>
        <v>68.22510194935067</v>
      </c>
      <c r="C61" s="12">
        <f t="shared" si="7"/>
        <v>0</v>
      </c>
      <c r="D61" s="3">
        <f t="shared" si="7"/>
        <v>70.26427821252706</v>
      </c>
      <c r="E61" s="13">
        <f t="shared" si="7"/>
        <v>94.34867613970111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101.06645550488945</v>
      </c>
      <c r="X61" s="13">
        <f t="shared" si="7"/>
        <v>0</v>
      </c>
      <c r="Y61" s="13">
        <f t="shared" si="7"/>
        <v>0</v>
      </c>
      <c r="Z61" s="14">
        <f t="shared" si="7"/>
        <v>94.34867613970111</v>
      </c>
    </row>
    <row r="62" spans="1:26" ht="13.5">
      <c r="A62" s="38" t="s">
        <v>95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89.22108153085452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89.8091195493195</v>
      </c>
      <c r="X62" s="13">
        <f t="shared" si="7"/>
        <v>0</v>
      </c>
      <c r="Y62" s="13">
        <f t="shared" si="7"/>
        <v>0</v>
      </c>
      <c r="Z62" s="14">
        <f t="shared" si="7"/>
        <v>89.22108153085452</v>
      </c>
    </row>
    <row r="63" spans="1:26" ht="13.5">
      <c r="A63" s="38" t="s">
        <v>96</v>
      </c>
      <c r="B63" s="12">
        <f t="shared" si="7"/>
        <v>100</v>
      </c>
      <c r="C63" s="12">
        <f t="shared" si="7"/>
        <v>0</v>
      </c>
      <c r="D63" s="3">
        <f t="shared" si="7"/>
        <v>99.99999476754765</v>
      </c>
      <c r="E63" s="13">
        <f t="shared" si="7"/>
        <v>46.36975370873284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87.01779359063258</v>
      </c>
      <c r="X63" s="13">
        <f t="shared" si="7"/>
        <v>0</v>
      </c>
      <c r="Y63" s="13">
        <f t="shared" si="7"/>
        <v>0</v>
      </c>
      <c r="Z63" s="14">
        <f t="shared" si="7"/>
        <v>46.36975370873284</v>
      </c>
    </row>
    <row r="64" spans="1:26" ht="13.5">
      <c r="A64" s="38" t="s">
        <v>97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42.39713111824507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88.57322342811128</v>
      </c>
      <c r="X64" s="13">
        <f t="shared" si="7"/>
        <v>0</v>
      </c>
      <c r="Y64" s="13">
        <f t="shared" si="7"/>
        <v>0</v>
      </c>
      <c r="Z64" s="14">
        <f t="shared" si="7"/>
        <v>42.39713111824507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100.00001449275362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77.97919661058347</v>
      </c>
      <c r="X66" s="16">
        <f t="shared" si="7"/>
        <v>0</v>
      </c>
      <c r="Y66" s="16">
        <f t="shared" si="7"/>
        <v>0</v>
      </c>
      <c r="Z66" s="17">
        <f t="shared" si="7"/>
        <v>100.00001449275362</v>
      </c>
    </row>
    <row r="67" spans="1:26" ht="13.5" hidden="1">
      <c r="A67" s="40" t="s">
        <v>100</v>
      </c>
      <c r="B67" s="23">
        <v>638292833</v>
      </c>
      <c r="C67" s="23"/>
      <c r="D67" s="24">
        <v>726393769</v>
      </c>
      <c r="E67" s="25">
        <v>707769608</v>
      </c>
      <c r="F67" s="25">
        <v>61312302</v>
      </c>
      <c r="G67" s="25">
        <v>59673827</v>
      </c>
      <c r="H67" s="25">
        <v>60713513</v>
      </c>
      <c r="I67" s="25">
        <v>181699642</v>
      </c>
      <c r="J67" s="25">
        <v>60003539</v>
      </c>
      <c r="K67" s="25">
        <v>58634809</v>
      </c>
      <c r="L67" s="25">
        <v>56645740</v>
      </c>
      <c r="M67" s="25">
        <v>175284088</v>
      </c>
      <c r="N67" s="25"/>
      <c r="O67" s="25"/>
      <c r="P67" s="25"/>
      <c r="Q67" s="25"/>
      <c r="R67" s="25"/>
      <c r="S67" s="25"/>
      <c r="T67" s="25"/>
      <c r="U67" s="25"/>
      <c r="V67" s="25">
        <v>356983730</v>
      </c>
      <c r="W67" s="25">
        <v>368608113</v>
      </c>
      <c r="X67" s="25"/>
      <c r="Y67" s="24"/>
      <c r="Z67" s="26">
        <v>707769608</v>
      </c>
    </row>
    <row r="68" spans="1:26" ht="13.5" hidden="1">
      <c r="A68" s="36" t="s">
        <v>31</v>
      </c>
      <c r="B68" s="18">
        <v>146376223</v>
      </c>
      <c r="C68" s="18"/>
      <c r="D68" s="19">
        <v>154255330</v>
      </c>
      <c r="E68" s="20">
        <v>162308164</v>
      </c>
      <c r="F68" s="20">
        <v>13711729</v>
      </c>
      <c r="G68" s="20">
        <v>13660642</v>
      </c>
      <c r="H68" s="20">
        <v>12503168</v>
      </c>
      <c r="I68" s="20">
        <v>39875539</v>
      </c>
      <c r="J68" s="20">
        <v>13715710</v>
      </c>
      <c r="K68" s="20">
        <v>13777271</v>
      </c>
      <c r="L68" s="20">
        <v>13812971</v>
      </c>
      <c r="M68" s="20">
        <v>41305952</v>
      </c>
      <c r="N68" s="20"/>
      <c r="O68" s="20"/>
      <c r="P68" s="20"/>
      <c r="Q68" s="20"/>
      <c r="R68" s="20"/>
      <c r="S68" s="20"/>
      <c r="T68" s="20"/>
      <c r="U68" s="20"/>
      <c r="V68" s="20">
        <v>81181491</v>
      </c>
      <c r="W68" s="20">
        <v>78192027</v>
      </c>
      <c r="X68" s="20"/>
      <c r="Y68" s="19"/>
      <c r="Z68" s="22">
        <v>162308164</v>
      </c>
    </row>
    <row r="69" spans="1:26" ht="13.5" hidden="1">
      <c r="A69" s="37" t="s">
        <v>32</v>
      </c>
      <c r="B69" s="18">
        <v>480662947</v>
      </c>
      <c r="C69" s="18"/>
      <c r="D69" s="19">
        <v>563738439</v>
      </c>
      <c r="E69" s="20">
        <v>538561444</v>
      </c>
      <c r="F69" s="20">
        <v>47600573</v>
      </c>
      <c r="G69" s="20">
        <v>46013185</v>
      </c>
      <c r="H69" s="20">
        <v>48210345</v>
      </c>
      <c r="I69" s="20">
        <v>141824103</v>
      </c>
      <c r="J69" s="20">
        <v>46287829</v>
      </c>
      <c r="K69" s="20">
        <v>44217805</v>
      </c>
      <c r="L69" s="20">
        <v>42153924</v>
      </c>
      <c r="M69" s="20">
        <v>132659558</v>
      </c>
      <c r="N69" s="20"/>
      <c r="O69" s="20"/>
      <c r="P69" s="20"/>
      <c r="Q69" s="20"/>
      <c r="R69" s="20"/>
      <c r="S69" s="20"/>
      <c r="T69" s="20"/>
      <c r="U69" s="20"/>
      <c r="V69" s="20">
        <v>274483661</v>
      </c>
      <c r="W69" s="20">
        <v>286158126</v>
      </c>
      <c r="X69" s="20"/>
      <c r="Y69" s="19"/>
      <c r="Z69" s="22">
        <v>538561444</v>
      </c>
    </row>
    <row r="70" spans="1:26" ht="13.5" hidden="1">
      <c r="A70" s="38" t="s">
        <v>94</v>
      </c>
      <c r="B70" s="18">
        <v>273891151</v>
      </c>
      <c r="C70" s="18"/>
      <c r="D70" s="19">
        <v>318909982</v>
      </c>
      <c r="E70" s="20">
        <v>311707512</v>
      </c>
      <c r="F70" s="20">
        <v>26710472</v>
      </c>
      <c r="G70" s="20">
        <v>30291121</v>
      </c>
      <c r="H70" s="20">
        <v>29781633</v>
      </c>
      <c r="I70" s="20">
        <v>86783226</v>
      </c>
      <c r="J70" s="20">
        <v>26561267</v>
      </c>
      <c r="K70" s="20">
        <v>25656981</v>
      </c>
      <c r="L70" s="20">
        <v>24781348</v>
      </c>
      <c r="M70" s="20">
        <v>76999596</v>
      </c>
      <c r="N70" s="20"/>
      <c r="O70" s="20"/>
      <c r="P70" s="20"/>
      <c r="Q70" s="20"/>
      <c r="R70" s="20"/>
      <c r="S70" s="20"/>
      <c r="T70" s="20"/>
      <c r="U70" s="20"/>
      <c r="V70" s="20">
        <v>163782822</v>
      </c>
      <c r="W70" s="20">
        <v>162054581</v>
      </c>
      <c r="X70" s="20"/>
      <c r="Y70" s="19"/>
      <c r="Z70" s="22">
        <v>311707512</v>
      </c>
    </row>
    <row r="71" spans="1:26" ht="13.5" hidden="1">
      <c r="A71" s="38" t="s">
        <v>95</v>
      </c>
      <c r="B71" s="18">
        <v>142408109</v>
      </c>
      <c r="C71" s="18"/>
      <c r="D71" s="19">
        <v>172344101</v>
      </c>
      <c r="E71" s="20">
        <v>163426424</v>
      </c>
      <c r="F71" s="20">
        <v>15696312</v>
      </c>
      <c r="G71" s="20">
        <v>10462240</v>
      </c>
      <c r="H71" s="20">
        <v>13118830</v>
      </c>
      <c r="I71" s="20">
        <v>39277382</v>
      </c>
      <c r="J71" s="20">
        <v>13930473</v>
      </c>
      <c r="K71" s="20">
        <v>13216547</v>
      </c>
      <c r="L71" s="20">
        <v>12033946</v>
      </c>
      <c r="M71" s="20">
        <v>39180966</v>
      </c>
      <c r="N71" s="20"/>
      <c r="O71" s="20"/>
      <c r="P71" s="20"/>
      <c r="Q71" s="20"/>
      <c r="R71" s="20"/>
      <c r="S71" s="20"/>
      <c r="T71" s="20"/>
      <c r="U71" s="20"/>
      <c r="V71" s="20">
        <v>78458348</v>
      </c>
      <c r="W71" s="20">
        <v>87361225</v>
      </c>
      <c r="X71" s="20"/>
      <c r="Y71" s="19"/>
      <c r="Z71" s="22">
        <v>163426424</v>
      </c>
    </row>
    <row r="72" spans="1:26" ht="13.5" hidden="1">
      <c r="A72" s="38" t="s">
        <v>96</v>
      </c>
      <c r="B72" s="18">
        <v>34494321</v>
      </c>
      <c r="C72" s="18"/>
      <c r="D72" s="19">
        <v>38222995</v>
      </c>
      <c r="E72" s="20">
        <v>32846394</v>
      </c>
      <c r="F72" s="20">
        <v>2679947</v>
      </c>
      <c r="G72" s="20">
        <v>2778826</v>
      </c>
      <c r="H72" s="20">
        <v>2687450</v>
      </c>
      <c r="I72" s="20">
        <v>8146223</v>
      </c>
      <c r="J72" s="20">
        <v>3249858</v>
      </c>
      <c r="K72" s="20">
        <v>2768453</v>
      </c>
      <c r="L72" s="20">
        <v>2695370</v>
      </c>
      <c r="M72" s="20">
        <v>8713681</v>
      </c>
      <c r="N72" s="20"/>
      <c r="O72" s="20"/>
      <c r="P72" s="20"/>
      <c r="Q72" s="20"/>
      <c r="R72" s="20"/>
      <c r="S72" s="20"/>
      <c r="T72" s="20"/>
      <c r="U72" s="20"/>
      <c r="V72" s="20">
        <v>16859904</v>
      </c>
      <c r="W72" s="20">
        <v>19375235</v>
      </c>
      <c r="X72" s="20"/>
      <c r="Y72" s="19"/>
      <c r="Z72" s="22">
        <v>32846394</v>
      </c>
    </row>
    <row r="73" spans="1:26" ht="13.5" hidden="1">
      <c r="A73" s="38" t="s">
        <v>97</v>
      </c>
      <c r="B73" s="18">
        <v>29869366</v>
      </c>
      <c r="C73" s="18"/>
      <c r="D73" s="19">
        <v>34261361</v>
      </c>
      <c r="E73" s="20">
        <v>30581114</v>
      </c>
      <c r="F73" s="20">
        <v>2513842</v>
      </c>
      <c r="G73" s="20">
        <v>2480998</v>
      </c>
      <c r="H73" s="20">
        <v>2622432</v>
      </c>
      <c r="I73" s="20">
        <v>7617272</v>
      </c>
      <c r="J73" s="20">
        <v>2546231</v>
      </c>
      <c r="K73" s="20">
        <v>2575824</v>
      </c>
      <c r="L73" s="20">
        <v>2643260</v>
      </c>
      <c r="M73" s="20">
        <v>7765315</v>
      </c>
      <c r="N73" s="20"/>
      <c r="O73" s="20"/>
      <c r="P73" s="20"/>
      <c r="Q73" s="20"/>
      <c r="R73" s="20"/>
      <c r="S73" s="20"/>
      <c r="T73" s="20"/>
      <c r="U73" s="20"/>
      <c r="V73" s="20">
        <v>15382587</v>
      </c>
      <c r="W73" s="20">
        <v>17367085</v>
      </c>
      <c r="X73" s="20"/>
      <c r="Y73" s="19"/>
      <c r="Z73" s="22">
        <v>30581114</v>
      </c>
    </row>
    <row r="74" spans="1:26" ht="13.5" hidden="1">
      <c r="A74" s="38" t="s">
        <v>98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99</v>
      </c>
      <c r="B75" s="27">
        <v>11253663</v>
      </c>
      <c r="C75" s="27"/>
      <c r="D75" s="28">
        <v>8400000</v>
      </c>
      <c r="E75" s="29">
        <v>6900000</v>
      </c>
      <c r="F75" s="29"/>
      <c r="G75" s="29"/>
      <c r="H75" s="29"/>
      <c r="I75" s="29"/>
      <c r="J75" s="29"/>
      <c r="K75" s="29">
        <v>639733</v>
      </c>
      <c r="L75" s="29">
        <v>678845</v>
      </c>
      <c r="M75" s="29">
        <v>1318578</v>
      </c>
      <c r="N75" s="29"/>
      <c r="O75" s="29"/>
      <c r="P75" s="29"/>
      <c r="Q75" s="29"/>
      <c r="R75" s="29"/>
      <c r="S75" s="29"/>
      <c r="T75" s="29"/>
      <c r="U75" s="29"/>
      <c r="V75" s="29">
        <v>1318578</v>
      </c>
      <c r="W75" s="29">
        <v>4257960</v>
      </c>
      <c r="X75" s="29"/>
      <c r="Y75" s="28"/>
      <c r="Z75" s="30">
        <v>6900000</v>
      </c>
    </row>
    <row r="76" spans="1:26" ht="13.5" hidden="1">
      <c r="A76" s="41" t="s">
        <v>101</v>
      </c>
      <c r="B76" s="31">
        <v>551264199</v>
      </c>
      <c r="C76" s="31"/>
      <c r="D76" s="32">
        <v>631563583</v>
      </c>
      <c r="E76" s="33">
        <v>637307203</v>
      </c>
      <c r="F76" s="33">
        <v>107107181</v>
      </c>
      <c r="G76" s="33">
        <v>47190170</v>
      </c>
      <c r="H76" s="33">
        <v>55365862</v>
      </c>
      <c r="I76" s="33">
        <v>209663213</v>
      </c>
      <c r="J76" s="33">
        <v>48794796</v>
      </c>
      <c r="K76" s="33">
        <v>40551344</v>
      </c>
      <c r="L76" s="33">
        <v>47442527</v>
      </c>
      <c r="M76" s="33">
        <v>136788667</v>
      </c>
      <c r="N76" s="33"/>
      <c r="O76" s="33"/>
      <c r="P76" s="33"/>
      <c r="Q76" s="33"/>
      <c r="R76" s="33"/>
      <c r="S76" s="33"/>
      <c r="T76" s="33"/>
      <c r="U76" s="33"/>
      <c r="V76" s="33">
        <v>346451880</v>
      </c>
      <c r="W76" s="33">
        <v>358985469</v>
      </c>
      <c r="X76" s="33"/>
      <c r="Y76" s="32"/>
      <c r="Z76" s="34">
        <v>637307203</v>
      </c>
    </row>
    <row r="77" spans="1:26" ht="13.5" hidden="1">
      <c r="A77" s="36" t="s">
        <v>31</v>
      </c>
      <c r="B77" s="18">
        <v>146376223</v>
      </c>
      <c r="C77" s="18"/>
      <c r="D77" s="19">
        <v>154255331</v>
      </c>
      <c r="E77" s="20">
        <v>162308161</v>
      </c>
      <c r="F77" s="20">
        <v>13711729</v>
      </c>
      <c r="G77" s="20">
        <v>13660642</v>
      </c>
      <c r="H77" s="20">
        <v>12503168</v>
      </c>
      <c r="I77" s="20">
        <v>39875539</v>
      </c>
      <c r="J77" s="20">
        <v>13715710</v>
      </c>
      <c r="K77" s="20">
        <v>13777271</v>
      </c>
      <c r="L77" s="20">
        <v>13812971</v>
      </c>
      <c r="M77" s="20">
        <v>41305952</v>
      </c>
      <c r="N77" s="20"/>
      <c r="O77" s="20"/>
      <c r="P77" s="20"/>
      <c r="Q77" s="20"/>
      <c r="R77" s="20"/>
      <c r="S77" s="20"/>
      <c r="T77" s="20"/>
      <c r="U77" s="20"/>
      <c r="V77" s="20">
        <v>81181491</v>
      </c>
      <c r="W77" s="20">
        <v>81181489</v>
      </c>
      <c r="X77" s="20"/>
      <c r="Y77" s="19"/>
      <c r="Z77" s="22">
        <v>162308161</v>
      </c>
    </row>
    <row r="78" spans="1:26" ht="13.5" hidden="1">
      <c r="A78" s="37" t="s">
        <v>32</v>
      </c>
      <c r="B78" s="18">
        <v>393634313</v>
      </c>
      <c r="C78" s="18"/>
      <c r="D78" s="19">
        <v>468908252</v>
      </c>
      <c r="E78" s="20">
        <v>468099041</v>
      </c>
      <c r="F78" s="20">
        <v>93395452</v>
      </c>
      <c r="G78" s="20">
        <v>33529528</v>
      </c>
      <c r="H78" s="20">
        <v>42862694</v>
      </c>
      <c r="I78" s="20">
        <v>169787674</v>
      </c>
      <c r="J78" s="20">
        <v>35079086</v>
      </c>
      <c r="K78" s="20">
        <v>26134340</v>
      </c>
      <c r="L78" s="20">
        <v>32950711</v>
      </c>
      <c r="M78" s="20">
        <v>94164137</v>
      </c>
      <c r="N78" s="20"/>
      <c r="O78" s="20"/>
      <c r="P78" s="20"/>
      <c r="Q78" s="20"/>
      <c r="R78" s="20"/>
      <c r="S78" s="20"/>
      <c r="T78" s="20"/>
      <c r="U78" s="20"/>
      <c r="V78" s="20">
        <v>263951811</v>
      </c>
      <c r="W78" s="20">
        <v>274483657</v>
      </c>
      <c r="X78" s="20"/>
      <c r="Y78" s="19"/>
      <c r="Z78" s="22">
        <v>468099041</v>
      </c>
    </row>
    <row r="79" spans="1:26" ht="13.5" hidden="1">
      <c r="A79" s="38" t="s">
        <v>94</v>
      </c>
      <c r="B79" s="18">
        <v>186862517</v>
      </c>
      <c r="C79" s="18"/>
      <c r="D79" s="19">
        <v>224079797</v>
      </c>
      <c r="E79" s="20">
        <v>294091911</v>
      </c>
      <c r="F79" s="20">
        <v>26710472</v>
      </c>
      <c r="G79" s="20">
        <v>30291121</v>
      </c>
      <c r="H79" s="20">
        <v>29781633</v>
      </c>
      <c r="I79" s="20">
        <v>86783226</v>
      </c>
      <c r="J79" s="20">
        <v>26561267</v>
      </c>
      <c r="K79" s="20">
        <v>25656981</v>
      </c>
      <c r="L79" s="20">
        <v>24781348</v>
      </c>
      <c r="M79" s="20">
        <v>76999596</v>
      </c>
      <c r="N79" s="20"/>
      <c r="O79" s="20"/>
      <c r="P79" s="20"/>
      <c r="Q79" s="20"/>
      <c r="R79" s="20"/>
      <c r="S79" s="20"/>
      <c r="T79" s="20"/>
      <c r="U79" s="20"/>
      <c r="V79" s="20">
        <v>163782822</v>
      </c>
      <c r="W79" s="20">
        <v>163782821</v>
      </c>
      <c r="X79" s="20"/>
      <c r="Y79" s="19"/>
      <c r="Z79" s="22">
        <v>294091911</v>
      </c>
    </row>
    <row r="80" spans="1:26" ht="13.5" hidden="1">
      <c r="A80" s="38" t="s">
        <v>95</v>
      </c>
      <c r="B80" s="18">
        <v>142408109</v>
      </c>
      <c r="C80" s="18"/>
      <c r="D80" s="19">
        <v>172344101</v>
      </c>
      <c r="E80" s="20">
        <v>145810823</v>
      </c>
      <c r="F80" s="20">
        <v>15696312</v>
      </c>
      <c r="G80" s="20">
        <v>10462240</v>
      </c>
      <c r="H80" s="20">
        <v>13118830</v>
      </c>
      <c r="I80" s="20">
        <v>39277382</v>
      </c>
      <c r="J80" s="20">
        <v>13930473</v>
      </c>
      <c r="K80" s="20">
        <v>13216547</v>
      </c>
      <c r="L80" s="20">
        <v>12033946</v>
      </c>
      <c r="M80" s="20">
        <v>39180966</v>
      </c>
      <c r="N80" s="20"/>
      <c r="O80" s="20"/>
      <c r="P80" s="20"/>
      <c r="Q80" s="20"/>
      <c r="R80" s="20"/>
      <c r="S80" s="20"/>
      <c r="T80" s="20"/>
      <c r="U80" s="20"/>
      <c r="V80" s="20">
        <v>78458348</v>
      </c>
      <c r="W80" s="20">
        <v>78458347</v>
      </c>
      <c r="X80" s="20"/>
      <c r="Y80" s="19"/>
      <c r="Z80" s="22">
        <v>145810823</v>
      </c>
    </row>
    <row r="81" spans="1:26" ht="13.5" hidden="1">
      <c r="A81" s="38" t="s">
        <v>96</v>
      </c>
      <c r="B81" s="18">
        <v>34494321</v>
      </c>
      <c r="C81" s="18"/>
      <c r="D81" s="19">
        <v>38222993</v>
      </c>
      <c r="E81" s="20">
        <v>15230792</v>
      </c>
      <c r="F81" s="20">
        <v>2679947</v>
      </c>
      <c r="G81" s="20">
        <v>2778826</v>
      </c>
      <c r="H81" s="20">
        <v>2687450</v>
      </c>
      <c r="I81" s="20">
        <v>8146223</v>
      </c>
      <c r="J81" s="20">
        <v>3249858</v>
      </c>
      <c r="K81" s="20">
        <v>2768453</v>
      </c>
      <c r="L81" s="20">
        <v>2695370</v>
      </c>
      <c r="M81" s="20">
        <v>8713681</v>
      </c>
      <c r="N81" s="20"/>
      <c r="O81" s="20"/>
      <c r="P81" s="20"/>
      <c r="Q81" s="20"/>
      <c r="R81" s="20"/>
      <c r="S81" s="20"/>
      <c r="T81" s="20"/>
      <c r="U81" s="20"/>
      <c r="V81" s="20">
        <v>16859904</v>
      </c>
      <c r="W81" s="20">
        <v>16859902</v>
      </c>
      <c r="X81" s="20"/>
      <c r="Y81" s="19"/>
      <c r="Z81" s="22">
        <v>15230792</v>
      </c>
    </row>
    <row r="82" spans="1:26" ht="13.5" hidden="1">
      <c r="A82" s="38" t="s">
        <v>97</v>
      </c>
      <c r="B82" s="18">
        <v>29869366</v>
      </c>
      <c r="C82" s="18"/>
      <c r="D82" s="19">
        <v>34261361</v>
      </c>
      <c r="E82" s="20">
        <v>12965515</v>
      </c>
      <c r="F82" s="20">
        <v>2513842</v>
      </c>
      <c r="G82" s="20">
        <v>2480998</v>
      </c>
      <c r="H82" s="20">
        <v>2622432</v>
      </c>
      <c r="I82" s="20">
        <v>7617272</v>
      </c>
      <c r="J82" s="20">
        <v>2546231</v>
      </c>
      <c r="K82" s="20">
        <v>2575824</v>
      </c>
      <c r="L82" s="20">
        <v>2643260</v>
      </c>
      <c r="M82" s="20">
        <v>7765315</v>
      </c>
      <c r="N82" s="20"/>
      <c r="O82" s="20"/>
      <c r="P82" s="20"/>
      <c r="Q82" s="20"/>
      <c r="R82" s="20"/>
      <c r="S82" s="20"/>
      <c r="T82" s="20"/>
      <c r="U82" s="20"/>
      <c r="V82" s="20">
        <v>15382587</v>
      </c>
      <c r="W82" s="20">
        <v>15382587</v>
      </c>
      <c r="X82" s="20"/>
      <c r="Y82" s="19"/>
      <c r="Z82" s="22">
        <v>12965515</v>
      </c>
    </row>
    <row r="83" spans="1:26" ht="13.5" hidden="1">
      <c r="A83" s="38" t="s">
        <v>98</v>
      </c>
      <c r="B83" s="18"/>
      <c r="C83" s="18"/>
      <c r="D83" s="19"/>
      <c r="E83" s="20"/>
      <c r="F83" s="20">
        <v>45794879</v>
      </c>
      <c r="G83" s="20">
        <v>-12483657</v>
      </c>
      <c r="H83" s="20">
        <v>-5347651</v>
      </c>
      <c r="I83" s="20">
        <v>27963571</v>
      </c>
      <c r="J83" s="20">
        <v>-11208743</v>
      </c>
      <c r="K83" s="20">
        <v>-18083465</v>
      </c>
      <c r="L83" s="20">
        <v>-9203213</v>
      </c>
      <c r="M83" s="20">
        <v>-38495421</v>
      </c>
      <c r="N83" s="20"/>
      <c r="O83" s="20"/>
      <c r="P83" s="20"/>
      <c r="Q83" s="20"/>
      <c r="R83" s="20"/>
      <c r="S83" s="20"/>
      <c r="T83" s="20"/>
      <c r="U83" s="20"/>
      <c r="V83" s="20">
        <v>-10531850</v>
      </c>
      <c r="W83" s="20"/>
      <c r="X83" s="20"/>
      <c r="Y83" s="19"/>
      <c r="Z83" s="22"/>
    </row>
    <row r="84" spans="1:26" ht="13.5" hidden="1">
      <c r="A84" s="39" t="s">
        <v>99</v>
      </c>
      <c r="B84" s="27">
        <v>11253663</v>
      </c>
      <c r="C84" s="27"/>
      <c r="D84" s="28">
        <v>8400000</v>
      </c>
      <c r="E84" s="29">
        <v>6900001</v>
      </c>
      <c r="F84" s="29"/>
      <c r="G84" s="29"/>
      <c r="H84" s="29"/>
      <c r="I84" s="29"/>
      <c r="J84" s="29"/>
      <c r="K84" s="29">
        <v>639733</v>
      </c>
      <c r="L84" s="29">
        <v>678845</v>
      </c>
      <c r="M84" s="29">
        <v>1318578</v>
      </c>
      <c r="N84" s="29"/>
      <c r="O84" s="29"/>
      <c r="P84" s="29"/>
      <c r="Q84" s="29"/>
      <c r="R84" s="29"/>
      <c r="S84" s="29"/>
      <c r="T84" s="29"/>
      <c r="U84" s="29"/>
      <c r="V84" s="29">
        <v>1318578</v>
      </c>
      <c r="W84" s="29">
        <v>3320323</v>
      </c>
      <c r="X84" s="29"/>
      <c r="Y84" s="28"/>
      <c r="Z84" s="30">
        <v>6900001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89841385</v>
      </c>
      <c r="C5" s="18">
        <v>0</v>
      </c>
      <c r="D5" s="58">
        <v>98270357</v>
      </c>
      <c r="E5" s="59">
        <v>98270357</v>
      </c>
      <c r="F5" s="59">
        <v>8093749</v>
      </c>
      <c r="G5" s="59">
        <v>8095497</v>
      </c>
      <c r="H5" s="59">
        <v>7986980</v>
      </c>
      <c r="I5" s="59">
        <v>24176226</v>
      </c>
      <c r="J5" s="59">
        <v>8086709</v>
      </c>
      <c r="K5" s="59">
        <v>8084675</v>
      </c>
      <c r="L5" s="59">
        <v>8051632</v>
      </c>
      <c r="M5" s="59">
        <v>24223016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48399242</v>
      </c>
      <c r="W5" s="59">
        <v>49135176</v>
      </c>
      <c r="X5" s="59">
        <v>-735934</v>
      </c>
      <c r="Y5" s="60">
        <v>-1.5</v>
      </c>
      <c r="Z5" s="61">
        <v>98270357</v>
      </c>
    </row>
    <row r="6" spans="1:26" ht="13.5">
      <c r="A6" s="57" t="s">
        <v>32</v>
      </c>
      <c r="B6" s="18">
        <v>399394793</v>
      </c>
      <c r="C6" s="18">
        <v>0</v>
      </c>
      <c r="D6" s="58">
        <v>456051035</v>
      </c>
      <c r="E6" s="59">
        <v>456051035</v>
      </c>
      <c r="F6" s="59">
        <v>41157958</v>
      </c>
      <c r="G6" s="59">
        <v>62019215</v>
      </c>
      <c r="H6" s="59">
        <v>16291186</v>
      </c>
      <c r="I6" s="59">
        <v>119468359</v>
      </c>
      <c r="J6" s="59">
        <v>34363616</v>
      </c>
      <c r="K6" s="59">
        <v>47254976</v>
      </c>
      <c r="L6" s="59">
        <v>34685318</v>
      </c>
      <c r="M6" s="59">
        <v>116303910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235772269</v>
      </c>
      <c r="W6" s="59">
        <v>228025524</v>
      </c>
      <c r="X6" s="59">
        <v>7746745</v>
      </c>
      <c r="Y6" s="60">
        <v>3.4</v>
      </c>
      <c r="Z6" s="61">
        <v>456051035</v>
      </c>
    </row>
    <row r="7" spans="1:26" ht="13.5">
      <c r="A7" s="57" t="s">
        <v>33</v>
      </c>
      <c r="B7" s="18">
        <v>1812230</v>
      </c>
      <c r="C7" s="18">
        <v>0</v>
      </c>
      <c r="D7" s="58">
        <v>1000000</v>
      </c>
      <c r="E7" s="59">
        <v>1000000</v>
      </c>
      <c r="F7" s="59">
        <v>80065</v>
      </c>
      <c r="G7" s="59">
        <v>59980</v>
      </c>
      <c r="H7" s="59">
        <v>116616</v>
      </c>
      <c r="I7" s="59">
        <v>256661</v>
      </c>
      <c r="J7" s="59">
        <v>259755</v>
      </c>
      <c r="K7" s="59">
        <v>202181</v>
      </c>
      <c r="L7" s="59">
        <v>118220</v>
      </c>
      <c r="M7" s="59">
        <v>580156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836817</v>
      </c>
      <c r="W7" s="59">
        <v>499998</v>
      </c>
      <c r="X7" s="59">
        <v>336819</v>
      </c>
      <c r="Y7" s="60">
        <v>67.36</v>
      </c>
      <c r="Z7" s="61">
        <v>1000000</v>
      </c>
    </row>
    <row r="8" spans="1:26" ht="13.5">
      <c r="A8" s="57" t="s">
        <v>34</v>
      </c>
      <c r="B8" s="18">
        <v>94455355</v>
      </c>
      <c r="C8" s="18">
        <v>0</v>
      </c>
      <c r="D8" s="58">
        <v>103605538</v>
      </c>
      <c r="E8" s="59">
        <v>103605538</v>
      </c>
      <c r="F8" s="59">
        <v>0</v>
      </c>
      <c r="G8" s="59">
        <v>54621</v>
      </c>
      <c r="H8" s="59">
        <v>39211160</v>
      </c>
      <c r="I8" s="59">
        <v>39265781</v>
      </c>
      <c r="J8" s="59">
        <v>28310</v>
      </c>
      <c r="K8" s="59">
        <v>2502134</v>
      </c>
      <c r="L8" s="59">
        <v>31792087</v>
      </c>
      <c r="M8" s="59">
        <v>34322531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73588312</v>
      </c>
      <c r="W8" s="59">
        <v>51802770</v>
      </c>
      <c r="X8" s="59">
        <v>21785542</v>
      </c>
      <c r="Y8" s="60">
        <v>42.05</v>
      </c>
      <c r="Z8" s="61">
        <v>103605538</v>
      </c>
    </row>
    <row r="9" spans="1:26" ht="13.5">
      <c r="A9" s="57" t="s">
        <v>35</v>
      </c>
      <c r="B9" s="18">
        <v>69003662</v>
      </c>
      <c r="C9" s="18">
        <v>0</v>
      </c>
      <c r="D9" s="58">
        <v>67488896</v>
      </c>
      <c r="E9" s="59">
        <v>67488896</v>
      </c>
      <c r="F9" s="59">
        <v>851910</v>
      </c>
      <c r="G9" s="59">
        <v>818647</v>
      </c>
      <c r="H9" s="59">
        <v>2678646</v>
      </c>
      <c r="I9" s="59">
        <v>4349203</v>
      </c>
      <c r="J9" s="59">
        <v>2125909</v>
      </c>
      <c r="K9" s="59">
        <v>421519</v>
      </c>
      <c r="L9" s="59">
        <v>3849602</v>
      </c>
      <c r="M9" s="59">
        <v>6397030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10746233</v>
      </c>
      <c r="W9" s="59">
        <v>33744444</v>
      </c>
      <c r="X9" s="59">
        <v>-22998211</v>
      </c>
      <c r="Y9" s="60">
        <v>-68.15</v>
      </c>
      <c r="Z9" s="61">
        <v>67488896</v>
      </c>
    </row>
    <row r="10" spans="1:26" ht="25.5">
      <c r="A10" s="62" t="s">
        <v>86</v>
      </c>
      <c r="B10" s="63">
        <f>SUM(B5:B9)</f>
        <v>654507425</v>
      </c>
      <c r="C10" s="63">
        <f>SUM(C5:C9)</f>
        <v>0</v>
      </c>
      <c r="D10" s="64">
        <f aca="true" t="shared" si="0" ref="D10:Z10">SUM(D5:D9)</f>
        <v>726415826</v>
      </c>
      <c r="E10" s="65">
        <f t="shared" si="0"/>
        <v>726415826</v>
      </c>
      <c r="F10" s="65">
        <f t="shared" si="0"/>
        <v>50183682</v>
      </c>
      <c r="G10" s="65">
        <f t="shared" si="0"/>
        <v>71047960</v>
      </c>
      <c r="H10" s="65">
        <f t="shared" si="0"/>
        <v>66284588</v>
      </c>
      <c r="I10" s="65">
        <f t="shared" si="0"/>
        <v>187516230</v>
      </c>
      <c r="J10" s="65">
        <f t="shared" si="0"/>
        <v>44864299</v>
      </c>
      <c r="K10" s="65">
        <f t="shared" si="0"/>
        <v>58465485</v>
      </c>
      <c r="L10" s="65">
        <f t="shared" si="0"/>
        <v>78496859</v>
      </c>
      <c r="M10" s="65">
        <f t="shared" si="0"/>
        <v>181826643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369342873</v>
      </c>
      <c r="W10" s="65">
        <f t="shared" si="0"/>
        <v>363207912</v>
      </c>
      <c r="X10" s="65">
        <f t="shared" si="0"/>
        <v>6134961</v>
      </c>
      <c r="Y10" s="66">
        <f>+IF(W10&lt;&gt;0,(X10/W10)*100,0)</f>
        <v>1.6891044488039675</v>
      </c>
      <c r="Z10" s="67">
        <f t="shared" si="0"/>
        <v>726415826</v>
      </c>
    </row>
    <row r="11" spans="1:26" ht="13.5">
      <c r="A11" s="57" t="s">
        <v>36</v>
      </c>
      <c r="B11" s="18">
        <v>142131713</v>
      </c>
      <c r="C11" s="18">
        <v>0</v>
      </c>
      <c r="D11" s="58">
        <v>154837383</v>
      </c>
      <c r="E11" s="59">
        <v>154837383</v>
      </c>
      <c r="F11" s="59">
        <v>0</v>
      </c>
      <c r="G11" s="59">
        <v>27160101</v>
      </c>
      <c r="H11" s="59">
        <v>11425209</v>
      </c>
      <c r="I11" s="59">
        <v>38585310</v>
      </c>
      <c r="J11" s="59">
        <v>-1515113</v>
      </c>
      <c r="K11" s="59">
        <v>13144397</v>
      </c>
      <c r="L11" s="59">
        <v>0</v>
      </c>
      <c r="M11" s="59">
        <v>11629284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50214594</v>
      </c>
      <c r="W11" s="59">
        <v>77418690</v>
      </c>
      <c r="X11" s="59">
        <v>-27204096</v>
      </c>
      <c r="Y11" s="60">
        <v>-35.14</v>
      </c>
      <c r="Z11" s="61">
        <v>154837383</v>
      </c>
    </row>
    <row r="12" spans="1:26" ht="13.5">
      <c r="A12" s="57" t="s">
        <v>37</v>
      </c>
      <c r="B12" s="18">
        <v>9222847</v>
      </c>
      <c r="C12" s="18">
        <v>0</v>
      </c>
      <c r="D12" s="58">
        <v>9819461</v>
      </c>
      <c r="E12" s="59">
        <v>9819461</v>
      </c>
      <c r="F12" s="59">
        <v>0</v>
      </c>
      <c r="G12" s="59">
        <v>0</v>
      </c>
      <c r="H12" s="59">
        <v>1890381</v>
      </c>
      <c r="I12" s="59">
        <v>1890381</v>
      </c>
      <c r="J12" s="59">
        <v>1515113</v>
      </c>
      <c r="K12" s="59">
        <v>0</v>
      </c>
      <c r="L12" s="59">
        <v>0</v>
      </c>
      <c r="M12" s="59">
        <v>1515113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3405494</v>
      </c>
      <c r="W12" s="59">
        <v>4909728</v>
      </c>
      <c r="X12" s="59">
        <v>-1504234</v>
      </c>
      <c r="Y12" s="60">
        <v>-30.64</v>
      </c>
      <c r="Z12" s="61">
        <v>9819461</v>
      </c>
    </row>
    <row r="13" spans="1:26" ht="13.5">
      <c r="A13" s="57" t="s">
        <v>87</v>
      </c>
      <c r="B13" s="18">
        <v>43508835</v>
      </c>
      <c r="C13" s="18">
        <v>0</v>
      </c>
      <c r="D13" s="58">
        <v>41807809</v>
      </c>
      <c r="E13" s="59">
        <v>41807809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20903904</v>
      </c>
      <c r="X13" s="59">
        <v>-20903904</v>
      </c>
      <c r="Y13" s="60">
        <v>-100</v>
      </c>
      <c r="Z13" s="61">
        <v>41807809</v>
      </c>
    </row>
    <row r="14" spans="1:26" ht="13.5">
      <c r="A14" s="57" t="s">
        <v>38</v>
      </c>
      <c r="B14" s="18">
        <v>14457584</v>
      </c>
      <c r="C14" s="18">
        <v>0</v>
      </c>
      <c r="D14" s="58">
        <v>10367817</v>
      </c>
      <c r="E14" s="59">
        <v>10367817</v>
      </c>
      <c r="F14" s="59">
        <v>0</v>
      </c>
      <c r="G14" s="59">
        <v>0</v>
      </c>
      <c r="H14" s="59">
        <v>1416761</v>
      </c>
      <c r="I14" s="59">
        <v>1416761</v>
      </c>
      <c r="J14" s="59">
        <v>477386</v>
      </c>
      <c r="K14" s="59">
        <v>461987</v>
      </c>
      <c r="L14" s="59">
        <v>471621</v>
      </c>
      <c r="M14" s="59">
        <v>1410994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2827755</v>
      </c>
      <c r="W14" s="59">
        <v>5183910</v>
      </c>
      <c r="X14" s="59">
        <v>-2356155</v>
      </c>
      <c r="Y14" s="60">
        <v>-45.45</v>
      </c>
      <c r="Z14" s="61">
        <v>10367817</v>
      </c>
    </row>
    <row r="15" spans="1:26" ht="13.5">
      <c r="A15" s="57" t="s">
        <v>39</v>
      </c>
      <c r="B15" s="18">
        <v>276716939</v>
      </c>
      <c r="C15" s="18">
        <v>0</v>
      </c>
      <c r="D15" s="58">
        <v>289476703</v>
      </c>
      <c r="E15" s="59">
        <v>289476703</v>
      </c>
      <c r="F15" s="59">
        <v>1731760</v>
      </c>
      <c r="G15" s="59">
        <v>33149383</v>
      </c>
      <c r="H15" s="59">
        <v>33645000</v>
      </c>
      <c r="I15" s="59">
        <v>68526143</v>
      </c>
      <c r="J15" s="59">
        <v>24004506</v>
      </c>
      <c r="K15" s="59">
        <v>38981478</v>
      </c>
      <c r="L15" s="59">
        <v>8377014</v>
      </c>
      <c r="M15" s="59">
        <v>71362998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139889141</v>
      </c>
      <c r="W15" s="59">
        <v>144738354</v>
      </c>
      <c r="X15" s="59">
        <v>-4849213</v>
      </c>
      <c r="Y15" s="60">
        <v>-3.35</v>
      </c>
      <c r="Z15" s="61">
        <v>289476703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203449944</v>
      </c>
      <c r="C17" s="18">
        <v>0</v>
      </c>
      <c r="D17" s="58">
        <v>202921468</v>
      </c>
      <c r="E17" s="59">
        <v>202921468</v>
      </c>
      <c r="F17" s="59">
        <v>2664633</v>
      </c>
      <c r="G17" s="59">
        <v>6710292</v>
      </c>
      <c r="H17" s="59">
        <v>6724380</v>
      </c>
      <c r="I17" s="59">
        <v>16099305</v>
      </c>
      <c r="J17" s="59">
        <v>7126269</v>
      </c>
      <c r="K17" s="59">
        <v>8941900</v>
      </c>
      <c r="L17" s="59">
        <v>7753172</v>
      </c>
      <c r="M17" s="59">
        <v>23821341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39920646</v>
      </c>
      <c r="W17" s="59">
        <v>101460738</v>
      </c>
      <c r="X17" s="59">
        <v>-61540092</v>
      </c>
      <c r="Y17" s="60">
        <v>-60.65</v>
      </c>
      <c r="Z17" s="61">
        <v>202921468</v>
      </c>
    </row>
    <row r="18" spans="1:26" ht="13.5">
      <c r="A18" s="69" t="s">
        <v>42</v>
      </c>
      <c r="B18" s="70">
        <f>SUM(B11:B17)</f>
        <v>689487862</v>
      </c>
      <c r="C18" s="70">
        <f>SUM(C11:C17)</f>
        <v>0</v>
      </c>
      <c r="D18" s="71">
        <f aca="true" t="shared" si="1" ref="D18:Z18">SUM(D11:D17)</f>
        <v>709230641</v>
      </c>
      <c r="E18" s="72">
        <f t="shared" si="1"/>
        <v>709230641</v>
      </c>
      <c r="F18" s="72">
        <f t="shared" si="1"/>
        <v>4396393</v>
      </c>
      <c r="G18" s="72">
        <f t="shared" si="1"/>
        <v>67019776</v>
      </c>
      <c r="H18" s="72">
        <f t="shared" si="1"/>
        <v>55101731</v>
      </c>
      <c r="I18" s="72">
        <f t="shared" si="1"/>
        <v>126517900</v>
      </c>
      <c r="J18" s="72">
        <f t="shared" si="1"/>
        <v>31608161</v>
      </c>
      <c r="K18" s="72">
        <f t="shared" si="1"/>
        <v>61529762</v>
      </c>
      <c r="L18" s="72">
        <f t="shared" si="1"/>
        <v>16601807</v>
      </c>
      <c r="M18" s="72">
        <f t="shared" si="1"/>
        <v>109739730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236257630</v>
      </c>
      <c r="W18" s="72">
        <f t="shared" si="1"/>
        <v>354615324</v>
      </c>
      <c r="X18" s="72">
        <f t="shared" si="1"/>
        <v>-118357694</v>
      </c>
      <c r="Y18" s="66">
        <f>+IF(W18&lt;&gt;0,(X18/W18)*100,0)</f>
        <v>-33.376361930710026</v>
      </c>
      <c r="Z18" s="73">
        <f t="shared" si="1"/>
        <v>709230641</v>
      </c>
    </row>
    <row r="19" spans="1:26" ht="13.5">
      <c r="A19" s="69" t="s">
        <v>43</v>
      </c>
      <c r="B19" s="74">
        <f>+B10-B18</f>
        <v>-34980437</v>
      </c>
      <c r="C19" s="74">
        <f>+C10-C18</f>
        <v>0</v>
      </c>
      <c r="D19" s="75">
        <f aca="true" t="shared" si="2" ref="D19:Z19">+D10-D18</f>
        <v>17185185</v>
      </c>
      <c r="E19" s="76">
        <f t="shared" si="2"/>
        <v>17185185</v>
      </c>
      <c r="F19" s="76">
        <f t="shared" si="2"/>
        <v>45787289</v>
      </c>
      <c r="G19" s="76">
        <f t="shared" si="2"/>
        <v>4028184</v>
      </c>
      <c r="H19" s="76">
        <f t="shared" si="2"/>
        <v>11182857</v>
      </c>
      <c r="I19" s="76">
        <f t="shared" si="2"/>
        <v>60998330</v>
      </c>
      <c r="J19" s="76">
        <f t="shared" si="2"/>
        <v>13256138</v>
      </c>
      <c r="K19" s="76">
        <f t="shared" si="2"/>
        <v>-3064277</v>
      </c>
      <c r="L19" s="76">
        <f t="shared" si="2"/>
        <v>61895052</v>
      </c>
      <c r="M19" s="76">
        <f t="shared" si="2"/>
        <v>72086913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133085243</v>
      </c>
      <c r="W19" s="76">
        <f>IF(E10=E18,0,W10-W18)</f>
        <v>8592588</v>
      </c>
      <c r="X19" s="76">
        <f t="shared" si="2"/>
        <v>124492655</v>
      </c>
      <c r="Y19" s="77">
        <f>+IF(W19&lt;&gt;0,(X19/W19)*100,0)</f>
        <v>1448.83770756843</v>
      </c>
      <c r="Z19" s="78">
        <f t="shared" si="2"/>
        <v>17185185</v>
      </c>
    </row>
    <row r="20" spans="1:26" ht="13.5">
      <c r="A20" s="57" t="s">
        <v>44</v>
      </c>
      <c r="B20" s="18">
        <v>35380454</v>
      </c>
      <c r="C20" s="18">
        <v>0</v>
      </c>
      <c r="D20" s="58">
        <v>40374000</v>
      </c>
      <c r="E20" s="59">
        <v>40374000</v>
      </c>
      <c r="F20" s="59">
        <v>0</v>
      </c>
      <c r="G20" s="59">
        <v>0</v>
      </c>
      <c r="H20" s="59">
        <v>2315211</v>
      </c>
      <c r="I20" s="59">
        <v>2315211</v>
      </c>
      <c r="J20" s="59">
        <v>0</v>
      </c>
      <c r="K20" s="59">
        <v>3259084</v>
      </c>
      <c r="L20" s="59">
        <v>1255774</v>
      </c>
      <c r="M20" s="59">
        <v>4514858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6830069</v>
      </c>
      <c r="W20" s="59">
        <v>20187000</v>
      </c>
      <c r="X20" s="59">
        <v>-13356931</v>
      </c>
      <c r="Y20" s="60">
        <v>-66.17</v>
      </c>
      <c r="Z20" s="61">
        <v>40374000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400017</v>
      </c>
      <c r="C22" s="85">
        <f>SUM(C19:C21)</f>
        <v>0</v>
      </c>
      <c r="D22" s="86">
        <f aca="true" t="shared" si="3" ref="D22:Z22">SUM(D19:D21)</f>
        <v>57559185</v>
      </c>
      <c r="E22" s="87">
        <f t="shared" si="3"/>
        <v>57559185</v>
      </c>
      <c r="F22" s="87">
        <f t="shared" si="3"/>
        <v>45787289</v>
      </c>
      <c r="G22" s="87">
        <f t="shared" si="3"/>
        <v>4028184</v>
      </c>
      <c r="H22" s="87">
        <f t="shared" si="3"/>
        <v>13498068</v>
      </c>
      <c r="I22" s="87">
        <f t="shared" si="3"/>
        <v>63313541</v>
      </c>
      <c r="J22" s="87">
        <f t="shared" si="3"/>
        <v>13256138</v>
      </c>
      <c r="K22" s="87">
        <f t="shared" si="3"/>
        <v>194807</v>
      </c>
      <c r="L22" s="87">
        <f t="shared" si="3"/>
        <v>63150826</v>
      </c>
      <c r="M22" s="87">
        <f t="shared" si="3"/>
        <v>76601771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139915312</v>
      </c>
      <c r="W22" s="87">
        <f t="shared" si="3"/>
        <v>28779588</v>
      </c>
      <c r="X22" s="87">
        <f t="shared" si="3"/>
        <v>111135724</v>
      </c>
      <c r="Y22" s="88">
        <f>+IF(W22&lt;&gt;0,(X22/W22)*100,0)</f>
        <v>386.16162260557724</v>
      </c>
      <c r="Z22" s="89">
        <f t="shared" si="3"/>
        <v>57559185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400017</v>
      </c>
      <c r="C24" s="74">
        <f>SUM(C22:C23)</f>
        <v>0</v>
      </c>
      <c r="D24" s="75">
        <f aca="true" t="shared" si="4" ref="D24:Z24">SUM(D22:D23)</f>
        <v>57559185</v>
      </c>
      <c r="E24" s="76">
        <f t="shared" si="4"/>
        <v>57559185</v>
      </c>
      <c r="F24" s="76">
        <f t="shared" si="4"/>
        <v>45787289</v>
      </c>
      <c r="G24" s="76">
        <f t="shared" si="4"/>
        <v>4028184</v>
      </c>
      <c r="H24" s="76">
        <f t="shared" si="4"/>
        <v>13498068</v>
      </c>
      <c r="I24" s="76">
        <f t="shared" si="4"/>
        <v>63313541</v>
      </c>
      <c r="J24" s="76">
        <f t="shared" si="4"/>
        <v>13256138</v>
      </c>
      <c r="K24" s="76">
        <f t="shared" si="4"/>
        <v>194807</v>
      </c>
      <c r="L24" s="76">
        <f t="shared" si="4"/>
        <v>63150826</v>
      </c>
      <c r="M24" s="76">
        <f t="shared" si="4"/>
        <v>76601771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139915312</v>
      </c>
      <c r="W24" s="76">
        <f t="shared" si="4"/>
        <v>28779588</v>
      </c>
      <c r="X24" s="76">
        <f t="shared" si="4"/>
        <v>111135724</v>
      </c>
      <c r="Y24" s="77">
        <f>+IF(W24&lt;&gt;0,(X24/W24)*100,0)</f>
        <v>386.16162260557724</v>
      </c>
      <c r="Z24" s="78">
        <f t="shared" si="4"/>
        <v>57559185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32253770</v>
      </c>
      <c r="C27" s="21">
        <v>0</v>
      </c>
      <c r="D27" s="98">
        <v>57011000</v>
      </c>
      <c r="E27" s="99">
        <v>57011000</v>
      </c>
      <c r="F27" s="99">
        <v>759198</v>
      </c>
      <c r="G27" s="99">
        <v>1729669</v>
      </c>
      <c r="H27" s="99">
        <v>974947</v>
      </c>
      <c r="I27" s="99">
        <v>3463814</v>
      </c>
      <c r="J27" s="99">
        <v>1298081</v>
      </c>
      <c r="K27" s="99">
        <v>994670</v>
      </c>
      <c r="L27" s="99">
        <v>3834359</v>
      </c>
      <c r="M27" s="99">
        <v>6127110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9590924</v>
      </c>
      <c r="W27" s="99">
        <v>28505500</v>
      </c>
      <c r="X27" s="99">
        <v>-18914576</v>
      </c>
      <c r="Y27" s="100">
        <v>-66.35</v>
      </c>
      <c r="Z27" s="101">
        <v>57011000</v>
      </c>
    </row>
    <row r="28" spans="1:26" ht="13.5">
      <c r="A28" s="102" t="s">
        <v>44</v>
      </c>
      <c r="B28" s="18">
        <v>27269016</v>
      </c>
      <c r="C28" s="18">
        <v>0</v>
      </c>
      <c r="D28" s="58">
        <v>34611000</v>
      </c>
      <c r="E28" s="59">
        <v>34611000</v>
      </c>
      <c r="F28" s="59">
        <v>0</v>
      </c>
      <c r="G28" s="59">
        <v>1472406</v>
      </c>
      <c r="H28" s="59">
        <v>957531</v>
      </c>
      <c r="I28" s="59">
        <v>2429937</v>
      </c>
      <c r="J28" s="59">
        <v>1025293</v>
      </c>
      <c r="K28" s="59">
        <v>982120</v>
      </c>
      <c r="L28" s="59">
        <v>3834359</v>
      </c>
      <c r="M28" s="59">
        <v>5841772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8271709</v>
      </c>
      <c r="W28" s="59">
        <v>17305500</v>
      </c>
      <c r="X28" s="59">
        <v>-9033791</v>
      </c>
      <c r="Y28" s="60">
        <v>-52.2</v>
      </c>
      <c r="Z28" s="61">
        <v>34611000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4984754</v>
      </c>
      <c r="C31" s="18">
        <v>0</v>
      </c>
      <c r="D31" s="58">
        <v>22400000</v>
      </c>
      <c r="E31" s="59">
        <v>22400000</v>
      </c>
      <c r="F31" s="59">
        <v>759198</v>
      </c>
      <c r="G31" s="59">
        <v>257263</v>
      </c>
      <c r="H31" s="59">
        <v>17416</v>
      </c>
      <c r="I31" s="59">
        <v>1033877</v>
      </c>
      <c r="J31" s="59">
        <v>272788</v>
      </c>
      <c r="K31" s="59">
        <v>12550</v>
      </c>
      <c r="L31" s="59">
        <v>0</v>
      </c>
      <c r="M31" s="59">
        <v>285338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1319215</v>
      </c>
      <c r="W31" s="59">
        <v>11200000</v>
      </c>
      <c r="X31" s="59">
        <v>-9880785</v>
      </c>
      <c r="Y31" s="60">
        <v>-88.22</v>
      </c>
      <c r="Z31" s="61">
        <v>22400000</v>
      </c>
    </row>
    <row r="32" spans="1:26" ht="13.5">
      <c r="A32" s="69" t="s">
        <v>50</v>
      </c>
      <c r="B32" s="21">
        <f>SUM(B28:B31)</f>
        <v>32253770</v>
      </c>
      <c r="C32" s="21">
        <f>SUM(C28:C31)</f>
        <v>0</v>
      </c>
      <c r="D32" s="98">
        <f aca="true" t="shared" si="5" ref="D32:Z32">SUM(D28:D31)</f>
        <v>57011000</v>
      </c>
      <c r="E32" s="99">
        <f t="shared" si="5"/>
        <v>57011000</v>
      </c>
      <c r="F32" s="99">
        <f t="shared" si="5"/>
        <v>759198</v>
      </c>
      <c r="G32" s="99">
        <f t="shared" si="5"/>
        <v>1729669</v>
      </c>
      <c r="H32" s="99">
        <f t="shared" si="5"/>
        <v>974947</v>
      </c>
      <c r="I32" s="99">
        <f t="shared" si="5"/>
        <v>3463814</v>
      </c>
      <c r="J32" s="99">
        <f t="shared" si="5"/>
        <v>1298081</v>
      </c>
      <c r="K32" s="99">
        <f t="shared" si="5"/>
        <v>994670</v>
      </c>
      <c r="L32" s="99">
        <f t="shared" si="5"/>
        <v>3834359</v>
      </c>
      <c r="M32" s="99">
        <f t="shared" si="5"/>
        <v>6127110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9590924</v>
      </c>
      <c r="W32" s="99">
        <f t="shared" si="5"/>
        <v>28505500</v>
      </c>
      <c r="X32" s="99">
        <f t="shared" si="5"/>
        <v>-18914576</v>
      </c>
      <c r="Y32" s="100">
        <f>+IF(W32&lt;&gt;0,(X32/W32)*100,0)</f>
        <v>-66.35412815070777</v>
      </c>
      <c r="Z32" s="101">
        <f t="shared" si="5"/>
        <v>57011000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121702985</v>
      </c>
      <c r="C35" s="18">
        <v>0</v>
      </c>
      <c r="D35" s="58">
        <v>95998087</v>
      </c>
      <c r="E35" s="59">
        <v>95998087</v>
      </c>
      <c r="F35" s="59">
        <v>32473317</v>
      </c>
      <c r="G35" s="59">
        <v>71628883</v>
      </c>
      <c r="H35" s="59">
        <v>228362572</v>
      </c>
      <c r="I35" s="59">
        <v>228362572</v>
      </c>
      <c r="J35" s="59">
        <v>230895083</v>
      </c>
      <c r="K35" s="59">
        <v>259933788</v>
      </c>
      <c r="L35" s="59">
        <v>289465577</v>
      </c>
      <c r="M35" s="59">
        <v>289465577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289465577</v>
      </c>
      <c r="W35" s="59">
        <v>47999044</v>
      </c>
      <c r="X35" s="59">
        <v>241466533</v>
      </c>
      <c r="Y35" s="60">
        <v>503.07</v>
      </c>
      <c r="Z35" s="61">
        <v>95998087</v>
      </c>
    </row>
    <row r="36" spans="1:26" ht="13.5">
      <c r="A36" s="57" t="s">
        <v>53</v>
      </c>
      <c r="B36" s="18">
        <v>815339219</v>
      </c>
      <c r="C36" s="18">
        <v>0</v>
      </c>
      <c r="D36" s="58">
        <v>914758960</v>
      </c>
      <c r="E36" s="59">
        <v>914758960</v>
      </c>
      <c r="F36" s="59">
        <v>15147463</v>
      </c>
      <c r="G36" s="59">
        <v>-424469</v>
      </c>
      <c r="H36" s="59">
        <v>815468525</v>
      </c>
      <c r="I36" s="59">
        <v>815468525</v>
      </c>
      <c r="J36" s="59">
        <v>831672383</v>
      </c>
      <c r="K36" s="59">
        <v>834347431</v>
      </c>
      <c r="L36" s="59">
        <v>846845601</v>
      </c>
      <c r="M36" s="59">
        <v>846845601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846845601</v>
      </c>
      <c r="W36" s="59">
        <v>457379480</v>
      </c>
      <c r="X36" s="59">
        <v>389466121</v>
      </c>
      <c r="Y36" s="60">
        <v>85.15</v>
      </c>
      <c r="Z36" s="61">
        <v>914758960</v>
      </c>
    </row>
    <row r="37" spans="1:26" ht="13.5">
      <c r="A37" s="57" t="s">
        <v>54</v>
      </c>
      <c r="B37" s="18">
        <v>158356557</v>
      </c>
      <c r="C37" s="18">
        <v>0</v>
      </c>
      <c r="D37" s="58">
        <v>100666980</v>
      </c>
      <c r="E37" s="59">
        <v>100666980</v>
      </c>
      <c r="F37" s="59">
        <v>-1523090</v>
      </c>
      <c r="G37" s="59">
        <v>18032359</v>
      </c>
      <c r="H37" s="59">
        <v>201340918</v>
      </c>
      <c r="I37" s="59">
        <v>201340918</v>
      </c>
      <c r="J37" s="59">
        <v>206821148</v>
      </c>
      <c r="K37" s="59">
        <v>235474501</v>
      </c>
      <c r="L37" s="59">
        <v>215979580</v>
      </c>
      <c r="M37" s="59">
        <v>215979580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215979580</v>
      </c>
      <c r="W37" s="59">
        <v>50333490</v>
      </c>
      <c r="X37" s="59">
        <v>165646090</v>
      </c>
      <c r="Y37" s="60">
        <v>329.1</v>
      </c>
      <c r="Z37" s="61">
        <v>100666980</v>
      </c>
    </row>
    <row r="38" spans="1:26" ht="13.5">
      <c r="A38" s="57" t="s">
        <v>55</v>
      </c>
      <c r="B38" s="18">
        <v>121593586</v>
      </c>
      <c r="C38" s="18">
        <v>0</v>
      </c>
      <c r="D38" s="58">
        <v>116449401</v>
      </c>
      <c r="E38" s="59">
        <v>116449401</v>
      </c>
      <c r="F38" s="59">
        <v>3356578</v>
      </c>
      <c r="G38" s="59">
        <v>3356578</v>
      </c>
      <c r="H38" s="59">
        <v>124950163</v>
      </c>
      <c r="I38" s="59">
        <v>124950163</v>
      </c>
      <c r="J38" s="59">
        <v>124950163</v>
      </c>
      <c r="K38" s="59">
        <v>124950163</v>
      </c>
      <c r="L38" s="59">
        <v>123324219</v>
      </c>
      <c r="M38" s="59">
        <v>123324219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123324219</v>
      </c>
      <c r="W38" s="59">
        <v>58224701</v>
      </c>
      <c r="X38" s="59">
        <v>65099518</v>
      </c>
      <c r="Y38" s="60">
        <v>111.81</v>
      </c>
      <c r="Z38" s="61">
        <v>116449401</v>
      </c>
    </row>
    <row r="39" spans="1:26" ht="13.5">
      <c r="A39" s="57" t="s">
        <v>56</v>
      </c>
      <c r="B39" s="18">
        <v>657092061</v>
      </c>
      <c r="C39" s="18">
        <v>0</v>
      </c>
      <c r="D39" s="58">
        <v>793640666</v>
      </c>
      <c r="E39" s="59">
        <v>793640666</v>
      </c>
      <c r="F39" s="59">
        <v>45787292</v>
      </c>
      <c r="G39" s="59">
        <v>49815477</v>
      </c>
      <c r="H39" s="59">
        <v>717540016</v>
      </c>
      <c r="I39" s="59">
        <v>717540016</v>
      </c>
      <c r="J39" s="59">
        <v>730796155</v>
      </c>
      <c r="K39" s="59">
        <v>733856555</v>
      </c>
      <c r="L39" s="59">
        <v>797007379</v>
      </c>
      <c r="M39" s="59">
        <v>797007379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797007379</v>
      </c>
      <c r="W39" s="59">
        <v>396820333</v>
      </c>
      <c r="X39" s="59">
        <v>400187046</v>
      </c>
      <c r="Y39" s="60">
        <v>100.85</v>
      </c>
      <c r="Z39" s="61">
        <v>793640666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30507554</v>
      </c>
      <c r="C42" s="18">
        <v>0</v>
      </c>
      <c r="D42" s="58">
        <v>57334351</v>
      </c>
      <c r="E42" s="59">
        <v>57334351</v>
      </c>
      <c r="F42" s="59">
        <v>17659100</v>
      </c>
      <c r="G42" s="59">
        <v>5302864</v>
      </c>
      <c r="H42" s="59">
        <v>-1686376</v>
      </c>
      <c r="I42" s="59">
        <v>21275588</v>
      </c>
      <c r="J42" s="59">
        <v>105434</v>
      </c>
      <c r="K42" s="59">
        <v>-201360</v>
      </c>
      <c r="L42" s="59">
        <v>16845346</v>
      </c>
      <c r="M42" s="59">
        <v>16749420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38025008</v>
      </c>
      <c r="W42" s="59">
        <v>28625829</v>
      </c>
      <c r="X42" s="59">
        <v>9399179</v>
      </c>
      <c r="Y42" s="60">
        <v>32.83</v>
      </c>
      <c r="Z42" s="61">
        <v>57334351</v>
      </c>
    </row>
    <row r="43" spans="1:26" ht="13.5">
      <c r="A43" s="57" t="s">
        <v>59</v>
      </c>
      <c r="B43" s="18">
        <v>-31430904</v>
      </c>
      <c r="C43" s="18">
        <v>0</v>
      </c>
      <c r="D43" s="58">
        <v>-57011004</v>
      </c>
      <c r="E43" s="59">
        <v>-57011004</v>
      </c>
      <c r="F43" s="59">
        <v>-3768106</v>
      </c>
      <c r="G43" s="59">
        <v>-1940126</v>
      </c>
      <c r="H43" s="59">
        <v>-957531</v>
      </c>
      <c r="I43" s="59">
        <v>-6665763</v>
      </c>
      <c r="J43" s="59">
        <v>-1361772</v>
      </c>
      <c r="K43" s="59">
        <v>-599123</v>
      </c>
      <c r="L43" s="59">
        <v>-4215126</v>
      </c>
      <c r="M43" s="59">
        <v>-6176021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-12841784</v>
      </c>
      <c r="W43" s="59">
        <v>-28505502</v>
      </c>
      <c r="X43" s="59">
        <v>15663718</v>
      </c>
      <c r="Y43" s="60">
        <v>-54.95</v>
      </c>
      <c r="Z43" s="61">
        <v>-57011004</v>
      </c>
    </row>
    <row r="44" spans="1:26" ht="13.5">
      <c r="A44" s="57" t="s">
        <v>60</v>
      </c>
      <c r="B44" s="18">
        <v>-3063231</v>
      </c>
      <c r="C44" s="18">
        <v>0</v>
      </c>
      <c r="D44" s="58">
        <v>-3356577</v>
      </c>
      <c r="E44" s="59">
        <v>-3356577</v>
      </c>
      <c r="F44" s="59">
        <v>-36916</v>
      </c>
      <c r="G44" s="59">
        <v>21462</v>
      </c>
      <c r="H44" s="59">
        <v>24647</v>
      </c>
      <c r="I44" s="59">
        <v>9193</v>
      </c>
      <c r="J44" s="59">
        <v>-21148</v>
      </c>
      <c r="K44" s="59">
        <v>348987</v>
      </c>
      <c r="L44" s="59">
        <v>122114</v>
      </c>
      <c r="M44" s="59">
        <v>449953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459146</v>
      </c>
      <c r="W44" s="59">
        <v>-1625944</v>
      </c>
      <c r="X44" s="59">
        <v>2085090</v>
      </c>
      <c r="Y44" s="60">
        <v>-128.24</v>
      </c>
      <c r="Z44" s="61">
        <v>-3356577</v>
      </c>
    </row>
    <row r="45" spans="1:26" ht="13.5">
      <c r="A45" s="69" t="s">
        <v>61</v>
      </c>
      <c r="B45" s="21">
        <v>14989420</v>
      </c>
      <c r="C45" s="21">
        <v>0</v>
      </c>
      <c r="D45" s="98">
        <v>5174024</v>
      </c>
      <c r="E45" s="99">
        <v>5174024</v>
      </c>
      <c r="F45" s="99">
        <v>28841604</v>
      </c>
      <c r="G45" s="99">
        <v>32225804</v>
      </c>
      <c r="H45" s="99">
        <v>29606544</v>
      </c>
      <c r="I45" s="99">
        <v>29606544</v>
      </c>
      <c r="J45" s="99">
        <v>28329058</v>
      </c>
      <c r="K45" s="99">
        <v>27877562</v>
      </c>
      <c r="L45" s="99">
        <v>40629896</v>
      </c>
      <c r="M45" s="99">
        <v>40629896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40629896</v>
      </c>
      <c r="W45" s="99">
        <v>6701637</v>
      </c>
      <c r="X45" s="99">
        <v>33928259</v>
      </c>
      <c r="Y45" s="100">
        <v>506.27</v>
      </c>
      <c r="Z45" s="101">
        <v>5174024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59756598</v>
      </c>
      <c r="C49" s="51">
        <v>0</v>
      </c>
      <c r="D49" s="128">
        <v>19121676</v>
      </c>
      <c r="E49" s="53">
        <v>16496967</v>
      </c>
      <c r="F49" s="53">
        <v>0</v>
      </c>
      <c r="G49" s="53">
        <v>0</v>
      </c>
      <c r="H49" s="53">
        <v>0</v>
      </c>
      <c r="I49" s="53">
        <v>15120829</v>
      </c>
      <c r="J49" s="53">
        <v>0</v>
      </c>
      <c r="K49" s="53">
        <v>0</v>
      </c>
      <c r="L49" s="53">
        <v>0</v>
      </c>
      <c r="M49" s="53">
        <v>14858055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13564081</v>
      </c>
      <c r="W49" s="53">
        <v>55391702</v>
      </c>
      <c r="X49" s="53">
        <v>337049108</v>
      </c>
      <c r="Y49" s="53">
        <v>531359016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11824834</v>
      </c>
      <c r="C51" s="51">
        <v>0</v>
      </c>
      <c r="D51" s="128">
        <v>6923590</v>
      </c>
      <c r="E51" s="53">
        <v>20275556</v>
      </c>
      <c r="F51" s="53">
        <v>0</v>
      </c>
      <c r="G51" s="53">
        <v>0</v>
      </c>
      <c r="H51" s="53">
        <v>0</v>
      </c>
      <c r="I51" s="53">
        <v>12612052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51636032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79.07042580351234</v>
      </c>
      <c r="C58" s="5">
        <f>IF(C67=0,0,+(C76/C67)*100)</f>
        <v>0</v>
      </c>
      <c r="D58" s="6">
        <f aca="true" t="shared" si="6" ref="D58:Z58">IF(D67=0,0,+(D76/D67)*100)</f>
        <v>79.34446162725072</v>
      </c>
      <c r="E58" s="7">
        <f t="shared" si="6"/>
        <v>79.34446162725072</v>
      </c>
      <c r="F58" s="7">
        <f t="shared" si="6"/>
        <v>57.20922473221908</v>
      </c>
      <c r="G58" s="7">
        <f t="shared" si="6"/>
        <v>48.769408017967244</v>
      </c>
      <c r="H58" s="7">
        <f t="shared" si="6"/>
        <v>149.42001496952645</v>
      </c>
      <c r="I58" s="7">
        <f t="shared" si="6"/>
        <v>68.82526831264975</v>
      </c>
      <c r="J58" s="7">
        <f t="shared" si="6"/>
        <v>93.51904713546148</v>
      </c>
      <c r="K58" s="7">
        <f t="shared" si="6"/>
        <v>66.34992318169057</v>
      </c>
      <c r="L58" s="7">
        <f t="shared" si="6"/>
        <v>60.77673248654795</v>
      </c>
      <c r="M58" s="7">
        <f t="shared" si="6"/>
        <v>72.76935374064135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70.78503417556004</v>
      </c>
      <c r="W58" s="7">
        <f t="shared" si="6"/>
        <v>79.34446078913645</v>
      </c>
      <c r="X58" s="7">
        <f t="shared" si="6"/>
        <v>0</v>
      </c>
      <c r="Y58" s="7">
        <f t="shared" si="6"/>
        <v>0</v>
      </c>
      <c r="Z58" s="8">
        <f t="shared" si="6"/>
        <v>79.34446162725072</v>
      </c>
    </row>
    <row r="59" spans="1:26" ht="13.5">
      <c r="A59" s="36" t="s">
        <v>31</v>
      </c>
      <c r="B59" s="9">
        <f aca="true" t="shared" si="7" ref="B59:Z66">IF(B68=0,0,+(B77/B68)*100)</f>
        <v>90.96110216911727</v>
      </c>
      <c r="C59" s="9">
        <f t="shared" si="7"/>
        <v>0</v>
      </c>
      <c r="D59" s="2">
        <f t="shared" si="7"/>
        <v>78.99999793427025</v>
      </c>
      <c r="E59" s="10">
        <f t="shared" si="7"/>
        <v>78.99999793427025</v>
      </c>
      <c r="F59" s="10">
        <f t="shared" si="7"/>
        <v>68.27231731549867</v>
      </c>
      <c r="G59" s="10">
        <f t="shared" si="7"/>
        <v>69.3295173847881</v>
      </c>
      <c r="H59" s="10">
        <f t="shared" si="7"/>
        <v>74.37792507305639</v>
      </c>
      <c r="I59" s="10">
        <f t="shared" si="7"/>
        <v>70.64340397876823</v>
      </c>
      <c r="J59" s="10">
        <f t="shared" si="7"/>
        <v>88.89251486605986</v>
      </c>
      <c r="K59" s="10">
        <f t="shared" si="7"/>
        <v>77.39851014419257</v>
      </c>
      <c r="L59" s="10">
        <f t="shared" si="7"/>
        <v>64.89319183986551</v>
      </c>
      <c r="M59" s="10">
        <f t="shared" si="7"/>
        <v>77.07899792494874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73.86431175926268</v>
      </c>
      <c r="W59" s="10">
        <f t="shared" si="7"/>
        <v>79.00000195379376</v>
      </c>
      <c r="X59" s="10">
        <f t="shared" si="7"/>
        <v>0</v>
      </c>
      <c r="Y59" s="10">
        <f t="shared" si="7"/>
        <v>0</v>
      </c>
      <c r="Z59" s="11">
        <f t="shared" si="7"/>
        <v>78.99999793427025</v>
      </c>
    </row>
    <row r="60" spans="1:26" ht="13.5">
      <c r="A60" s="37" t="s">
        <v>32</v>
      </c>
      <c r="B60" s="12">
        <f t="shared" si="7"/>
        <v>75.8737921252769</v>
      </c>
      <c r="C60" s="12">
        <f t="shared" si="7"/>
        <v>0</v>
      </c>
      <c r="D60" s="3">
        <f t="shared" si="7"/>
        <v>79.54919694459196</v>
      </c>
      <c r="E60" s="13">
        <f t="shared" si="7"/>
        <v>79.54919694459196</v>
      </c>
      <c r="F60" s="13">
        <f t="shared" si="7"/>
        <v>55.14791817417181</v>
      </c>
      <c r="G60" s="13">
        <f t="shared" si="7"/>
        <v>46.1757569811227</v>
      </c>
      <c r="H60" s="13">
        <f t="shared" si="7"/>
        <v>189.03125898875626</v>
      </c>
      <c r="I60" s="13">
        <f t="shared" si="7"/>
        <v>68.74710064444763</v>
      </c>
      <c r="J60" s="13">
        <f t="shared" si="7"/>
        <v>95.30228425320549</v>
      </c>
      <c r="K60" s="13">
        <f t="shared" si="7"/>
        <v>64.86240094588133</v>
      </c>
      <c r="L60" s="13">
        <f t="shared" si="7"/>
        <v>62.26136949357074</v>
      </c>
      <c r="M60" s="13">
        <f t="shared" si="7"/>
        <v>73.08058430709681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70.88476126087585</v>
      </c>
      <c r="W60" s="13">
        <f t="shared" si="7"/>
        <v>79.5491946769959</v>
      </c>
      <c r="X60" s="13">
        <f t="shared" si="7"/>
        <v>0</v>
      </c>
      <c r="Y60" s="13">
        <f t="shared" si="7"/>
        <v>0</v>
      </c>
      <c r="Z60" s="14">
        <f t="shared" si="7"/>
        <v>79.54919694459196</v>
      </c>
    </row>
    <row r="61" spans="1:26" ht="13.5">
      <c r="A61" s="38" t="s">
        <v>94</v>
      </c>
      <c r="B61" s="12">
        <f t="shared" si="7"/>
        <v>75.0000000954873</v>
      </c>
      <c r="C61" s="12">
        <f t="shared" si="7"/>
        <v>0</v>
      </c>
      <c r="D61" s="3">
        <f t="shared" si="7"/>
        <v>80.00000055369043</v>
      </c>
      <c r="E61" s="13">
        <f t="shared" si="7"/>
        <v>80.00000055369043</v>
      </c>
      <c r="F61" s="13">
        <f t="shared" si="7"/>
        <v>57.52741536571173</v>
      </c>
      <c r="G61" s="13">
        <f t="shared" si="7"/>
        <v>42.316536868199165</v>
      </c>
      <c r="H61" s="13">
        <f t="shared" si="7"/>
        <v>643.4010079895397</v>
      </c>
      <c r="I61" s="13">
        <f t="shared" si="7"/>
        <v>75.29388633632848</v>
      </c>
      <c r="J61" s="13">
        <f t="shared" si="7"/>
        <v>105.91017703276096</v>
      </c>
      <c r="K61" s="13">
        <f t="shared" si="7"/>
        <v>49.95894901934027</v>
      </c>
      <c r="L61" s="13">
        <f t="shared" si="7"/>
        <v>63.098544819895686</v>
      </c>
      <c r="M61" s="13">
        <f t="shared" si="7"/>
        <v>68.36410021699632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71.86749323788403</v>
      </c>
      <c r="W61" s="13">
        <f t="shared" si="7"/>
        <v>80</v>
      </c>
      <c r="X61" s="13">
        <f t="shared" si="7"/>
        <v>0</v>
      </c>
      <c r="Y61" s="13">
        <f t="shared" si="7"/>
        <v>0</v>
      </c>
      <c r="Z61" s="14">
        <f t="shared" si="7"/>
        <v>80.00000055369043</v>
      </c>
    </row>
    <row r="62" spans="1:26" ht="13.5">
      <c r="A62" s="38" t="s">
        <v>95</v>
      </c>
      <c r="B62" s="12">
        <f t="shared" si="7"/>
        <v>76.00000018883996</v>
      </c>
      <c r="C62" s="12">
        <f t="shared" si="7"/>
        <v>0</v>
      </c>
      <c r="D62" s="3">
        <f t="shared" si="7"/>
        <v>78.99999532411343</v>
      </c>
      <c r="E62" s="13">
        <f t="shared" si="7"/>
        <v>78.99999532411343</v>
      </c>
      <c r="F62" s="13">
        <f t="shared" si="7"/>
        <v>37.48082228632015</v>
      </c>
      <c r="G62" s="13">
        <f t="shared" si="7"/>
        <v>46.12350510241413</v>
      </c>
      <c r="H62" s="13">
        <f t="shared" si="7"/>
        <v>47.71078838273896</v>
      </c>
      <c r="I62" s="13">
        <f t="shared" si="7"/>
        <v>43.6101952269736</v>
      </c>
      <c r="J62" s="13">
        <f t="shared" si="7"/>
        <v>43.94199279666103</v>
      </c>
      <c r="K62" s="13">
        <f t="shared" si="7"/>
        <v>62.64895558640005</v>
      </c>
      <c r="L62" s="13">
        <f t="shared" si="7"/>
        <v>45.1976334652411</v>
      </c>
      <c r="M62" s="13">
        <f t="shared" si="7"/>
        <v>50.34246924792474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46.886786626485275</v>
      </c>
      <c r="W62" s="13">
        <f t="shared" si="7"/>
        <v>78.99999532411343</v>
      </c>
      <c r="X62" s="13">
        <f t="shared" si="7"/>
        <v>0</v>
      </c>
      <c r="Y62" s="13">
        <f t="shared" si="7"/>
        <v>0</v>
      </c>
      <c r="Z62" s="14">
        <f t="shared" si="7"/>
        <v>78.99999532411343</v>
      </c>
    </row>
    <row r="63" spans="1:26" ht="13.5">
      <c r="A63" s="38" t="s">
        <v>96</v>
      </c>
      <c r="B63" s="12">
        <f t="shared" si="7"/>
        <v>80</v>
      </c>
      <c r="C63" s="12">
        <f t="shared" si="7"/>
        <v>0</v>
      </c>
      <c r="D63" s="3">
        <f t="shared" si="7"/>
        <v>78.62346630764941</v>
      </c>
      <c r="E63" s="13">
        <f t="shared" si="7"/>
        <v>78.62346630764941</v>
      </c>
      <c r="F63" s="13">
        <f t="shared" si="7"/>
        <v>35.75343207224148</v>
      </c>
      <c r="G63" s="13">
        <f t="shared" si="7"/>
        <v>56.815498880402004</v>
      </c>
      <c r="H63" s="13">
        <f t="shared" si="7"/>
        <v>52.07804084950717</v>
      </c>
      <c r="I63" s="13">
        <f t="shared" si="7"/>
        <v>47.19852228843936</v>
      </c>
      <c r="J63" s="13">
        <f t="shared" si="7"/>
        <v>50.56756136992191</v>
      </c>
      <c r="K63" s="13">
        <f t="shared" si="7"/>
        <v>55.583343401585736</v>
      </c>
      <c r="L63" s="13">
        <f t="shared" si="7"/>
        <v>41.337624392086724</v>
      </c>
      <c r="M63" s="13">
        <f t="shared" si="7"/>
        <v>49.165261409677306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48.14133945260176</v>
      </c>
      <c r="W63" s="13">
        <f t="shared" si="7"/>
        <v>78.62346009641136</v>
      </c>
      <c r="X63" s="13">
        <f t="shared" si="7"/>
        <v>0</v>
      </c>
      <c r="Y63" s="13">
        <f t="shared" si="7"/>
        <v>0</v>
      </c>
      <c r="Z63" s="14">
        <f t="shared" si="7"/>
        <v>78.62346630764941</v>
      </c>
    </row>
    <row r="64" spans="1:26" ht="13.5">
      <c r="A64" s="38" t="s">
        <v>97</v>
      </c>
      <c r="B64" s="12">
        <f t="shared" si="7"/>
        <v>80</v>
      </c>
      <c r="C64" s="12">
        <f t="shared" si="7"/>
        <v>0</v>
      </c>
      <c r="D64" s="3">
        <f t="shared" si="7"/>
        <v>78.00001887824476</v>
      </c>
      <c r="E64" s="13">
        <f t="shared" si="7"/>
        <v>78.00001887824476</v>
      </c>
      <c r="F64" s="13">
        <f t="shared" si="7"/>
        <v>35.34044090715608</v>
      </c>
      <c r="G64" s="13">
        <f t="shared" si="7"/>
        <v>44.56760569553006</v>
      </c>
      <c r="H64" s="13">
        <f t="shared" si="7"/>
        <v>40.59676287178497</v>
      </c>
      <c r="I64" s="13">
        <f t="shared" si="7"/>
        <v>40.17376523551579</v>
      </c>
      <c r="J64" s="13">
        <f t="shared" si="7"/>
        <v>35.6398380645501</v>
      </c>
      <c r="K64" s="13">
        <f t="shared" si="7"/>
        <v>43.027881812464955</v>
      </c>
      <c r="L64" s="13">
        <f t="shared" si="7"/>
        <v>33.3363922249658</v>
      </c>
      <c r="M64" s="13">
        <f t="shared" si="7"/>
        <v>37.249998771371985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38.66245818375807</v>
      </c>
      <c r="W64" s="13">
        <f t="shared" si="7"/>
        <v>78.00001112822738</v>
      </c>
      <c r="X64" s="13">
        <f t="shared" si="7"/>
        <v>0</v>
      </c>
      <c r="Y64" s="13">
        <f t="shared" si="7"/>
        <v>0</v>
      </c>
      <c r="Z64" s="14">
        <f t="shared" si="7"/>
        <v>78.00001887824476</v>
      </c>
    </row>
    <row r="65" spans="1:26" ht="13.5">
      <c r="A65" s="38" t="s">
        <v>98</v>
      </c>
      <c r="B65" s="12">
        <f t="shared" si="7"/>
        <v>79.99998233206182</v>
      </c>
      <c r="C65" s="12">
        <f t="shared" si="7"/>
        <v>0</v>
      </c>
      <c r="D65" s="3">
        <f t="shared" si="7"/>
        <v>80</v>
      </c>
      <c r="E65" s="13">
        <f t="shared" si="7"/>
        <v>80</v>
      </c>
      <c r="F65" s="13">
        <f t="shared" si="7"/>
        <v>1486.4941870454154</v>
      </c>
      <c r="G65" s="13">
        <f t="shared" si="7"/>
        <v>1983.2465408659143</v>
      </c>
      <c r="H65" s="13">
        <f t="shared" si="7"/>
        <v>1267.417297272582</v>
      </c>
      <c r="I65" s="13">
        <f t="shared" si="7"/>
        <v>1525.9265481670643</v>
      </c>
      <c r="J65" s="13">
        <f t="shared" si="7"/>
        <v>4467.4898200446605</v>
      </c>
      <c r="K65" s="13">
        <f t="shared" si="7"/>
        <v>7937.43802725503</v>
      </c>
      <c r="L65" s="13">
        <f t="shared" si="7"/>
        <v>2532.075054490318</v>
      </c>
      <c r="M65" s="13">
        <f t="shared" si="7"/>
        <v>4751.843078797532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2982.031949686694</v>
      </c>
      <c r="W65" s="13">
        <f t="shared" si="7"/>
        <v>79.99960574819137</v>
      </c>
      <c r="X65" s="13">
        <f t="shared" si="7"/>
        <v>0</v>
      </c>
      <c r="Y65" s="13">
        <f t="shared" si="7"/>
        <v>0</v>
      </c>
      <c r="Z65" s="14">
        <f t="shared" si="7"/>
        <v>80</v>
      </c>
    </row>
    <row r="66" spans="1:26" ht="13.5">
      <c r="A66" s="39" t="s">
        <v>99</v>
      </c>
      <c r="B66" s="15">
        <f t="shared" si="7"/>
        <v>100</v>
      </c>
      <c r="C66" s="15">
        <f t="shared" si="7"/>
        <v>0</v>
      </c>
      <c r="D66" s="4">
        <f t="shared" si="7"/>
        <v>74.9999671530689</v>
      </c>
      <c r="E66" s="16">
        <f t="shared" si="7"/>
        <v>74.9999671530689</v>
      </c>
      <c r="F66" s="16">
        <f t="shared" si="7"/>
        <v>41.3753977205771</v>
      </c>
      <c r="G66" s="16">
        <f t="shared" si="7"/>
        <v>30.967914574785286</v>
      </c>
      <c r="H66" s="16">
        <f t="shared" si="7"/>
        <v>31.370398247024646</v>
      </c>
      <c r="I66" s="16">
        <f t="shared" si="7"/>
        <v>34.21502542496586</v>
      </c>
      <c r="J66" s="16">
        <f t="shared" si="7"/>
        <v>29.80516117319778</v>
      </c>
      <c r="K66" s="16">
        <f t="shared" si="7"/>
        <v>25.5717732362558</v>
      </c>
      <c r="L66" s="16">
        <f t="shared" si="7"/>
        <v>3.8484096396887213</v>
      </c>
      <c r="M66" s="16">
        <f t="shared" si="7"/>
        <v>12.37958765348735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18.94154267721078</v>
      </c>
      <c r="W66" s="16">
        <f t="shared" si="7"/>
        <v>74.99997810204273</v>
      </c>
      <c r="X66" s="16">
        <f t="shared" si="7"/>
        <v>0</v>
      </c>
      <c r="Y66" s="16">
        <f t="shared" si="7"/>
        <v>0</v>
      </c>
      <c r="Z66" s="17">
        <f t="shared" si="7"/>
        <v>74.9999671530689</v>
      </c>
    </row>
    <row r="67" spans="1:26" ht="13.5" hidden="1">
      <c r="A67" s="40" t="s">
        <v>100</v>
      </c>
      <c r="B67" s="23">
        <v>499195483</v>
      </c>
      <c r="C67" s="23"/>
      <c r="D67" s="24">
        <v>568021302</v>
      </c>
      <c r="E67" s="25">
        <v>568021302</v>
      </c>
      <c r="F67" s="25">
        <v>49548712</v>
      </c>
      <c r="G67" s="25">
        <v>70428624</v>
      </c>
      <c r="H67" s="25">
        <v>24667447</v>
      </c>
      <c r="I67" s="25">
        <v>144644783</v>
      </c>
      <c r="J67" s="25">
        <v>42824891</v>
      </c>
      <c r="K67" s="25">
        <v>55806357</v>
      </c>
      <c r="L67" s="25">
        <v>44223720</v>
      </c>
      <c r="M67" s="25">
        <v>142854968</v>
      </c>
      <c r="N67" s="25"/>
      <c r="O67" s="25"/>
      <c r="P67" s="25"/>
      <c r="Q67" s="25"/>
      <c r="R67" s="25"/>
      <c r="S67" s="25"/>
      <c r="T67" s="25"/>
      <c r="U67" s="25"/>
      <c r="V67" s="25">
        <v>287499751</v>
      </c>
      <c r="W67" s="25">
        <v>284010654</v>
      </c>
      <c r="X67" s="25"/>
      <c r="Y67" s="24"/>
      <c r="Z67" s="26">
        <v>568021302</v>
      </c>
    </row>
    <row r="68" spans="1:26" ht="13.5" hidden="1">
      <c r="A68" s="36" t="s">
        <v>31</v>
      </c>
      <c r="B68" s="18">
        <v>89841385</v>
      </c>
      <c r="C68" s="18"/>
      <c r="D68" s="19">
        <v>98270357</v>
      </c>
      <c r="E68" s="20">
        <v>98270357</v>
      </c>
      <c r="F68" s="20">
        <v>8093749</v>
      </c>
      <c r="G68" s="20">
        <v>8095497</v>
      </c>
      <c r="H68" s="20">
        <v>7986980</v>
      </c>
      <c r="I68" s="20">
        <v>24176226</v>
      </c>
      <c r="J68" s="20">
        <v>8086709</v>
      </c>
      <c r="K68" s="20">
        <v>8084675</v>
      </c>
      <c r="L68" s="20">
        <v>8051632</v>
      </c>
      <c r="M68" s="20">
        <v>24223016</v>
      </c>
      <c r="N68" s="20"/>
      <c r="O68" s="20"/>
      <c r="P68" s="20"/>
      <c r="Q68" s="20"/>
      <c r="R68" s="20"/>
      <c r="S68" s="20"/>
      <c r="T68" s="20"/>
      <c r="U68" s="20"/>
      <c r="V68" s="20">
        <v>48399242</v>
      </c>
      <c r="W68" s="20">
        <v>49135176</v>
      </c>
      <c r="X68" s="20"/>
      <c r="Y68" s="19"/>
      <c r="Z68" s="22">
        <v>98270357</v>
      </c>
    </row>
    <row r="69" spans="1:26" ht="13.5" hidden="1">
      <c r="A69" s="37" t="s">
        <v>32</v>
      </c>
      <c r="B69" s="18">
        <v>399394793</v>
      </c>
      <c r="C69" s="18"/>
      <c r="D69" s="19">
        <v>456051035</v>
      </c>
      <c r="E69" s="20">
        <v>456051035</v>
      </c>
      <c r="F69" s="20">
        <v>41157958</v>
      </c>
      <c r="G69" s="20">
        <v>62019215</v>
      </c>
      <c r="H69" s="20">
        <v>16291186</v>
      </c>
      <c r="I69" s="20">
        <v>119468359</v>
      </c>
      <c r="J69" s="20">
        <v>34363616</v>
      </c>
      <c r="K69" s="20">
        <v>47254976</v>
      </c>
      <c r="L69" s="20">
        <v>34685318</v>
      </c>
      <c r="M69" s="20">
        <v>116303910</v>
      </c>
      <c r="N69" s="20"/>
      <c r="O69" s="20"/>
      <c r="P69" s="20"/>
      <c r="Q69" s="20"/>
      <c r="R69" s="20"/>
      <c r="S69" s="20"/>
      <c r="T69" s="20"/>
      <c r="U69" s="20"/>
      <c r="V69" s="20">
        <v>235772269</v>
      </c>
      <c r="W69" s="20">
        <v>228025524</v>
      </c>
      <c r="X69" s="20"/>
      <c r="Y69" s="19"/>
      <c r="Z69" s="22">
        <v>456051035</v>
      </c>
    </row>
    <row r="70" spans="1:26" ht="13.5" hidden="1">
      <c r="A70" s="38" t="s">
        <v>94</v>
      </c>
      <c r="B70" s="18">
        <v>261814925</v>
      </c>
      <c r="C70" s="18"/>
      <c r="D70" s="19">
        <v>288970138</v>
      </c>
      <c r="E70" s="20">
        <v>288970138</v>
      </c>
      <c r="F70" s="20">
        <v>26672907</v>
      </c>
      <c r="G70" s="20">
        <v>47843400</v>
      </c>
      <c r="H70" s="20">
        <v>3611347</v>
      </c>
      <c r="I70" s="20">
        <v>78127654</v>
      </c>
      <c r="J70" s="20">
        <v>19959639</v>
      </c>
      <c r="K70" s="20">
        <v>34412089</v>
      </c>
      <c r="L70" s="20">
        <v>22038784</v>
      </c>
      <c r="M70" s="20">
        <v>76410512</v>
      </c>
      <c r="N70" s="20"/>
      <c r="O70" s="20"/>
      <c r="P70" s="20"/>
      <c r="Q70" s="20"/>
      <c r="R70" s="20"/>
      <c r="S70" s="20"/>
      <c r="T70" s="20"/>
      <c r="U70" s="20"/>
      <c r="V70" s="20">
        <v>154538166</v>
      </c>
      <c r="W70" s="20">
        <v>144485070</v>
      </c>
      <c r="X70" s="20"/>
      <c r="Y70" s="19"/>
      <c r="Z70" s="22">
        <v>288970138</v>
      </c>
    </row>
    <row r="71" spans="1:26" ht="13.5" hidden="1">
      <c r="A71" s="38" t="s">
        <v>95</v>
      </c>
      <c r="B71" s="18">
        <v>84727834</v>
      </c>
      <c r="C71" s="18"/>
      <c r="D71" s="19">
        <v>110353404</v>
      </c>
      <c r="E71" s="20">
        <v>110353404</v>
      </c>
      <c r="F71" s="20">
        <v>9177971</v>
      </c>
      <c r="G71" s="20">
        <v>9471301</v>
      </c>
      <c r="H71" s="20">
        <v>7913707</v>
      </c>
      <c r="I71" s="20">
        <v>26562979</v>
      </c>
      <c r="J71" s="20">
        <v>9230164</v>
      </c>
      <c r="K71" s="20">
        <v>8089324</v>
      </c>
      <c r="L71" s="20">
        <v>7866861</v>
      </c>
      <c r="M71" s="20">
        <v>25186349</v>
      </c>
      <c r="N71" s="20"/>
      <c r="O71" s="20"/>
      <c r="P71" s="20"/>
      <c r="Q71" s="20"/>
      <c r="R71" s="20"/>
      <c r="S71" s="20"/>
      <c r="T71" s="20"/>
      <c r="U71" s="20"/>
      <c r="V71" s="20">
        <v>51749328</v>
      </c>
      <c r="W71" s="20">
        <v>55176702</v>
      </c>
      <c r="X71" s="20"/>
      <c r="Y71" s="19"/>
      <c r="Z71" s="22">
        <v>110353404</v>
      </c>
    </row>
    <row r="72" spans="1:26" ht="13.5" hidden="1">
      <c r="A72" s="38" t="s">
        <v>96</v>
      </c>
      <c r="B72" s="18">
        <v>23909330</v>
      </c>
      <c r="C72" s="18"/>
      <c r="D72" s="19">
        <v>25316518</v>
      </c>
      <c r="E72" s="20">
        <v>25316518</v>
      </c>
      <c r="F72" s="20">
        <v>2641917</v>
      </c>
      <c r="G72" s="20">
        <v>2085570</v>
      </c>
      <c r="H72" s="20">
        <v>2086292</v>
      </c>
      <c r="I72" s="20">
        <v>6813779</v>
      </c>
      <c r="J72" s="20">
        <v>2088849</v>
      </c>
      <c r="K72" s="20">
        <v>2094041</v>
      </c>
      <c r="L72" s="20">
        <v>2091170</v>
      </c>
      <c r="M72" s="20">
        <v>6274060</v>
      </c>
      <c r="N72" s="20"/>
      <c r="O72" s="20"/>
      <c r="P72" s="20"/>
      <c r="Q72" s="20"/>
      <c r="R72" s="20"/>
      <c r="S72" s="20"/>
      <c r="T72" s="20"/>
      <c r="U72" s="20"/>
      <c r="V72" s="20">
        <v>13087839</v>
      </c>
      <c r="W72" s="20">
        <v>12658260</v>
      </c>
      <c r="X72" s="20"/>
      <c r="Y72" s="19"/>
      <c r="Z72" s="22">
        <v>25316518</v>
      </c>
    </row>
    <row r="73" spans="1:26" ht="13.5" hidden="1">
      <c r="A73" s="38" t="s">
        <v>97</v>
      </c>
      <c r="B73" s="18">
        <v>27810710</v>
      </c>
      <c r="C73" s="18"/>
      <c r="D73" s="19">
        <v>30193485</v>
      </c>
      <c r="E73" s="20">
        <v>30193485</v>
      </c>
      <c r="F73" s="20">
        <v>2525475</v>
      </c>
      <c r="G73" s="20">
        <v>2532723</v>
      </c>
      <c r="H73" s="20">
        <v>2548617</v>
      </c>
      <c r="I73" s="20">
        <v>7606815</v>
      </c>
      <c r="J73" s="20">
        <v>2963156</v>
      </c>
      <c r="K73" s="20">
        <v>2582472</v>
      </c>
      <c r="L73" s="20">
        <v>2593532</v>
      </c>
      <c r="M73" s="20">
        <v>8139160</v>
      </c>
      <c r="N73" s="20"/>
      <c r="O73" s="20"/>
      <c r="P73" s="20"/>
      <c r="Q73" s="20"/>
      <c r="R73" s="20"/>
      <c r="S73" s="20"/>
      <c r="T73" s="20"/>
      <c r="U73" s="20"/>
      <c r="V73" s="20">
        <v>15745975</v>
      </c>
      <c r="W73" s="20">
        <v>15096744</v>
      </c>
      <c r="X73" s="20"/>
      <c r="Y73" s="19"/>
      <c r="Z73" s="22">
        <v>30193485</v>
      </c>
    </row>
    <row r="74" spans="1:26" ht="13.5" hidden="1">
      <c r="A74" s="38" t="s">
        <v>98</v>
      </c>
      <c r="B74" s="18">
        <v>1131994</v>
      </c>
      <c r="C74" s="18"/>
      <c r="D74" s="19">
        <v>1217490</v>
      </c>
      <c r="E74" s="20">
        <v>1217490</v>
      </c>
      <c r="F74" s="20">
        <v>139688</v>
      </c>
      <c r="G74" s="20">
        <v>86221</v>
      </c>
      <c r="H74" s="20">
        <v>131223</v>
      </c>
      <c r="I74" s="20">
        <v>357132</v>
      </c>
      <c r="J74" s="20">
        <v>121808</v>
      </c>
      <c r="K74" s="20">
        <v>77050</v>
      </c>
      <c r="L74" s="20">
        <v>94971</v>
      </c>
      <c r="M74" s="20">
        <v>293829</v>
      </c>
      <c r="N74" s="20"/>
      <c r="O74" s="20"/>
      <c r="P74" s="20"/>
      <c r="Q74" s="20"/>
      <c r="R74" s="20"/>
      <c r="S74" s="20"/>
      <c r="T74" s="20"/>
      <c r="U74" s="20"/>
      <c r="V74" s="20">
        <v>650961</v>
      </c>
      <c r="W74" s="20">
        <v>608748</v>
      </c>
      <c r="X74" s="20"/>
      <c r="Y74" s="19"/>
      <c r="Z74" s="22">
        <v>1217490</v>
      </c>
    </row>
    <row r="75" spans="1:26" ht="13.5" hidden="1">
      <c r="A75" s="39" t="s">
        <v>99</v>
      </c>
      <c r="B75" s="27">
        <v>9959305</v>
      </c>
      <c r="C75" s="27"/>
      <c r="D75" s="28">
        <v>13699910</v>
      </c>
      <c r="E75" s="29">
        <v>13699910</v>
      </c>
      <c r="F75" s="29">
        <v>297005</v>
      </c>
      <c r="G75" s="29">
        <v>313912</v>
      </c>
      <c r="H75" s="29">
        <v>389281</v>
      </c>
      <c r="I75" s="29">
        <v>1000198</v>
      </c>
      <c r="J75" s="29">
        <v>374566</v>
      </c>
      <c r="K75" s="29">
        <v>466706</v>
      </c>
      <c r="L75" s="29">
        <v>1486770</v>
      </c>
      <c r="M75" s="29">
        <v>2328042</v>
      </c>
      <c r="N75" s="29"/>
      <c r="O75" s="29"/>
      <c r="P75" s="29"/>
      <c r="Q75" s="29"/>
      <c r="R75" s="29"/>
      <c r="S75" s="29"/>
      <c r="T75" s="29"/>
      <c r="U75" s="29"/>
      <c r="V75" s="29">
        <v>3328240</v>
      </c>
      <c r="W75" s="29">
        <v>6849954</v>
      </c>
      <c r="X75" s="29"/>
      <c r="Y75" s="28"/>
      <c r="Z75" s="30">
        <v>13699910</v>
      </c>
    </row>
    <row r="76" spans="1:26" ht="13.5" hidden="1">
      <c r="A76" s="41" t="s">
        <v>101</v>
      </c>
      <c r="B76" s="31">
        <v>394715994</v>
      </c>
      <c r="C76" s="31"/>
      <c r="D76" s="32">
        <v>450693444</v>
      </c>
      <c r="E76" s="33">
        <v>450693444</v>
      </c>
      <c r="F76" s="33">
        <v>28346434</v>
      </c>
      <c r="G76" s="33">
        <v>34347623</v>
      </c>
      <c r="H76" s="33">
        <v>36858103</v>
      </c>
      <c r="I76" s="33">
        <v>99552160</v>
      </c>
      <c r="J76" s="33">
        <v>40049430</v>
      </c>
      <c r="K76" s="33">
        <v>37027475</v>
      </c>
      <c r="L76" s="33">
        <v>26877732</v>
      </c>
      <c r="M76" s="33">
        <v>103954637</v>
      </c>
      <c r="N76" s="33"/>
      <c r="O76" s="33"/>
      <c r="P76" s="33"/>
      <c r="Q76" s="33"/>
      <c r="R76" s="33"/>
      <c r="S76" s="33"/>
      <c r="T76" s="33"/>
      <c r="U76" s="33"/>
      <c r="V76" s="33">
        <v>203506797</v>
      </c>
      <c r="W76" s="33">
        <v>225346722</v>
      </c>
      <c r="X76" s="33"/>
      <c r="Y76" s="32"/>
      <c r="Z76" s="34">
        <v>450693444</v>
      </c>
    </row>
    <row r="77" spans="1:26" ht="13.5" hidden="1">
      <c r="A77" s="36" t="s">
        <v>31</v>
      </c>
      <c r="B77" s="18">
        <v>81720714</v>
      </c>
      <c r="C77" s="18"/>
      <c r="D77" s="19">
        <v>77633580</v>
      </c>
      <c r="E77" s="20">
        <v>77633580</v>
      </c>
      <c r="F77" s="20">
        <v>5525790</v>
      </c>
      <c r="G77" s="20">
        <v>5612569</v>
      </c>
      <c r="H77" s="20">
        <v>5940550</v>
      </c>
      <c r="I77" s="20">
        <v>17078909</v>
      </c>
      <c r="J77" s="20">
        <v>7188479</v>
      </c>
      <c r="K77" s="20">
        <v>6257418</v>
      </c>
      <c r="L77" s="20">
        <v>5224961</v>
      </c>
      <c r="M77" s="20">
        <v>18670858</v>
      </c>
      <c r="N77" s="20"/>
      <c r="O77" s="20"/>
      <c r="P77" s="20"/>
      <c r="Q77" s="20"/>
      <c r="R77" s="20"/>
      <c r="S77" s="20"/>
      <c r="T77" s="20"/>
      <c r="U77" s="20"/>
      <c r="V77" s="20">
        <v>35749767</v>
      </c>
      <c r="W77" s="20">
        <v>38816790</v>
      </c>
      <c r="X77" s="20"/>
      <c r="Y77" s="19"/>
      <c r="Z77" s="22">
        <v>77633580</v>
      </c>
    </row>
    <row r="78" spans="1:26" ht="13.5" hidden="1">
      <c r="A78" s="37" t="s">
        <v>32</v>
      </c>
      <c r="B78" s="18">
        <v>303035975</v>
      </c>
      <c r="C78" s="18"/>
      <c r="D78" s="19">
        <v>362784936</v>
      </c>
      <c r="E78" s="20">
        <v>362784936</v>
      </c>
      <c r="F78" s="20">
        <v>22697757</v>
      </c>
      <c r="G78" s="20">
        <v>28637842</v>
      </c>
      <c r="H78" s="20">
        <v>30795434</v>
      </c>
      <c r="I78" s="20">
        <v>82131033</v>
      </c>
      <c r="J78" s="20">
        <v>32749311</v>
      </c>
      <c r="K78" s="20">
        <v>30650712</v>
      </c>
      <c r="L78" s="20">
        <v>21595554</v>
      </c>
      <c r="M78" s="20">
        <v>84995577</v>
      </c>
      <c r="N78" s="20"/>
      <c r="O78" s="20"/>
      <c r="P78" s="20"/>
      <c r="Q78" s="20"/>
      <c r="R78" s="20"/>
      <c r="S78" s="20"/>
      <c r="T78" s="20"/>
      <c r="U78" s="20"/>
      <c r="V78" s="20">
        <v>167126610</v>
      </c>
      <c r="W78" s="20">
        <v>181392468</v>
      </c>
      <c r="X78" s="20"/>
      <c r="Y78" s="19"/>
      <c r="Z78" s="22">
        <v>362784936</v>
      </c>
    </row>
    <row r="79" spans="1:26" ht="13.5" hidden="1">
      <c r="A79" s="38" t="s">
        <v>94</v>
      </c>
      <c r="B79" s="18">
        <v>196361194</v>
      </c>
      <c r="C79" s="18"/>
      <c r="D79" s="19">
        <v>231176112</v>
      </c>
      <c r="E79" s="20">
        <v>231176112</v>
      </c>
      <c r="F79" s="20">
        <v>15344234</v>
      </c>
      <c r="G79" s="20">
        <v>20245670</v>
      </c>
      <c r="H79" s="20">
        <v>23235443</v>
      </c>
      <c r="I79" s="20">
        <v>58825347</v>
      </c>
      <c r="J79" s="20">
        <v>21139289</v>
      </c>
      <c r="K79" s="20">
        <v>17191918</v>
      </c>
      <c r="L79" s="20">
        <v>13906152</v>
      </c>
      <c r="M79" s="20">
        <v>52237359</v>
      </c>
      <c r="N79" s="20"/>
      <c r="O79" s="20"/>
      <c r="P79" s="20"/>
      <c r="Q79" s="20"/>
      <c r="R79" s="20"/>
      <c r="S79" s="20"/>
      <c r="T79" s="20"/>
      <c r="U79" s="20"/>
      <c r="V79" s="20">
        <v>111062706</v>
      </c>
      <c r="W79" s="20">
        <v>115588056</v>
      </c>
      <c r="X79" s="20"/>
      <c r="Y79" s="19"/>
      <c r="Z79" s="22">
        <v>231176112</v>
      </c>
    </row>
    <row r="80" spans="1:26" ht="13.5" hidden="1">
      <c r="A80" s="38" t="s">
        <v>95</v>
      </c>
      <c r="B80" s="18">
        <v>64393154</v>
      </c>
      <c r="C80" s="18"/>
      <c r="D80" s="19">
        <v>87179184</v>
      </c>
      <c r="E80" s="20">
        <v>87179184</v>
      </c>
      <c r="F80" s="20">
        <v>3439979</v>
      </c>
      <c r="G80" s="20">
        <v>4368496</v>
      </c>
      <c r="H80" s="20">
        <v>3775692</v>
      </c>
      <c r="I80" s="20">
        <v>11584167</v>
      </c>
      <c r="J80" s="20">
        <v>4055918</v>
      </c>
      <c r="K80" s="20">
        <v>5067877</v>
      </c>
      <c r="L80" s="20">
        <v>3555635</v>
      </c>
      <c r="M80" s="20">
        <v>12679430</v>
      </c>
      <c r="N80" s="20"/>
      <c r="O80" s="20"/>
      <c r="P80" s="20"/>
      <c r="Q80" s="20"/>
      <c r="R80" s="20"/>
      <c r="S80" s="20"/>
      <c r="T80" s="20"/>
      <c r="U80" s="20"/>
      <c r="V80" s="20">
        <v>24263597</v>
      </c>
      <c r="W80" s="20">
        <v>43589592</v>
      </c>
      <c r="X80" s="20"/>
      <c r="Y80" s="19"/>
      <c r="Z80" s="22">
        <v>87179184</v>
      </c>
    </row>
    <row r="81" spans="1:26" ht="13.5" hidden="1">
      <c r="A81" s="38" t="s">
        <v>96</v>
      </c>
      <c r="B81" s="18">
        <v>19127464</v>
      </c>
      <c r="C81" s="18"/>
      <c r="D81" s="19">
        <v>19904724</v>
      </c>
      <c r="E81" s="20">
        <v>19904724</v>
      </c>
      <c r="F81" s="20">
        <v>944576</v>
      </c>
      <c r="G81" s="20">
        <v>1184927</v>
      </c>
      <c r="H81" s="20">
        <v>1086500</v>
      </c>
      <c r="I81" s="20">
        <v>3216003</v>
      </c>
      <c r="J81" s="20">
        <v>1056280</v>
      </c>
      <c r="K81" s="20">
        <v>1163938</v>
      </c>
      <c r="L81" s="20">
        <v>864440</v>
      </c>
      <c r="M81" s="20">
        <v>3084658</v>
      </c>
      <c r="N81" s="20"/>
      <c r="O81" s="20"/>
      <c r="P81" s="20"/>
      <c r="Q81" s="20"/>
      <c r="R81" s="20"/>
      <c r="S81" s="20"/>
      <c r="T81" s="20"/>
      <c r="U81" s="20"/>
      <c r="V81" s="20">
        <v>6300661</v>
      </c>
      <c r="W81" s="20">
        <v>9952362</v>
      </c>
      <c r="X81" s="20"/>
      <c r="Y81" s="19"/>
      <c r="Z81" s="22">
        <v>19904724</v>
      </c>
    </row>
    <row r="82" spans="1:26" ht="13.5" hidden="1">
      <c r="A82" s="38" t="s">
        <v>97</v>
      </c>
      <c r="B82" s="18">
        <v>22248568</v>
      </c>
      <c r="C82" s="18"/>
      <c r="D82" s="19">
        <v>23550924</v>
      </c>
      <c r="E82" s="20">
        <v>23550924</v>
      </c>
      <c r="F82" s="20">
        <v>892514</v>
      </c>
      <c r="G82" s="20">
        <v>1128774</v>
      </c>
      <c r="H82" s="20">
        <v>1034656</v>
      </c>
      <c r="I82" s="20">
        <v>3055944</v>
      </c>
      <c r="J82" s="20">
        <v>1056064</v>
      </c>
      <c r="K82" s="20">
        <v>1111183</v>
      </c>
      <c r="L82" s="20">
        <v>864590</v>
      </c>
      <c r="M82" s="20">
        <v>3031837</v>
      </c>
      <c r="N82" s="20"/>
      <c r="O82" s="20"/>
      <c r="P82" s="20"/>
      <c r="Q82" s="20"/>
      <c r="R82" s="20"/>
      <c r="S82" s="20"/>
      <c r="T82" s="20"/>
      <c r="U82" s="20"/>
      <c r="V82" s="20">
        <v>6087781</v>
      </c>
      <c r="W82" s="20">
        <v>11775462</v>
      </c>
      <c r="X82" s="20"/>
      <c r="Y82" s="19"/>
      <c r="Z82" s="22">
        <v>23550924</v>
      </c>
    </row>
    <row r="83" spans="1:26" ht="13.5" hidden="1">
      <c r="A83" s="38" t="s">
        <v>98</v>
      </c>
      <c r="B83" s="18">
        <v>905595</v>
      </c>
      <c r="C83" s="18"/>
      <c r="D83" s="19">
        <v>973992</v>
      </c>
      <c r="E83" s="20">
        <v>973992</v>
      </c>
      <c r="F83" s="20">
        <v>2076454</v>
      </c>
      <c r="G83" s="20">
        <v>1709975</v>
      </c>
      <c r="H83" s="20">
        <v>1663143</v>
      </c>
      <c r="I83" s="20">
        <v>5449572</v>
      </c>
      <c r="J83" s="20">
        <v>5441760</v>
      </c>
      <c r="K83" s="20">
        <v>6115796</v>
      </c>
      <c r="L83" s="20">
        <v>2404737</v>
      </c>
      <c r="M83" s="20">
        <v>13962293</v>
      </c>
      <c r="N83" s="20"/>
      <c r="O83" s="20"/>
      <c r="P83" s="20"/>
      <c r="Q83" s="20"/>
      <c r="R83" s="20"/>
      <c r="S83" s="20"/>
      <c r="T83" s="20"/>
      <c r="U83" s="20"/>
      <c r="V83" s="20">
        <v>19411865</v>
      </c>
      <c r="W83" s="20">
        <v>486996</v>
      </c>
      <c r="X83" s="20"/>
      <c r="Y83" s="19"/>
      <c r="Z83" s="22">
        <v>973992</v>
      </c>
    </row>
    <row r="84" spans="1:26" ht="13.5" hidden="1">
      <c r="A84" s="39" t="s">
        <v>99</v>
      </c>
      <c r="B84" s="27">
        <v>9959305</v>
      </c>
      <c r="C84" s="27"/>
      <c r="D84" s="28">
        <v>10274928</v>
      </c>
      <c r="E84" s="29">
        <v>10274928</v>
      </c>
      <c r="F84" s="29">
        <v>122887</v>
      </c>
      <c r="G84" s="29">
        <v>97212</v>
      </c>
      <c r="H84" s="29">
        <v>122119</v>
      </c>
      <c r="I84" s="29">
        <v>342218</v>
      </c>
      <c r="J84" s="29">
        <v>111640</v>
      </c>
      <c r="K84" s="29">
        <v>119345</v>
      </c>
      <c r="L84" s="29">
        <v>57217</v>
      </c>
      <c r="M84" s="29">
        <v>288202</v>
      </c>
      <c r="N84" s="29"/>
      <c r="O84" s="29"/>
      <c r="P84" s="29"/>
      <c r="Q84" s="29"/>
      <c r="R84" s="29"/>
      <c r="S84" s="29"/>
      <c r="T84" s="29"/>
      <c r="U84" s="29"/>
      <c r="V84" s="29">
        <v>630420</v>
      </c>
      <c r="W84" s="29">
        <v>5137464</v>
      </c>
      <c r="X84" s="29"/>
      <c r="Y84" s="28"/>
      <c r="Z84" s="30">
        <v>10274928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0</v>
      </c>
      <c r="C7" s="18">
        <v>0</v>
      </c>
      <c r="D7" s="58">
        <v>2040000</v>
      </c>
      <c r="E7" s="59">
        <v>2040000</v>
      </c>
      <c r="F7" s="59">
        <v>210222</v>
      </c>
      <c r="G7" s="59">
        <v>252225</v>
      </c>
      <c r="H7" s="59">
        <v>273941</v>
      </c>
      <c r="I7" s="59">
        <v>736388</v>
      </c>
      <c r="J7" s="59">
        <v>164688</v>
      </c>
      <c r="K7" s="59">
        <v>144</v>
      </c>
      <c r="L7" s="59">
        <v>59440</v>
      </c>
      <c r="M7" s="59">
        <v>224272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960660</v>
      </c>
      <c r="W7" s="59">
        <v>1020000</v>
      </c>
      <c r="X7" s="59">
        <v>-59340</v>
      </c>
      <c r="Y7" s="60">
        <v>-5.82</v>
      </c>
      <c r="Z7" s="61">
        <v>2040000</v>
      </c>
    </row>
    <row r="8" spans="1:26" ht="13.5">
      <c r="A8" s="57" t="s">
        <v>34</v>
      </c>
      <c r="B8" s="18">
        <v>0</v>
      </c>
      <c r="C8" s="18">
        <v>0</v>
      </c>
      <c r="D8" s="58">
        <v>266898000</v>
      </c>
      <c r="E8" s="59">
        <v>266898000</v>
      </c>
      <c r="F8" s="59">
        <v>104634048</v>
      </c>
      <c r="G8" s="59">
        <v>79457</v>
      </c>
      <c r="H8" s="59">
        <v>79263</v>
      </c>
      <c r="I8" s="59">
        <v>104792768</v>
      </c>
      <c r="J8" s="59">
        <v>79858</v>
      </c>
      <c r="K8" s="59">
        <v>83707219</v>
      </c>
      <c r="L8" s="59">
        <v>79430</v>
      </c>
      <c r="M8" s="59">
        <v>83866507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188659275</v>
      </c>
      <c r="W8" s="59">
        <v>196756340</v>
      </c>
      <c r="X8" s="59">
        <v>-8097065</v>
      </c>
      <c r="Y8" s="60">
        <v>-4.12</v>
      </c>
      <c r="Z8" s="61">
        <v>266898000</v>
      </c>
    </row>
    <row r="9" spans="1:26" ht="13.5">
      <c r="A9" s="57" t="s">
        <v>35</v>
      </c>
      <c r="B9" s="18">
        <v>0</v>
      </c>
      <c r="C9" s="18">
        <v>0</v>
      </c>
      <c r="D9" s="58">
        <v>96321635</v>
      </c>
      <c r="E9" s="59">
        <v>96321635</v>
      </c>
      <c r="F9" s="59">
        <v>1646579</v>
      </c>
      <c r="G9" s="59">
        <v>6973877</v>
      </c>
      <c r="H9" s="59">
        <v>6480023</v>
      </c>
      <c r="I9" s="59">
        <v>15100479</v>
      </c>
      <c r="J9" s="59">
        <v>1113588</v>
      </c>
      <c r="K9" s="59">
        <v>1582763</v>
      </c>
      <c r="L9" s="59">
        <v>16943174</v>
      </c>
      <c r="M9" s="59">
        <v>19639525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34740004</v>
      </c>
      <c r="W9" s="59">
        <v>48160722</v>
      </c>
      <c r="X9" s="59">
        <v>-13420718</v>
      </c>
      <c r="Y9" s="60">
        <v>-27.87</v>
      </c>
      <c r="Z9" s="61">
        <v>96321635</v>
      </c>
    </row>
    <row r="10" spans="1:26" ht="25.5">
      <c r="A10" s="62" t="s">
        <v>86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365259635</v>
      </c>
      <c r="E10" s="65">
        <f t="shared" si="0"/>
        <v>365259635</v>
      </c>
      <c r="F10" s="65">
        <f t="shared" si="0"/>
        <v>106490849</v>
      </c>
      <c r="G10" s="65">
        <f t="shared" si="0"/>
        <v>7305559</v>
      </c>
      <c r="H10" s="65">
        <f t="shared" si="0"/>
        <v>6833227</v>
      </c>
      <c r="I10" s="65">
        <f t="shared" si="0"/>
        <v>120629635</v>
      </c>
      <c r="J10" s="65">
        <f t="shared" si="0"/>
        <v>1358134</v>
      </c>
      <c r="K10" s="65">
        <f t="shared" si="0"/>
        <v>85290126</v>
      </c>
      <c r="L10" s="65">
        <f t="shared" si="0"/>
        <v>17082044</v>
      </c>
      <c r="M10" s="65">
        <f t="shared" si="0"/>
        <v>103730304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224359939</v>
      </c>
      <c r="W10" s="65">
        <f t="shared" si="0"/>
        <v>245937062</v>
      </c>
      <c r="X10" s="65">
        <f t="shared" si="0"/>
        <v>-21577123</v>
      </c>
      <c r="Y10" s="66">
        <f>+IF(W10&lt;&gt;0,(X10/W10)*100,0)</f>
        <v>-8.773432854947256</v>
      </c>
      <c r="Z10" s="67">
        <f t="shared" si="0"/>
        <v>365259635</v>
      </c>
    </row>
    <row r="11" spans="1:26" ht="13.5">
      <c r="A11" s="57" t="s">
        <v>36</v>
      </c>
      <c r="B11" s="18">
        <v>0</v>
      </c>
      <c r="C11" s="18">
        <v>0</v>
      </c>
      <c r="D11" s="58">
        <v>225098501</v>
      </c>
      <c r="E11" s="59">
        <v>225098501</v>
      </c>
      <c r="F11" s="59">
        <v>18998878</v>
      </c>
      <c r="G11" s="59">
        <v>20329055</v>
      </c>
      <c r="H11" s="59">
        <v>21126345</v>
      </c>
      <c r="I11" s="59">
        <v>60454278</v>
      </c>
      <c r="J11" s="59">
        <v>19900771</v>
      </c>
      <c r="K11" s="59">
        <v>19493329</v>
      </c>
      <c r="L11" s="59">
        <v>20124746</v>
      </c>
      <c r="M11" s="59">
        <v>59518846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119973124</v>
      </c>
      <c r="W11" s="59">
        <v>112549248</v>
      </c>
      <c r="X11" s="59">
        <v>7423876</v>
      </c>
      <c r="Y11" s="60">
        <v>6.6</v>
      </c>
      <c r="Z11" s="61">
        <v>225098501</v>
      </c>
    </row>
    <row r="12" spans="1:26" ht="13.5">
      <c r="A12" s="57" t="s">
        <v>37</v>
      </c>
      <c r="B12" s="18">
        <v>0</v>
      </c>
      <c r="C12" s="18">
        <v>0</v>
      </c>
      <c r="D12" s="58">
        <v>13644056</v>
      </c>
      <c r="E12" s="59">
        <v>13644056</v>
      </c>
      <c r="F12" s="59">
        <v>1004626</v>
      </c>
      <c r="G12" s="59">
        <v>802057</v>
      </c>
      <c r="H12" s="59">
        <v>940203</v>
      </c>
      <c r="I12" s="59">
        <v>2746886</v>
      </c>
      <c r="J12" s="59">
        <v>918415</v>
      </c>
      <c r="K12" s="59">
        <v>952124</v>
      </c>
      <c r="L12" s="59">
        <v>995706</v>
      </c>
      <c r="M12" s="59">
        <v>2866245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5613131</v>
      </c>
      <c r="W12" s="59">
        <v>6822030</v>
      </c>
      <c r="X12" s="59">
        <v>-1208899</v>
      </c>
      <c r="Y12" s="60">
        <v>-17.72</v>
      </c>
      <c r="Z12" s="61">
        <v>13644056</v>
      </c>
    </row>
    <row r="13" spans="1:26" ht="13.5">
      <c r="A13" s="57" t="s">
        <v>87</v>
      </c>
      <c r="B13" s="18">
        <v>0</v>
      </c>
      <c r="C13" s="18">
        <v>0</v>
      </c>
      <c r="D13" s="58">
        <v>25168452</v>
      </c>
      <c r="E13" s="59">
        <v>25168452</v>
      </c>
      <c r="F13" s="59">
        <v>0</v>
      </c>
      <c r="G13" s="59">
        <v>1459907</v>
      </c>
      <c r="H13" s="59">
        <v>1460226</v>
      </c>
      <c r="I13" s="59">
        <v>2920133</v>
      </c>
      <c r="J13" s="59">
        <v>1365497</v>
      </c>
      <c r="K13" s="59">
        <v>1407570</v>
      </c>
      <c r="L13" s="59">
        <v>1346831</v>
      </c>
      <c r="M13" s="59">
        <v>4119898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7040031</v>
      </c>
      <c r="W13" s="59">
        <v>12584226</v>
      </c>
      <c r="X13" s="59">
        <v>-5544195</v>
      </c>
      <c r="Y13" s="60">
        <v>-44.06</v>
      </c>
      <c r="Z13" s="61">
        <v>25168452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101306377</v>
      </c>
      <c r="E17" s="59">
        <v>101306377</v>
      </c>
      <c r="F17" s="59">
        <v>6712070</v>
      </c>
      <c r="G17" s="59">
        <v>5671914</v>
      </c>
      <c r="H17" s="59">
        <v>7347909</v>
      </c>
      <c r="I17" s="59">
        <v>19731893</v>
      </c>
      <c r="J17" s="59">
        <v>6685107</v>
      </c>
      <c r="K17" s="59">
        <v>6736197</v>
      </c>
      <c r="L17" s="59">
        <v>8059880</v>
      </c>
      <c r="M17" s="59">
        <v>21481184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41213077</v>
      </c>
      <c r="W17" s="59">
        <v>48635052</v>
      </c>
      <c r="X17" s="59">
        <v>-7421975</v>
      </c>
      <c r="Y17" s="60">
        <v>-15.26</v>
      </c>
      <c r="Z17" s="61">
        <v>101306377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365217386</v>
      </c>
      <c r="E18" s="72">
        <f t="shared" si="1"/>
        <v>365217386</v>
      </c>
      <c r="F18" s="72">
        <f t="shared" si="1"/>
        <v>26715574</v>
      </c>
      <c r="G18" s="72">
        <f t="shared" si="1"/>
        <v>28262933</v>
      </c>
      <c r="H18" s="72">
        <f t="shared" si="1"/>
        <v>30874683</v>
      </c>
      <c r="I18" s="72">
        <f t="shared" si="1"/>
        <v>85853190</v>
      </c>
      <c r="J18" s="72">
        <f t="shared" si="1"/>
        <v>28869790</v>
      </c>
      <c r="K18" s="72">
        <f t="shared" si="1"/>
        <v>28589220</v>
      </c>
      <c r="L18" s="72">
        <f t="shared" si="1"/>
        <v>30527163</v>
      </c>
      <c r="M18" s="72">
        <f t="shared" si="1"/>
        <v>87986173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173839363</v>
      </c>
      <c r="W18" s="72">
        <f t="shared" si="1"/>
        <v>180590556</v>
      </c>
      <c r="X18" s="72">
        <f t="shared" si="1"/>
        <v>-6751193</v>
      </c>
      <c r="Y18" s="66">
        <f>+IF(W18&lt;&gt;0,(X18/W18)*100,0)</f>
        <v>-3.7383975937257756</v>
      </c>
      <c r="Z18" s="73">
        <f t="shared" si="1"/>
        <v>365217386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42249</v>
      </c>
      <c r="E19" s="76">
        <f t="shared" si="2"/>
        <v>42249</v>
      </c>
      <c r="F19" s="76">
        <f t="shared" si="2"/>
        <v>79775275</v>
      </c>
      <c r="G19" s="76">
        <f t="shared" si="2"/>
        <v>-20957374</v>
      </c>
      <c r="H19" s="76">
        <f t="shared" si="2"/>
        <v>-24041456</v>
      </c>
      <c r="I19" s="76">
        <f t="shared" si="2"/>
        <v>34776445</v>
      </c>
      <c r="J19" s="76">
        <f t="shared" si="2"/>
        <v>-27511656</v>
      </c>
      <c r="K19" s="76">
        <f t="shared" si="2"/>
        <v>56700906</v>
      </c>
      <c r="L19" s="76">
        <f t="shared" si="2"/>
        <v>-13445119</v>
      </c>
      <c r="M19" s="76">
        <f t="shared" si="2"/>
        <v>15744131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50520576</v>
      </c>
      <c r="W19" s="76">
        <f>IF(E10=E18,0,W10-W18)</f>
        <v>65346506</v>
      </c>
      <c r="X19" s="76">
        <f t="shared" si="2"/>
        <v>-14825930</v>
      </c>
      <c r="Y19" s="77">
        <f>+IF(W19&lt;&gt;0,(X19/W19)*100,0)</f>
        <v>-22.688175554481827</v>
      </c>
      <c r="Z19" s="78">
        <f t="shared" si="2"/>
        <v>42249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42249</v>
      </c>
      <c r="E22" s="87">
        <f t="shared" si="3"/>
        <v>42249</v>
      </c>
      <c r="F22" s="87">
        <f t="shared" si="3"/>
        <v>79775275</v>
      </c>
      <c r="G22" s="87">
        <f t="shared" si="3"/>
        <v>-20957374</v>
      </c>
      <c r="H22" s="87">
        <f t="shared" si="3"/>
        <v>-24041456</v>
      </c>
      <c r="I22" s="87">
        <f t="shared" si="3"/>
        <v>34776445</v>
      </c>
      <c r="J22" s="87">
        <f t="shared" si="3"/>
        <v>-27511656</v>
      </c>
      <c r="K22" s="87">
        <f t="shared" si="3"/>
        <v>56700906</v>
      </c>
      <c r="L22" s="87">
        <f t="shared" si="3"/>
        <v>-13445119</v>
      </c>
      <c r="M22" s="87">
        <f t="shared" si="3"/>
        <v>15744131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50520576</v>
      </c>
      <c r="W22" s="87">
        <f t="shared" si="3"/>
        <v>65346506</v>
      </c>
      <c r="X22" s="87">
        <f t="shared" si="3"/>
        <v>-14825930</v>
      </c>
      <c r="Y22" s="88">
        <f>+IF(W22&lt;&gt;0,(X22/W22)*100,0)</f>
        <v>-22.688175554481827</v>
      </c>
      <c r="Z22" s="89">
        <f t="shared" si="3"/>
        <v>42249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42249</v>
      </c>
      <c r="E24" s="76">
        <f t="shared" si="4"/>
        <v>42249</v>
      </c>
      <c r="F24" s="76">
        <f t="shared" si="4"/>
        <v>79775275</v>
      </c>
      <c r="G24" s="76">
        <f t="shared" si="4"/>
        <v>-20957374</v>
      </c>
      <c r="H24" s="76">
        <f t="shared" si="4"/>
        <v>-24041456</v>
      </c>
      <c r="I24" s="76">
        <f t="shared" si="4"/>
        <v>34776445</v>
      </c>
      <c r="J24" s="76">
        <f t="shared" si="4"/>
        <v>-27511656</v>
      </c>
      <c r="K24" s="76">
        <f t="shared" si="4"/>
        <v>56700906</v>
      </c>
      <c r="L24" s="76">
        <f t="shared" si="4"/>
        <v>-13445119</v>
      </c>
      <c r="M24" s="76">
        <f t="shared" si="4"/>
        <v>15744131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50520576</v>
      </c>
      <c r="W24" s="76">
        <f t="shared" si="4"/>
        <v>65346506</v>
      </c>
      <c r="X24" s="76">
        <f t="shared" si="4"/>
        <v>-14825930</v>
      </c>
      <c r="Y24" s="77">
        <f>+IF(W24&lt;&gt;0,(X24/W24)*100,0)</f>
        <v>-22.688175554481827</v>
      </c>
      <c r="Z24" s="78">
        <f t="shared" si="4"/>
        <v>42249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20819592</v>
      </c>
      <c r="E27" s="99">
        <v>20819592</v>
      </c>
      <c r="F27" s="99">
        <v>772004</v>
      </c>
      <c r="G27" s="99">
        <v>0</v>
      </c>
      <c r="H27" s="99">
        <v>443709</v>
      </c>
      <c r="I27" s="99">
        <v>1215713</v>
      </c>
      <c r="J27" s="99">
        <v>490448</v>
      </c>
      <c r="K27" s="99">
        <v>448356</v>
      </c>
      <c r="L27" s="99">
        <v>448356</v>
      </c>
      <c r="M27" s="99">
        <v>1387160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2602873</v>
      </c>
      <c r="W27" s="99">
        <v>10409796</v>
      </c>
      <c r="X27" s="99">
        <v>-7806923</v>
      </c>
      <c r="Y27" s="100">
        <v>-75</v>
      </c>
      <c r="Z27" s="101">
        <v>20819592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-11798</v>
      </c>
      <c r="L29" s="59">
        <v>-11798</v>
      </c>
      <c r="M29" s="59">
        <v>-23596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-23596</v>
      </c>
      <c r="W29" s="59"/>
      <c r="X29" s="59">
        <v>-23596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20819592</v>
      </c>
      <c r="E31" s="59">
        <v>20819592</v>
      </c>
      <c r="F31" s="59">
        <v>772004</v>
      </c>
      <c r="G31" s="59">
        <v>0</v>
      </c>
      <c r="H31" s="59">
        <v>443709</v>
      </c>
      <c r="I31" s="59">
        <v>1215713</v>
      </c>
      <c r="J31" s="59">
        <v>490448</v>
      </c>
      <c r="K31" s="59">
        <v>460154</v>
      </c>
      <c r="L31" s="59">
        <v>460154</v>
      </c>
      <c r="M31" s="59">
        <v>1410756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2626469</v>
      </c>
      <c r="W31" s="59">
        <v>10409796</v>
      </c>
      <c r="X31" s="59">
        <v>-7783327</v>
      </c>
      <c r="Y31" s="60">
        <v>-74.77</v>
      </c>
      <c r="Z31" s="61">
        <v>20819592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20819592</v>
      </c>
      <c r="E32" s="99">
        <f t="shared" si="5"/>
        <v>20819592</v>
      </c>
      <c r="F32" s="99">
        <f t="shared" si="5"/>
        <v>772004</v>
      </c>
      <c r="G32" s="99">
        <f t="shared" si="5"/>
        <v>0</v>
      </c>
      <c r="H32" s="99">
        <f t="shared" si="5"/>
        <v>443709</v>
      </c>
      <c r="I32" s="99">
        <f t="shared" si="5"/>
        <v>1215713</v>
      </c>
      <c r="J32" s="99">
        <f t="shared" si="5"/>
        <v>490448</v>
      </c>
      <c r="K32" s="99">
        <f t="shared" si="5"/>
        <v>448356</v>
      </c>
      <c r="L32" s="99">
        <f t="shared" si="5"/>
        <v>448356</v>
      </c>
      <c r="M32" s="99">
        <f t="shared" si="5"/>
        <v>1387160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2602873</v>
      </c>
      <c r="W32" s="99">
        <f t="shared" si="5"/>
        <v>10409796</v>
      </c>
      <c r="X32" s="99">
        <f t="shared" si="5"/>
        <v>-7806923</v>
      </c>
      <c r="Y32" s="100">
        <f>+IF(W32&lt;&gt;0,(X32/W32)*100,0)</f>
        <v>-74.99592691345728</v>
      </c>
      <c r="Z32" s="101">
        <f t="shared" si="5"/>
        <v>20819592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51154057</v>
      </c>
      <c r="E35" s="59">
        <v>51154057</v>
      </c>
      <c r="F35" s="59">
        <v>94403459</v>
      </c>
      <c r="G35" s="59">
        <v>63875325</v>
      </c>
      <c r="H35" s="59">
        <v>43593476</v>
      </c>
      <c r="I35" s="59">
        <v>43593476</v>
      </c>
      <c r="J35" s="59">
        <v>38559797</v>
      </c>
      <c r="K35" s="59">
        <v>111998986</v>
      </c>
      <c r="L35" s="59">
        <v>49851407</v>
      </c>
      <c r="M35" s="59">
        <v>49851407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49851407</v>
      </c>
      <c r="W35" s="59">
        <v>25577029</v>
      </c>
      <c r="X35" s="59">
        <v>24274378</v>
      </c>
      <c r="Y35" s="60">
        <v>94.91</v>
      </c>
      <c r="Z35" s="61">
        <v>51154057</v>
      </c>
    </row>
    <row r="36" spans="1:26" ht="13.5">
      <c r="A36" s="57" t="s">
        <v>53</v>
      </c>
      <c r="B36" s="18">
        <v>0</v>
      </c>
      <c r="C36" s="18">
        <v>0</v>
      </c>
      <c r="D36" s="58">
        <v>98464538</v>
      </c>
      <c r="E36" s="59">
        <v>98464538</v>
      </c>
      <c r="F36" s="59">
        <v>148706867</v>
      </c>
      <c r="G36" s="59">
        <v>143815069</v>
      </c>
      <c r="H36" s="59">
        <v>142775113</v>
      </c>
      <c r="I36" s="59">
        <v>142775113</v>
      </c>
      <c r="J36" s="59">
        <v>141897492</v>
      </c>
      <c r="K36" s="59">
        <v>140901651</v>
      </c>
      <c r="L36" s="59">
        <v>139643956</v>
      </c>
      <c r="M36" s="59">
        <v>139643956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139643956</v>
      </c>
      <c r="W36" s="59">
        <v>49232269</v>
      </c>
      <c r="X36" s="59">
        <v>90411687</v>
      </c>
      <c r="Y36" s="60">
        <v>183.64</v>
      </c>
      <c r="Z36" s="61">
        <v>98464538</v>
      </c>
    </row>
    <row r="37" spans="1:26" ht="13.5">
      <c r="A37" s="57" t="s">
        <v>54</v>
      </c>
      <c r="B37" s="18">
        <v>0</v>
      </c>
      <c r="C37" s="18">
        <v>0</v>
      </c>
      <c r="D37" s="58">
        <v>45093278</v>
      </c>
      <c r="E37" s="59">
        <v>45093278</v>
      </c>
      <c r="F37" s="59">
        <v>104381317</v>
      </c>
      <c r="G37" s="59">
        <v>99240692</v>
      </c>
      <c r="H37" s="59">
        <v>101980713</v>
      </c>
      <c r="I37" s="59">
        <v>101980713</v>
      </c>
      <c r="J37" s="59">
        <v>123583634</v>
      </c>
      <c r="K37" s="59">
        <v>141187740</v>
      </c>
      <c r="L37" s="59">
        <v>91247590</v>
      </c>
      <c r="M37" s="59">
        <v>91247590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91247590</v>
      </c>
      <c r="W37" s="59">
        <v>22546639</v>
      </c>
      <c r="X37" s="59">
        <v>68700951</v>
      </c>
      <c r="Y37" s="60">
        <v>304.71</v>
      </c>
      <c r="Z37" s="61">
        <v>45093278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104525317</v>
      </c>
      <c r="E39" s="59">
        <v>104525317</v>
      </c>
      <c r="F39" s="59">
        <v>138729009</v>
      </c>
      <c r="G39" s="59">
        <v>108449702</v>
      </c>
      <c r="H39" s="59">
        <v>84387876</v>
      </c>
      <c r="I39" s="59">
        <v>84387876</v>
      </c>
      <c r="J39" s="59">
        <v>56873655</v>
      </c>
      <c r="K39" s="59">
        <v>111712897</v>
      </c>
      <c r="L39" s="59">
        <v>98247773</v>
      </c>
      <c r="M39" s="59">
        <v>98247773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98247773</v>
      </c>
      <c r="W39" s="59">
        <v>52262659</v>
      </c>
      <c r="X39" s="59">
        <v>45985114</v>
      </c>
      <c r="Y39" s="60">
        <v>87.99</v>
      </c>
      <c r="Z39" s="61">
        <v>104525317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25246982</v>
      </c>
      <c r="E42" s="59">
        <v>25246982</v>
      </c>
      <c r="F42" s="59">
        <v>49414771</v>
      </c>
      <c r="G42" s="59">
        <v>-22648275</v>
      </c>
      <c r="H42" s="59">
        <v>-19322692</v>
      </c>
      <c r="I42" s="59">
        <v>7443804</v>
      </c>
      <c r="J42" s="59">
        <v>-5550241</v>
      </c>
      <c r="K42" s="59">
        <v>75004299</v>
      </c>
      <c r="L42" s="59">
        <v>-61172519</v>
      </c>
      <c r="M42" s="59">
        <v>8281539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15725343</v>
      </c>
      <c r="W42" s="59">
        <v>77880734</v>
      </c>
      <c r="X42" s="59">
        <v>-62155391</v>
      </c>
      <c r="Y42" s="60">
        <v>-79.81</v>
      </c>
      <c r="Z42" s="61">
        <v>25246982</v>
      </c>
    </row>
    <row r="43" spans="1:26" ht="13.5">
      <c r="A43" s="57" t="s">
        <v>59</v>
      </c>
      <c r="B43" s="18">
        <v>0</v>
      </c>
      <c r="C43" s="18">
        <v>0</v>
      </c>
      <c r="D43" s="58">
        <v>-20819592</v>
      </c>
      <c r="E43" s="59">
        <v>-20819592</v>
      </c>
      <c r="F43" s="59">
        <v>-772004</v>
      </c>
      <c r="G43" s="59">
        <v>-111675</v>
      </c>
      <c r="H43" s="59">
        <v>-433972</v>
      </c>
      <c r="I43" s="59">
        <v>-1317651</v>
      </c>
      <c r="J43" s="59">
        <v>-485095</v>
      </c>
      <c r="K43" s="59">
        <v>-460233</v>
      </c>
      <c r="L43" s="59">
        <v>-109137</v>
      </c>
      <c r="M43" s="59">
        <v>-1054465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-2372116</v>
      </c>
      <c r="W43" s="59">
        <v>-10409796</v>
      </c>
      <c r="X43" s="59">
        <v>8037680</v>
      </c>
      <c r="Y43" s="60">
        <v>-77.21</v>
      </c>
      <c r="Z43" s="61">
        <v>-20819592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15261066</v>
      </c>
      <c r="E45" s="99">
        <v>15261066</v>
      </c>
      <c r="F45" s="99">
        <v>57545475</v>
      </c>
      <c r="G45" s="99">
        <v>34785525</v>
      </c>
      <c r="H45" s="99">
        <v>15028861</v>
      </c>
      <c r="I45" s="99">
        <v>15028861</v>
      </c>
      <c r="J45" s="99">
        <v>8993525</v>
      </c>
      <c r="K45" s="99">
        <v>83537591</v>
      </c>
      <c r="L45" s="99">
        <v>22255935</v>
      </c>
      <c r="M45" s="99">
        <v>22255935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22255935</v>
      </c>
      <c r="W45" s="99">
        <v>78304614</v>
      </c>
      <c r="X45" s="99">
        <v>-56048679</v>
      </c>
      <c r="Y45" s="100">
        <v>-71.58</v>
      </c>
      <c r="Z45" s="101">
        <v>15261066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1036911</v>
      </c>
      <c r="C49" s="51">
        <v>0</v>
      </c>
      <c r="D49" s="128">
        <v>696800</v>
      </c>
      <c r="E49" s="53">
        <v>660739</v>
      </c>
      <c r="F49" s="53">
        <v>0</v>
      </c>
      <c r="G49" s="53">
        <v>0</v>
      </c>
      <c r="H49" s="53">
        <v>0</v>
      </c>
      <c r="I49" s="53">
        <v>619360</v>
      </c>
      <c r="J49" s="53">
        <v>0</v>
      </c>
      <c r="K49" s="53">
        <v>0</v>
      </c>
      <c r="L49" s="53">
        <v>0</v>
      </c>
      <c r="M49" s="53">
        <v>12310554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15324364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58373683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58373683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100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94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95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96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97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98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101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94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95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96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97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98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463341314</v>
      </c>
      <c r="C5" s="18">
        <v>0</v>
      </c>
      <c r="D5" s="58">
        <v>473968821</v>
      </c>
      <c r="E5" s="59">
        <v>473968821</v>
      </c>
      <c r="F5" s="59">
        <v>41407065</v>
      </c>
      <c r="G5" s="59">
        <v>44703603</v>
      </c>
      <c r="H5" s="59">
        <v>48706674</v>
      </c>
      <c r="I5" s="59">
        <v>134817342</v>
      </c>
      <c r="J5" s="59">
        <v>35889759</v>
      </c>
      <c r="K5" s="59">
        <v>34242134</v>
      </c>
      <c r="L5" s="59">
        <v>40184859</v>
      </c>
      <c r="M5" s="59">
        <v>110316752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245134094</v>
      </c>
      <c r="W5" s="59">
        <v>236984412</v>
      </c>
      <c r="X5" s="59">
        <v>8149682</v>
      </c>
      <c r="Y5" s="60">
        <v>3.44</v>
      </c>
      <c r="Z5" s="61">
        <v>473968821</v>
      </c>
    </row>
    <row r="6" spans="1:26" ht="13.5">
      <c r="A6" s="57" t="s">
        <v>32</v>
      </c>
      <c r="B6" s="18">
        <v>1385468882</v>
      </c>
      <c r="C6" s="18">
        <v>0</v>
      </c>
      <c r="D6" s="58">
        <v>1465067540</v>
      </c>
      <c r="E6" s="59">
        <v>1465067540</v>
      </c>
      <c r="F6" s="59">
        <v>114902455</v>
      </c>
      <c r="G6" s="59">
        <v>123500575</v>
      </c>
      <c r="H6" s="59">
        <v>129647454</v>
      </c>
      <c r="I6" s="59">
        <v>368050484</v>
      </c>
      <c r="J6" s="59">
        <v>120947108</v>
      </c>
      <c r="K6" s="59">
        <v>121110250</v>
      </c>
      <c r="L6" s="59">
        <v>110735193</v>
      </c>
      <c r="M6" s="59">
        <v>352792551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720843035</v>
      </c>
      <c r="W6" s="59">
        <v>732533700</v>
      </c>
      <c r="X6" s="59">
        <v>-11690665</v>
      </c>
      <c r="Y6" s="60">
        <v>-1.6</v>
      </c>
      <c r="Z6" s="61">
        <v>1465067540</v>
      </c>
    </row>
    <row r="7" spans="1:26" ht="13.5">
      <c r="A7" s="57" t="s">
        <v>33</v>
      </c>
      <c r="B7" s="18">
        <v>15367112</v>
      </c>
      <c r="C7" s="18">
        <v>0</v>
      </c>
      <c r="D7" s="58">
        <v>2040010</v>
      </c>
      <c r="E7" s="59">
        <v>2040010</v>
      </c>
      <c r="F7" s="59">
        <v>0</v>
      </c>
      <c r="G7" s="59">
        <v>0</v>
      </c>
      <c r="H7" s="59">
        <v>257475</v>
      </c>
      <c r="I7" s="59">
        <v>257475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257475</v>
      </c>
      <c r="W7" s="59">
        <v>1020006</v>
      </c>
      <c r="X7" s="59">
        <v>-762531</v>
      </c>
      <c r="Y7" s="60">
        <v>-74.76</v>
      </c>
      <c r="Z7" s="61">
        <v>2040010</v>
      </c>
    </row>
    <row r="8" spans="1:26" ht="13.5">
      <c r="A8" s="57" t="s">
        <v>34</v>
      </c>
      <c r="B8" s="18">
        <v>272822081</v>
      </c>
      <c r="C8" s="18">
        <v>0</v>
      </c>
      <c r="D8" s="58">
        <v>298443999</v>
      </c>
      <c r="E8" s="59">
        <v>298443999</v>
      </c>
      <c r="F8" s="59">
        <v>118940000</v>
      </c>
      <c r="G8" s="59">
        <v>2173605</v>
      </c>
      <c r="H8" s="59">
        <v>0</v>
      </c>
      <c r="I8" s="59">
        <v>121113605</v>
      </c>
      <c r="J8" s="59">
        <v>1634009</v>
      </c>
      <c r="K8" s="59">
        <v>1206317</v>
      </c>
      <c r="L8" s="59">
        <v>92858843</v>
      </c>
      <c r="M8" s="59">
        <v>95699169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216812774</v>
      </c>
      <c r="W8" s="59">
        <v>149221998</v>
      </c>
      <c r="X8" s="59">
        <v>67590776</v>
      </c>
      <c r="Y8" s="60">
        <v>45.3</v>
      </c>
      <c r="Z8" s="61">
        <v>298443999</v>
      </c>
    </row>
    <row r="9" spans="1:26" ht="13.5">
      <c r="A9" s="57" t="s">
        <v>35</v>
      </c>
      <c r="B9" s="18">
        <v>308035490</v>
      </c>
      <c r="C9" s="18">
        <v>0</v>
      </c>
      <c r="D9" s="58">
        <v>151173965</v>
      </c>
      <c r="E9" s="59">
        <v>151173965</v>
      </c>
      <c r="F9" s="59">
        <v>9632297</v>
      </c>
      <c r="G9" s="59">
        <v>21142455</v>
      </c>
      <c r="H9" s="59">
        <v>10786976</v>
      </c>
      <c r="I9" s="59">
        <v>41561728</v>
      </c>
      <c r="J9" s="59">
        <v>8838975</v>
      </c>
      <c r="K9" s="59">
        <v>9086414</v>
      </c>
      <c r="L9" s="59">
        <v>4194295</v>
      </c>
      <c r="M9" s="59">
        <v>22119684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63681412</v>
      </c>
      <c r="W9" s="59">
        <v>75587052</v>
      </c>
      <c r="X9" s="59">
        <v>-11905640</v>
      </c>
      <c r="Y9" s="60">
        <v>-15.75</v>
      </c>
      <c r="Z9" s="61">
        <v>151173965</v>
      </c>
    </row>
    <row r="10" spans="1:26" ht="25.5">
      <c r="A10" s="62" t="s">
        <v>86</v>
      </c>
      <c r="B10" s="63">
        <f>SUM(B5:B9)</f>
        <v>2445034879</v>
      </c>
      <c r="C10" s="63">
        <f>SUM(C5:C9)</f>
        <v>0</v>
      </c>
      <c r="D10" s="64">
        <f aca="true" t="shared" si="0" ref="D10:Z10">SUM(D5:D9)</f>
        <v>2390694335</v>
      </c>
      <c r="E10" s="65">
        <f t="shared" si="0"/>
        <v>2390694335</v>
      </c>
      <c r="F10" s="65">
        <f t="shared" si="0"/>
        <v>284881817</v>
      </c>
      <c r="G10" s="65">
        <f t="shared" si="0"/>
        <v>191520238</v>
      </c>
      <c r="H10" s="65">
        <f t="shared" si="0"/>
        <v>189398579</v>
      </c>
      <c r="I10" s="65">
        <f t="shared" si="0"/>
        <v>665800634</v>
      </c>
      <c r="J10" s="65">
        <f t="shared" si="0"/>
        <v>167309851</v>
      </c>
      <c r="K10" s="65">
        <f t="shared" si="0"/>
        <v>165645115</v>
      </c>
      <c r="L10" s="65">
        <f t="shared" si="0"/>
        <v>247973190</v>
      </c>
      <c r="M10" s="65">
        <f t="shared" si="0"/>
        <v>580928156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1246728790</v>
      </c>
      <c r="W10" s="65">
        <f t="shared" si="0"/>
        <v>1195347168</v>
      </c>
      <c r="X10" s="65">
        <f t="shared" si="0"/>
        <v>51381622</v>
      </c>
      <c r="Y10" s="66">
        <f>+IF(W10&lt;&gt;0,(X10/W10)*100,0)</f>
        <v>4.2984685433244785</v>
      </c>
      <c r="Z10" s="67">
        <f t="shared" si="0"/>
        <v>2390694335</v>
      </c>
    </row>
    <row r="11" spans="1:26" ht="13.5">
      <c r="A11" s="57" t="s">
        <v>36</v>
      </c>
      <c r="B11" s="18">
        <v>579223867</v>
      </c>
      <c r="C11" s="18">
        <v>0</v>
      </c>
      <c r="D11" s="58">
        <v>655742928</v>
      </c>
      <c r="E11" s="59">
        <v>655742928</v>
      </c>
      <c r="F11" s="59">
        <v>50406540</v>
      </c>
      <c r="G11" s="59">
        <v>51747914</v>
      </c>
      <c r="H11" s="59">
        <v>52767368</v>
      </c>
      <c r="I11" s="59">
        <v>154921822</v>
      </c>
      <c r="J11" s="59">
        <v>53280548</v>
      </c>
      <c r="K11" s="59">
        <v>57064231</v>
      </c>
      <c r="L11" s="59">
        <v>54581246</v>
      </c>
      <c r="M11" s="59">
        <v>164926025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319847847</v>
      </c>
      <c r="W11" s="59">
        <v>327871368</v>
      </c>
      <c r="X11" s="59">
        <v>-8023521</v>
      </c>
      <c r="Y11" s="60">
        <v>-2.45</v>
      </c>
      <c r="Z11" s="61">
        <v>655742928</v>
      </c>
    </row>
    <row r="12" spans="1:26" ht="13.5">
      <c r="A12" s="57" t="s">
        <v>37</v>
      </c>
      <c r="B12" s="18">
        <v>26690207</v>
      </c>
      <c r="C12" s="18">
        <v>0</v>
      </c>
      <c r="D12" s="58">
        <v>28764052</v>
      </c>
      <c r="E12" s="59">
        <v>28764052</v>
      </c>
      <c r="F12" s="59">
        <v>2143291</v>
      </c>
      <c r="G12" s="59">
        <v>22237</v>
      </c>
      <c r="H12" s="59">
        <v>4441209</v>
      </c>
      <c r="I12" s="59">
        <v>6606737</v>
      </c>
      <c r="J12" s="59">
        <v>2479883</v>
      </c>
      <c r="K12" s="59">
        <v>2433797</v>
      </c>
      <c r="L12" s="59">
        <v>2435205</v>
      </c>
      <c r="M12" s="59">
        <v>7348885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13955622</v>
      </c>
      <c r="W12" s="59">
        <v>14382024</v>
      </c>
      <c r="X12" s="59">
        <v>-426402</v>
      </c>
      <c r="Y12" s="60">
        <v>-2.96</v>
      </c>
      <c r="Z12" s="61">
        <v>28764052</v>
      </c>
    </row>
    <row r="13" spans="1:26" ht="13.5">
      <c r="A13" s="57" t="s">
        <v>87</v>
      </c>
      <c r="B13" s="18">
        <v>259560764</v>
      </c>
      <c r="C13" s="18">
        <v>0</v>
      </c>
      <c r="D13" s="58">
        <v>298153971</v>
      </c>
      <c r="E13" s="59">
        <v>298153971</v>
      </c>
      <c r="F13" s="59">
        <v>18677482</v>
      </c>
      <c r="G13" s="59">
        <v>19050543</v>
      </c>
      <c r="H13" s="59">
        <v>0</v>
      </c>
      <c r="I13" s="59">
        <v>37728025</v>
      </c>
      <c r="J13" s="59">
        <v>38724811</v>
      </c>
      <c r="K13" s="59">
        <v>17653064</v>
      </c>
      <c r="L13" s="59">
        <v>18009157</v>
      </c>
      <c r="M13" s="59">
        <v>74387032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112115057</v>
      </c>
      <c r="W13" s="59">
        <v>149076984</v>
      </c>
      <c r="X13" s="59">
        <v>-36961927</v>
      </c>
      <c r="Y13" s="60">
        <v>-24.79</v>
      </c>
      <c r="Z13" s="61">
        <v>298153971</v>
      </c>
    </row>
    <row r="14" spans="1:26" ht="13.5">
      <c r="A14" s="57" t="s">
        <v>38</v>
      </c>
      <c r="B14" s="18">
        <v>39232014</v>
      </c>
      <c r="C14" s="18">
        <v>0</v>
      </c>
      <c r="D14" s="58">
        <v>52094099</v>
      </c>
      <c r="E14" s="59">
        <v>52094099</v>
      </c>
      <c r="F14" s="59">
        <v>2894424</v>
      </c>
      <c r="G14" s="59">
        <v>4036892</v>
      </c>
      <c r="H14" s="59">
        <v>10541323</v>
      </c>
      <c r="I14" s="59">
        <v>17472639</v>
      </c>
      <c r="J14" s="59">
        <v>3408426</v>
      </c>
      <c r="K14" s="59">
        <v>3577844</v>
      </c>
      <c r="L14" s="59">
        <v>3611632</v>
      </c>
      <c r="M14" s="59">
        <v>10597902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28070541</v>
      </c>
      <c r="W14" s="59">
        <v>26047158</v>
      </c>
      <c r="X14" s="59">
        <v>2023383</v>
      </c>
      <c r="Y14" s="60">
        <v>7.77</v>
      </c>
      <c r="Z14" s="61">
        <v>52094099</v>
      </c>
    </row>
    <row r="15" spans="1:26" ht="13.5">
      <c r="A15" s="57" t="s">
        <v>39</v>
      </c>
      <c r="B15" s="18">
        <v>885047798</v>
      </c>
      <c r="C15" s="18">
        <v>0</v>
      </c>
      <c r="D15" s="58">
        <v>1030067681</v>
      </c>
      <c r="E15" s="59">
        <v>1030067681</v>
      </c>
      <c r="F15" s="59">
        <v>98732965</v>
      </c>
      <c r="G15" s="59">
        <v>110837145</v>
      </c>
      <c r="H15" s="59">
        <v>78344362</v>
      </c>
      <c r="I15" s="59">
        <v>287914472</v>
      </c>
      <c r="J15" s="59">
        <v>86664029</v>
      </c>
      <c r="K15" s="59">
        <v>121102273</v>
      </c>
      <c r="L15" s="59">
        <v>22019283</v>
      </c>
      <c r="M15" s="59">
        <v>229785585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517700057</v>
      </c>
      <c r="W15" s="59">
        <v>515033838</v>
      </c>
      <c r="X15" s="59">
        <v>2666219</v>
      </c>
      <c r="Y15" s="60">
        <v>0.52</v>
      </c>
      <c r="Z15" s="61">
        <v>1030067681</v>
      </c>
    </row>
    <row r="16" spans="1:26" ht="13.5">
      <c r="A16" s="68" t="s">
        <v>40</v>
      </c>
      <c r="B16" s="18">
        <v>97531792</v>
      </c>
      <c r="C16" s="18">
        <v>0</v>
      </c>
      <c r="D16" s="58">
        <v>79071212</v>
      </c>
      <c r="E16" s="59">
        <v>79071212</v>
      </c>
      <c r="F16" s="59">
        <v>4413431</v>
      </c>
      <c r="G16" s="59">
        <v>5451791</v>
      </c>
      <c r="H16" s="59">
        <v>4473545</v>
      </c>
      <c r="I16" s="59">
        <v>14338767</v>
      </c>
      <c r="J16" s="59">
        <v>3958850</v>
      </c>
      <c r="K16" s="59">
        <v>4699013</v>
      </c>
      <c r="L16" s="59">
        <v>3214018</v>
      </c>
      <c r="M16" s="59">
        <v>11871881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26210648</v>
      </c>
      <c r="W16" s="59">
        <v>39535608</v>
      </c>
      <c r="X16" s="59">
        <v>-13324960</v>
      </c>
      <c r="Y16" s="60">
        <v>-33.7</v>
      </c>
      <c r="Z16" s="61">
        <v>79071212</v>
      </c>
    </row>
    <row r="17" spans="1:26" ht="13.5">
      <c r="A17" s="57" t="s">
        <v>41</v>
      </c>
      <c r="B17" s="18">
        <v>719606901</v>
      </c>
      <c r="C17" s="18">
        <v>0</v>
      </c>
      <c r="D17" s="58">
        <v>639200364</v>
      </c>
      <c r="E17" s="59">
        <v>639200364</v>
      </c>
      <c r="F17" s="59">
        <v>39702441</v>
      </c>
      <c r="G17" s="59">
        <v>34581945</v>
      </c>
      <c r="H17" s="59">
        <v>44128286</v>
      </c>
      <c r="I17" s="59">
        <v>118412672</v>
      </c>
      <c r="J17" s="59">
        <v>41243584</v>
      </c>
      <c r="K17" s="59">
        <v>44383320</v>
      </c>
      <c r="L17" s="59">
        <v>46374924</v>
      </c>
      <c r="M17" s="59">
        <v>132001828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250414500</v>
      </c>
      <c r="W17" s="59">
        <v>319600170</v>
      </c>
      <c r="X17" s="59">
        <v>-69185670</v>
      </c>
      <c r="Y17" s="60">
        <v>-21.65</v>
      </c>
      <c r="Z17" s="61">
        <v>639200364</v>
      </c>
    </row>
    <row r="18" spans="1:26" ht="13.5">
      <c r="A18" s="69" t="s">
        <v>42</v>
      </c>
      <c r="B18" s="70">
        <f>SUM(B11:B17)</f>
        <v>2606893343</v>
      </c>
      <c r="C18" s="70">
        <f>SUM(C11:C17)</f>
        <v>0</v>
      </c>
      <c r="D18" s="71">
        <f aca="true" t="shared" si="1" ref="D18:Z18">SUM(D11:D17)</f>
        <v>2783094307</v>
      </c>
      <c r="E18" s="72">
        <f t="shared" si="1"/>
        <v>2783094307</v>
      </c>
      <c r="F18" s="72">
        <f t="shared" si="1"/>
        <v>216970574</v>
      </c>
      <c r="G18" s="72">
        <f t="shared" si="1"/>
        <v>225728467</v>
      </c>
      <c r="H18" s="72">
        <f t="shared" si="1"/>
        <v>194696093</v>
      </c>
      <c r="I18" s="72">
        <f t="shared" si="1"/>
        <v>637395134</v>
      </c>
      <c r="J18" s="72">
        <f t="shared" si="1"/>
        <v>229760131</v>
      </c>
      <c r="K18" s="72">
        <f t="shared" si="1"/>
        <v>250913542</v>
      </c>
      <c r="L18" s="72">
        <f t="shared" si="1"/>
        <v>150245465</v>
      </c>
      <c r="M18" s="72">
        <f t="shared" si="1"/>
        <v>630919138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1268314272</v>
      </c>
      <c r="W18" s="72">
        <f t="shared" si="1"/>
        <v>1391547150</v>
      </c>
      <c r="X18" s="72">
        <f t="shared" si="1"/>
        <v>-123232878</v>
      </c>
      <c r="Y18" s="66">
        <f>+IF(W18&lt;&gt;0,(X18/W18)*100,0)</f>
        <v>-8.855817641536616</v>
      </c>
      <c r="Z18" s="73">
        <f t="shared" si="1"/>
        <v>2783094307</v>
      </c>
    </row>
    <row r="19" spans="1:26" ht="13.5">
      <c r="A19" s="69" t="s">
        <v>43</v>
      </c>
      <c r="B19" s="74">
        <f>+B10-B18</f>
        <v>-161858464</v>
      </c>
      <c r="C19" s="74">
        <f>+C10-C18</f>
        <v>0</v>
      </c>
      <c r="D19" s="75">
        <f aca="true" t="shared" si="2" ref="D19:Z19">+D10-D18</f>
        <v>-392399972</v>
      </c>
      <c r="E19" s="76">
        <f t="shared" si="2"/>
        <v>-392399972</v>
      </c>
      <c r="F19" s="76">
        <f t="shared" si="2"/>
        <v>67911243</v>
      </c>
      <c r="G19" s="76">
        <f t="shared" si="2"/>
        <v>-34208229</v>
      </c>
      <c r="H19" s="76">
        <f t="shared" si="2"/>
        <v>-5297514</v>
      </c>
      <c r="I19" s="76">
        <f t="shared" si="2"/>
        <v>28405500</v>
      </c>
      <c r="J19" s="76">
        <f t="shared" si="2"/>
        <v>-62450280</v>
      </c>
      <c r="K19" s="76">
        <f t="shared" si="2"/>
        <v>-85268427</v>
      </c>
      <c r="L19" s="76">
        <f t="shared" si="2"/>
        <v>97727725</v>
      </c>
      <c r="M19" s="76">
        <f t="shared" si="2"/>
        <v>-49990982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-21585482</v>
      </c>
      <c r="W19" s="76">
        <f>IF(E10=E18,0,W10-W18)</f>
        <v>-196199982</v>
      </c>
      <c r="X19" s="76">
        <f t="shared" si="2"/>
        <v>174614500</v>
      </c>
      <c r="Y19" s="77">
        <f>+IF(W19&lt;&gt;0,(X19/W19)*100,0)</f>
        <v>-88.99822427098898</v>
      </c>
      <c r="Z19" s="78">
        <f t="shared" si="2"/>
        <v>-392399972</v>
      </c>
    </row>
    <row r="20" spans="1:26" ht="13.5">
      <c r="A20" s="57" t="s">
        <v>44</v>
      </c>
      <c r="B20" s="18">
        <v>151917603</v>
      </c>
      <c r="C20" s="18">
        <v>0</v>
      </c>
      <c r="D20" s="58">
        <v>255952000</v>
      </c>
      <c r="E20" s="59">
        <v>255952000</v>
      </c>
      <c r="F20" s="59">
        <v>0</v>
      </c>
      <c r="G20" s="59">
        <v>9637221</v>
      </c>
      <c r="H20" s="59">
        <v>10000000</v>
      </c>
      <c r="I20" s="59">
        <v>19637221</v>
      </c>
      <c r="J20" s="59">
        <v>10812194</v>
      </c>
      <c r="K20" s="59">
        <v>18360836</v>
      </c>
      <c r="L20" s="59">
        <v>3301797</v>
      </c>
      <c r="M20" s="59">
        <v>32474827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52112048</v>
      </c>
      <c r="W20" s="59">
        <v>127975998</v>
      </c>
      <c r="X20" s="59">
        <v>-75863950</v>
      </c>
      <c r="Y20" s="60">
        <v>-59.28</v>
      </c>
      <c r="Z20" s="61">
        <v>255952000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-9940861</v>
      </c>
      <c r="C22" s="85">
        <f>SUM(C19:C21)</f>
        <v>0</v>
      </c>
      <c r="D22" s="86">
        <f aca="true" t="shared" si="3" ref="D22:Z22">SUM(D19:D21)</f>
        <v>-136447972</v>
      </c>
      <c r="E22" s="87">
        <f t="shared" si="3"/>
        <v>-136447972</v>
      </c>
      <c r="F22" s="87">
        <f t="shared" si="3"/>
        <v>67911243</v>
      </c>
      <c r="G22" s="87">
        <f t="shared" si="3"/>
        <v>-24571008</v>
      </c>
      <c r="H22" s="87">
        <f t="shared" si="3"/>
        <v>4702486</v>
      </c>
      <c r="I22" s="87">
        <f t="shared" si="3"/>
        <v>48042721</v>
      </c>
      <c r="J22" s="87">
        <f t="shared" si="3"/>
        <v>-51638086</v>
      </c>
      <c r="K22" s="87">
        <f t="shared" si="3"/>
        <v>-66907591</v>
      </c>
      <c r="L22" s="87">
        <f t="shared" si="3"/>
        <v>101029522</v>
      </c>
      <c r="M22" s="87">
        <f t="shared" si="3"/>
        <v>-17516155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30526566</v>
      </c>
      <c r="W22" s="87">
        <f t="shared" si="3"/>
        <v>-68223984</v>
      </c>
      <c r="X22" s="87">
        <f t="shared" si="3"/>
        <v>98750550</v>
      </c>
      <c r="Y22" s="88">
        <f>+IF(W22&lt;&gt;0,(X22/W22)*100,0)</f>
        <v>-144.74462529189148</v>
      </c>
      <c r="Z22" s="89">
        <f t="shared" si="3"/>
        <v>-136447972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-9940861</v>
      </c>
      <c r="C24" s="74">
        <f>SUM(C22:C23)</f>
        <v>0</v>
      </c>
      <c r="D24" s="75">
        <f aca="true" t="shared" si="4" ref="D24:Z24">SUM(D22:D23)</f>
        <v>-136447972</v>
      </c>
      <c r="E24" s="76">
        <f t="shared" si="4"/>
        <v>-136447972</v>
      </c>
      <c r="F24" s="76">
        <f t="shared" si="4"/>
        <v>67911243</v>
      </c>
      <c r="G24" s="76">
        <f t="shared" si="4"/>
        <v>-24571008</v>
      </c>
      <c r="H24" s="76">
        <f t="shared" si="4"/>
        <v>4702486</v>
      </c>
      <c r="I24" s="76">
        <f t="shared" si="4"/>
        <v>48042721</v>
      </c>
      <c r="J24" s="76">
        <f t="shared" si="4"/>
        <v>-51638086</v>
      </c>
      <c r="K24" s="76">
        <f t="shared" si="4"/>
        <v>-66907591</v>
      </c>
      <c r="L24" s="76">
        <f t="shared" si="4"/>
        <v>101029522</v>
      </c>
      <c r="M24" s="76">
        <f t="shared" si="4"/>
        <v>-17516155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30526566</v>
      </c>
      <c r="W24" s="76">
        <f t="shared" si="4"/>
        <v>-68223984</v>
      </c>
      <c r="X24" s="76">
        <f t="shared" si="4"/>
        <v>98750550</v>
      </c>
      <c r="Y24" s="77">
        <f>+IF(W24&lt;&gt;0,(X24/W24)*100,0)</f>
        <v>-144.74462529189148</v>
      </c>
      <c r="Z24" s="78">
        <f t="shared" si="4"/>
        <v>-136447972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467886358</v>
      </c>
      <c r="C27" s="21">
        <v>0</v>
      </c>
      <c r="D27" s="98">
        <v>424968598</v>
      </c>
      <c r="E27" s="99">
        <v>424968598</v>
      </c>
      <c r="F27" s="99">
        <v>5648739</v>
      </c>
      <c r="G27" s="99">
        <v>12472747</v>
      </c>
      <c r="H27" s="99">
        <v>16632859</v>
      </c>
      <c r="I27" s="99">
        <v>34754345</v>
      </c>
      <c r="J27" s="99">
        <v>18318371</v>
      </c>
      <c r="K27" s="99">
        <v>26474932</v>
      </c>
      <c r="L27" s="99">
        <v>14072781</v>
      </c>
      <c r="M27" s="99">
        <v>58866084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93620429</v>
      </c>
      <c r="W27" s="99">
        <v>212484299</v>
      </c>
      <c r="X27" s="99">
        <v>-118863870</v>
      </c>
      <c r="Y27" s="100">
        <v>-55.94</v>
      </c>
      <c r="Z27" s="101">
        <v>424968598</v>
      </c>
    </row>
    <row r="28" spans="1:26" ht="13.5">
      <c r="A28" s="102" t="s">
        <v>44</v>
      </c>
      <c r="B28" s="18">
        <v>158584269</v>
      </c>
      <c r="C28" s="18">
        <v>0</v>
      </c>
      <c r="D28" s="58">
        <v>255952000</v>
      </c>
      <c r="E28" s="59">
        <v>255952000</v>
      </c>
      <c r="F28" s="59">
        <v>2249625</v>
      </c>
      <c r="G28" s="59">
        <v>7387593</v>
      </c>
      <c r="H28" s="59">
        <v>11313517</v>
      </c>
      <c r="I28" s="59">
        <v>20950735</v>
      </c>
      <c r="J28" s="59">
        <v>9498670</v>
      </c>
      <c r="K28" s="59">
        <v>17697231</v>
      </c>
      <c r="L28" s="59">
        <v>2730896</v>
      </c>
      <c r="M28" s="59">
        <v>29926797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50877532</v>
      </c>
      <c r="W28" s="59">
        <v>127976000</v>
      </c>
      <c r="X28" s="59">
        <v>-77098468</v>
      </c>
      <c r="Y28" s="60">
        <v>-60.24</v>
      </c>
      <c r="Z28" s="61">
        <v>255952000</v>
      </c>
    </row>
    <row r="29" spans="1:26" ht="13.5">
      <c r="A29" s="57" t="s">
        <v>91</v>
      </c>
      <c r="B29" s="18">
        <v>64988849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63046904</v>
      </c>
      <c r="C30" s="18">
        <v>0</v>
      </c>
      <c r="D30" s="58">
        <v>2879630</v>
      </c>
      <c r="E30" s="59">
        <v>2879630</v>
      </c>
      <c r="F30" s="59">
        <v>0</v>
      </c>
      <c r="G30" s="59">
        <v>0</v>
      </c>
      <c r="H30" s="59">
        <v>588831</v>
      </c>
      <c r="I30" s="59">
        <v>588831</v>
      </c>
      <c r="J30" s="59">
        <v>125208</v>
      </c>
      <c r="K30" s="59">
        <v>48621</v>
      </c>
      <c r="L30" s="59">
        <v>0</v>
      </c>
      <c r="M30" s="59">
        <v>173829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762660</v>
      </c>
      <c r="W30" s="59">
        <v>1439815</v>
      </c>
      <c r="X30" s="59">
        <v>-677155</v>
      </c>
      <c r="Y30" s="60">
        <v>-47.03</v>
      </c>
      <c r="Z30" s="61">
        <v>2879630</v>
      </c>
    </row>
    <row r="31" spans="1:26" ht="13.5">
      <c r="A31" s="57" t="s">
        <v>49</v>
      </c>
      <c r="B31" s="18">
        <v>181266337</v>
      </c>
      <c r="C31" s="18">
        <v>0</v>
      </c>
      <c r="D31" s="58">
        <v>166136968</v>
      </c>
      <c r="E31" s="59">
        <v>166136968</v>
      </c>
      <c r="F31" s="59">
        <v>3399114</v>
      </c>
      <c r="G31" s="59">
        <v>5085154</v>
      </c>
      <c r="H31" s="59">
        <v>4730510</v>
      </c>
      <c r="I31" s="59">
        <v>13214778</v>
      </c>
      <c r="J31" s="59">
        <v>8694494</v>
      </c>
      <c r="K31" s="59">
        <v>8729077</v>
      </c>
      <c r="L31" s="59">
        <v>11341885</v>
      </c>
      <c r="M31" s="59">
        <v>28765456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41980234</v>
      </c>
      <c r="W31" s="59">
        <v>83068484</v>
      </c>
      <c r="X31" s="59">
        <v>-41088250</v>
      </c>
      <c r="Y31" s="60">
        <v>-49.46</v>
      </c>
      <c r="Z31" s="61">
        <v>166136968</v>
      </c>
    </row>
    <row r="32" spans="1:26" ht="13.5">
      <c r="A32" s="69" t="s">
        <v>50</v>
      </c>
      <c r="B32" s="21">
        <f>SUM(B28:B31)</f>
        <v>467886359</v>
      </c>
      <c r="C32" s="21">
        <f>SUM(C28:C31)</f>
        <v>0</v>
      </c>
      <c r="D32" s="98">
        <f aca="true" t="shared" si="5" ref="D32:Z32">SUM(D28:D31)</f>
        <v>424968598</v>
      </c>
      <c r="E32" s="99">
        <f t="shared" si="5"/>
        <v>424968598</v>
      </c>
      <c r="F32" s="99">
        <f t="shared" si="5"/>
        <v>5648739</v>
      </c>
      <c r="G32" s="99">
        <f t="shared" si="5"/>
        <v>12472747</v>
      </c>
      <c r="H32" s="99">
        <f t="shared" si="5"/>
        <v>16632858</v>
      </c>
      <c r="I32" s="99">
        <f t="shared" si="5"/>
        <v>34754344</v>
      </c>
      <c r="J32" s="99">
        <f t="shared" si="5"/>
        <v>18318372</v>
      </c>
      <c r="K32" s="99">
        <f t="shared" si="5"/>
        <v>26474929</v>
      </c>
      <c r="L32" s="99">
        <f t="shared" si="5"/>
        <v>14072781</v>
      </c>
      <c r="M32" s="99">
        <f t="shared" si="5"/>
        <v>58866082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93620426</v>
      </c>
      <c r="W32" s="99">
        <f t="shared" si="5"/>
        <v>212484299</v>
      </c>
      <c r="X32" s="99">
        <f t="shared" si="5"/>
        <v>-118863873</v>
      </c>
      <c r="Y32" s="100">
        <f>+IF(W32&lt;&gt;0,(X32/W32)*100,0)</f>
        <v>-55.940073482794126</v>
      </c>
      <c r="Z32" s="101">
        <f t="shared" si="5"/>
        <v>424968598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568894078</v>
      </c>
      <c r="C35" s="18">
        <v>0</v>
      </c>
      <c r="D35" s="58">
        <v>539920063</v>
      </c>
      <c r="E35" s="59">
        <v>539920063</v>
      </c>
      <c r="F35" s="59">
        <v>521769813</v>
      </c>
      <c r="G35" s="59">
        <v>564472082</v>
      </c>
      <c r="H35" s="59">
        <v>541937741</v>
      </c>
      <c r="I35" s="59">
        <v>541937741</v>
      </c>
      <c r="J35" s="59">
        <v>535276840</v>
      </c>
      <c r="K35" s="59">
        <v>536089969</v>
      </c>
      <c r="L35" s="59">
        <v>556345919</v>
      </c>
      <c r="M35" s="59">
        <v>556345919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556345919</v>
      </c>
      <c r="W35" s="59">
        <v>269960032</v>
      </c>
      <c r="X35" s="59">
        <v>286385887</v>
      </c>
      <c r="Y35" s="60">
        <v>106.08</v>
      </c>
      <c r="Z35" s="61">
        <v>539920063</v>
      </c>
    </row>
    <row r="36" spans="1:26" ht="13.5">
      <c r="A36" s="57" t="s">
        <v>53</v>
      </c>
      <c r="B36" s="18">
        <v>6176230435</v>
      </c>
      <c r="C36" s="18">
        <v>0</v>
      </c>
      <c r="D36" s="58">
        <v>6088573886</v>
      </c>
      <c r="E36" s="59">
        <v>6088573886</v>
      </c>
      <c r="F36" s="59">
        <v>5964582800</v>
      </c>
      <c r="G36" s="59">
        <v>6177242245</v>
      </c>
      <c r="H36" s="59">
        <v>6178030034</v>
      </c>
      <c r="I36" s="59">
        <v>6178030034</v>
      </c>
      <c r="J36" s="59">
        <v>6178853227</v>
      </c>
      <c r="K36" s="59">
        <v>6179658814</v>
      </c>
      <c r="L36" s="59">
        <v>6180500606</v>
      </c>
      <c r="M36" s="59">
        <v>6180500606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6180500606</v>
      </c>
      <c r="W36" s="59">
        <v>3044286943</v>
      </c>
      <c r="X36" s="59">
        <v>3136213663</v>
      </c>
      <c r="Y36" s="60">
        <v>103.02</v>
      </c>
      <c r="Z36" s="61">
        <v>6088573886</v>
      </c>
    </row>
    <row r="37" spans="1:26" ht="13.5">
      <c r="A37" s="57" t="s">
        <v>54</v>
      </c>
      <c r="B37" s="18">
        <v>880148966</v>
      </c>
      <c r="C37" s="18">
        <v>0</v>
      </c>
      <c r="D37" s="58">
        <v>541357670</v>
      </c>
      <c r="E37" s="59">
        <v>541357670</v>
      </c>
      <c r="F37" s="59">
        <v>532592069</v>
      </c>
      <c r="G37" s="59">
        <v>897242665</v>
      </c>
      <c r="H37" s="59">
        <v>898673796</v>
      </c>
      <c r="I37" s="59">
        <v>898673796</v>
      </c>
      <c r="J37" s="59">
        <v>904618057</v>
      </c>
      <c r="K37" s="59">
        <v>896903777</v>
      </c>
      <c r="L37" s="59">
        <v>899474044</v>
      </c>
      <c r="M37" s="59">
        <v>899474044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899474044</v>
      </c>
      <c r="W37" s="59">
        <v>270678835</v>
      </c>
      <c r="X37" s="59">
        <v>628795209</v>
      </c>
      <c r="Y37" s="60">
        <v>232.3</v>
      </c>
      <c r="Z37" s="61">
        <v>541357670</v>
      </c>
    </row>
    <row r="38" spans="1:26" ht="13.5">
      <c r="A38" s="57" t="s">
        <v>55</v>
      </c>
      <c r="B38" s="18">
        <v>746315316</v>
      </c>
      <c r="C38" s="18">
        <v>0</v>
      </c>
      <c r="D38" s="58">
        <v>668923964</v>
      </c>
      <c r="E38" s="59">
        <v>668923964</v>
      </c>
      <c r="F38" s="59">
        <v>672157637</v>
      </c>
      <c r="G38" s="59">
        <v>713579586</v>
      </c>
      <c r="H38" s="59">
        <v>705476046</v>
      </c>
      <c r="I38" s="59">
        <v>705476046</v>
      </c>
      <c r="J38" s="59">
        <v>702841871</v>
      </c>
      <c r="K38" s="59">
        <v>700911948</v>
      </c>
      <c r="L38" s="59">
        <v>700095291</v>
      </c>
      <c r="M38" s="59">
        <v>700095291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700095291</v>
      </c>
      <c r="W38" s="59">
        <v>334461982</v>
      </c>
      <c r="X38" s="59">
        <v>365633309</v>
      </c>
      <c r="Y38" s="60">
        <v>109.32</v>
      </c>
      <c r="Z38" s="61">
        <v>668923964</v>
      </c>
    </row>
    <row r="39" spans="1:26" ht="13.5">
      <c r="A39" s="57" t="s">
        <v>56</v>
      </c>
      <c r="B39" s="18">
        <v>5118660231</v>
      </c>
      <c r="C39" s="18">
        <v>0</v>
      </c>
      <c r="D39" s="58">
        <v>5418212315</v>
      </c>
      <c r="E39" s="59">
        <v>5418212315</v>
      </c>
      <c r="F39" s="59">
        <v>5281602907</v>
      </c>
      <c r="G39" s="59">
        <v>5130892076</v>
      </c>
      <c r="H39" s="59">
        <v>5115817933</v>
      </c>
      <c r="I39" s="59">
        <v>5115817933</v>
      </c>
      <c r="J39" s="59">
        <v>5106670140</v>
      </c>
      <c r="K39" s="59">
        <v>5117933057</v>
      </c>
      <c r="L39" s="59">
        <v>5137277190</v>
      </c>
      <c r="M39" s="59">
        <v>5137277190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5137277190</v>
      </c>
      <c r="W39" s="59">
        <v>2709106158</v>
      </c>
      <c r="X39" s="59">
        <v>2428171032</v>
      </c>
      <c r="Y39" s="60">
        <v>89.63</v>
      </c>
      <c r="Z39" s="61">
        <v>5418212315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372633426</v>
      </c>
      <c r="C42" s="18">
        <v>0</v>
      </c>
      <c r="D42" s="58">
        <v>273621505</v>
      </c>
      <c r="E42" s="59">
        <v>273621505</v>
      </c>
      <c r="F42" s="59">
        <v>101050515</v>
      </c>
      <c r="G42" s="59">
        <v>10177075</v>
      </c>
      <c r="H42" s="59">
        <v>-217922</v>
      </c>
      <c r="I42" s="59">
        <v>111009668</v>
      </c>
      <c r="J42" s="59">
        <v>6972293</v>
      </c>
      <c r="K42" s="59">
        <v>20828281</v>
      </c>
      <c r="L42" s="59">
        <v>57152247</v>
      </c>
      <c r="M42" s="59">
        <v>84952821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195962489</v>
      </c>
      <c r="W42" s="59">
        <v>22449500</v>
      </c>
      <c r="X42" s="59">
        <v>173512989</v>
      </c>
      <c r="Y42" s="60">
        <v>772.9</v>
      </c>
      <c r="Z42" s="61">
        <v>273621505</v>
      </c>
    </row>
    <row r="43" spans="1:26" ht="13.5">
      <c r="A43" s="57" t="s">
        <v>59</v>
      </c>
      <c r="B43" s="18">
        <v>-467886361</v>
      </c>
      <c r="C43" s="18">
        <v>0</v>
      </c>
      <c r="D43" s="58">
        <v>-404968597</v>
      </c>
      <c r="E43" s="59">
        <v>-404968597</v>
      </c>
      <c r="F43" s="59">
        <v>-90799009</v>
      </c>
      <c r="G43" s="59">
        <v>-39611097</v>
      </c>
      <c r="H43" s="59">
        <v>-21530702</v>
      </c>
      <c r="I43" s="59">
        <v>-151940808</v>
      </c>
      <c r="J43" s="59">
        <v>-15250023</v>
      </c>
      <c r="K43" s="59">
        <v>-9929809</v>
      </c>
      <c r="L43" s="59">
        <v>-37315024</v>
      </c>
      <c r="M43" s="59">
        <v>-62494856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-214435664</v>
      </c>
      <c r="W43" s="59">
        <v>-257450846</v>
      </c>
      <c r="X43" s="59">
        <v>43015182</v>
      </c>
      <c r="Y43" s="60">
        <v>-16.71</v>
      </c>
      <c r="Z43" s="61">
        <v>-404968597</v>
      </c>
    </row>
    <row r="44" spans="1:26" ht="13.5">
      <c r="A44" s="57" t="s">
        <v>60</v>
      </c>
      <c r="B44" s="18">
        <v>-3351958</v>
      </c>
      <c r="C44" s="18">
        <v>0</v>
      </c>
      <c r="D44" s="58">
        <v>-33813832</v>
      </c>
      <c r="E44" s="59">
        <v>-33813832</v>
      </c>
      <c r="F44" s="59">
        <v>-2072756</v>
      </c>
      <c r="G44" s="59">
        <v>-3381621</v>
      </c>
      <c r="H44" s="59">
        <v>-2797402</v>
      </c>
      <c r="I44" s="59">
        <v>-8251779</v>
      </c>
      <c r="J44" s="59">
        <v>-2756658</v>
      </c>
      <c r="K44" s="59">
        <v>-2820822</v>
      </c>
      <c r="L44" s="59">
        <v>-2387927</v>
      </c>
      <c r="M44" s="59">
        <v>-7965407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-16217186</v>
      </c>
      <c r="W44" s="59">
        <v>-15886174</v>
      </c>
      <c r="X44" s="59">
        <v>-331012</v>
      </c>
      <c r="Y44" s="60">
        <v>2.08</v>
      </c>
      <c r="Z44" s="61">
        <v>-33813832</v>
      </c>
    </row>
    <row r="45" spans="1:26" ht="13.5">
      <c r="A45" s="69" t="s">
        <v>61</v>
      </c>
      <c r="B45" s="21">
        <v>67291642</v>
      </c>
      <c r="C45" s="21">
        <v>0</v>
      </c>
      <c r="D45" s="98">
        <v>621002</v>
      </c>
      <c r="E45" s="99">
        <v>621002</v>
      </c>
      <c r="F45" s="99">
        <v>75470395</v>
      </c>
      <c r="G45" s="99">
        <v>42654752</v>
      </c>
      <c r="H45" s="99">
        <v>18108726</v>
      </c>
      <c r="I45" s="99">
        <v>18108726</v>
      </c>
      <c r="J45" s="99">
        <v>7074338</v>
      </c>
      <c r="K45" s="99">
        <v>15151988</v>
      </c>
      <c r="L45" s="99">
        <v>32601284</v>
      </c>
      <c r="M45" s="99">
        <v>32601284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32601284</v>
      </c>
      <c r="W45" s="99">
        <v>-85105594</v>
      </c>
      <c r="X45" s="99">
        <v>117706878</v>
      </c>
      <c r="Y45" s="100">
        <v>-138.31</v>
      </c>
      <c r="Z45" s="101">
        <v>621002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340566333</v>
      </c>
      <c r="C49" s="51">
        <v>0</v>
      </c>
      <c r="D49" s="128">
        <v>56192028</v>
      </c>
      <c r="E49" s="53">
        <v>43142334</v>
      </c>
      <c r="F49" s="53">
        <v>0</v>
      </c>
      <c r="G49" s="53">
        <v>0</v>
      </c>
      <c r="H49" s="53">
        <v>0</v>
      </c>
      <c r="I49" s="53">
        <v>647862852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1087763547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155152540</v>
      </c>
      <c r="C51" s="51">
        <v>0</v>
      </c>
      <c r="D51" s="128">
        <v>161252219</v>
      </c>
      <c r="E51" s="53">
        <v>12863915</v>
      </c>
      <c r="F51" s="53">
        <v>0</v>
      </c>
      <c r="G51" s="53">
        <v>0</v>
      </c>
      <c r="H51" s="53">
        <v>0</v>
      </c>
      <c r="I51" s="53">
        <v>18801</v>
      </c>
      <c r="J51" s="53">
        <v>0</v>
      </c>
      <c r="K51" s="53">
        <v>0</v>
      </c>
      <c r="L51" s="53">
        <v>0</v>
      </c>
      <c r="M51" s="53">
        <v>8931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329296406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77.13332474014723</v>
      </c>
      <c r="C58" s="5">
        <f>IF(C67=0,0,+(C76/C67)*100)</f>
        <v>0</v>
      </c>
      <c r="D58" s="6">
        <f aca="true" t="shared" si="6" ref="D58:Z58">IF(D67=0,0,+(D76/D67)*100)</f>
        <v>97.56092084868145</v>
      </c>
      <c r="E58" s="7">
        <f t="shared" si="6"/>
        <v>97.56092084868145</v>
      </c>
      <c r="F58" s="7">
        <f t="shared" si="6"/>
        <v>86.98035033199992</v>
      </c>
      <c r="G58" s="7">
        <f t="shared" si="6"/>
        <v>100.93422629900881</v>
      </c>
      <c r="H58" s="7">
        <f t="shared" si="6"/>
        <v>88.36347217337172</v>
      </c>
      <c r="I58" s="7">
        <f t="shared" si="6"/>
        <v>92.0702169927744</v>
      </c>
      <c r="J58" s="7">
        <f t="shared" si="6"/>
        <v>101.79021644025809</v>
      </c>
      <c r="K58" s="7">
        <f t="shared" si="6"/>
        <v>98.86197924981201</v>
      </c>
      <c r="L58" s="7">
        <f t="shared" si="6"/>
        <v>97.02629790283008</v>
      </c>
      <c r="M58" s="7">
        <f t="shared" si="6"/>
        <v>99.24488363947097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95.52093440712814</v>
      </c>
      <c r="W58" s="7">
        <f t="shared" si="6"/>
        <v>87.1527498582016</v>
      </c>
      <c r="X58" s="7">
        <f t="shared" si="6"/>
        <v>0</v>
      </c>
      <c r="Y58" s="7">
        <f t="shared" si="6"/>
        <v>0</v>
      </c>
      <c r="Z58" s="8">
        <f t="shared" si="6"/>
        <v>97.56092084868145</v>
      </c>
    </row>
    <row r="59" spans="1:26" ht="13.5">
      <c r="A59" s="36" t="s">
        <v>31</v>
      </c>
      <c r="B59" s="9">
        <f aca="true" t="shared" si="7" ref="B59:Z66">IF(B68=0,0,+(B77/B68)*100)</f>
        <v>104.8858271248385</v>
      </c>
      <c r="C59" s="9">
        <f t="shared" si="7"/>
        <v>0</v>
      </c>
      <c r="D59" s="2">
        <f t="shared" si="7"/>
        <v>97.0000002112802</v>
      </c>
      <c r="E59" s="10">
        <f t="shared" si="7"/>
        <v>97.0000002112802</v>
      </c>
      <c r="F59" s="10">
        <f t="shared" si="7"/>
        <v>89.1441768041377</v>
      </c>
      <c r="G59" s="10">
        <f t="shared" si="7"/>
        <v>98.74971317139402</v>
      </c>
      <c r="H59" s="10">
        <f t="shared" si="7"/>
        <v>82.57022506476821</v>
      </c>
      <c r="I59" s="10">
        <f t="shared" si="7"/>
        <v>89.68267635706219</v>
      </c>
      <c r="J59" s="10">
        <f t="shared" si="7"/>
        <v>122.4940589211331</v>
      </c>
      <c r="K59" s="10">
        <f t="shared" si="7"/>
        <v>102.57682139416238</v>
      </c>
      <c r="L59" s="10">
        <f t="shared" si="7"/>
        <v>111.95460656582219</v>
      </c>
      <c r="M59" s="10">
        <f t="shared" si="7"/>
        <v>112.31532910409922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99.89694403455056</v>
      </c>
      <c r="W59" s="10">
        <f t="shared" si="7"/>
        <v>91.61900519017144</v>
      </c>
      <c r="X59" s="10">
        <f t="shared" si="7"/>
        <v>0</v>
      </c>
      <c r="Y59" s="10">
        <f t="shared" si="7"/>
        <v>0</v>
      </c>
      <c r="Z59" s="11">
        <f t="shared" si="7"/>
        <v>97.0000002112802</v>
      </c>
    </row>
    <row r="60" spans="1:26" ht="13.5">
      <c r="A60" s="37" t="s">
        <v>32</v>
      </c>
      <c r="B60" s="12">
        <f t="shared" si="7"/>
        <v>68.9376630113299</v>
      </c>
      <c r="C60" s="12">
        <f t="shared" si="7"/>
        <v>0</v>
      </c>
      <c r="D60" s="3">
        <f t="shared" si="7"/>
        <v>97.66397001738227</v>
      </c>
      <c r="E60" s="13">
        <f t="shared" si="7"/>
        <v>97.66397001738227</v>
      </c>
      <c r="F60" s="13">
        <f t="shared" si="7"/>
        <v>86.02202537796082</v>
      </c>
      <c r="G60" s="13">
        <f t="shared" si="7"/>
        <v>101.61475685437091</v>
      </c>
      <c r="H60" s="13">
        <f t="shared" si="7"/>
        <v>90.14245277813168</v>
      </c>
      <c r="I60" s="13">
        <f t="shared" si="7"/>
        <v>92.70565800967674</v>
      </c>
      <c r="J60" s="13">
        <f t="shared" si="7"/>
        <v>96.53659680725892</v>
      </c>
      <c r="K60" s="13">
        <f t="shared" si="7"/>
        <v>97.8851600091652</v>
      </c>
      <c r="L60" s="13">
        <f t="shared" si="7"/>
        <v>91.8952234092372</v>
      </c>
      <c r="M60" s="13">
        <f t="shared" si="7"/>
        <v>95.54270237412126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94.09415463104253</v>
      </c>
      <c r="W60" s="13">
        <f t="shared" si="7"/>
        <v>87.11194993486306</v>
      </c>
      <c r="X60" s="13">
        <f t="shared" si="7"/>
        <v>0</v>
      </c>
      <c r="Y60" s="13">
        <f t="shared" si="7"/>
        <v>0</v>
      </c>
      <c r="Z60" s="14">
        <f t="shared" si="7"/>
        <v>97.66397001738227</v>
      </c>
    </row>
    <row r="61" spans="1:26" ht="13.5">
      <c r="A61" s="38" t="s">
        <v>94</v>
      </c>
      <c r="B61" s="12">
        <f t="shared" si="7"/>
        <v>76.84858939165005</v>
      </c>
      <c r="C61" s="12">
        <f t="shared" si="7"/>
        <v>0</v>
      </c>
      <c r="D61" s="3">
        <f t="shared" si="7"/>
        <v>97.93292202175454</v>
      </c>
      <c r="E61" s="13">
        <f t="shared" si="7"/>
        <v>97.93292202175454</v>
      </c>
      <c r="F61" s="13">
        <f t="shared" si="7"/>
        <v>85.54136334283791</v>
      </c>
      <c r="G61" s="13">
        <f t="shared" si="7"/>
        <v>101.75646149374793</v>
      </c>
      <c r="H61" s="13">
        <f t="shared" si="7"/>
        <v>95.78055742443267</v>
      </c>
      <c r="I61" s="13">
        <f t="shared" si="7"/>
        <v>94.68617307665093</v>
      </c>
      <c r="J61" s="13">
        <f t="shared" si="7"/>
        <v>104.17933006657488</v>
      </c>
      <c r="K61" s="13">
        <f t="shared" si="7"/>
        <v>97.92035480979413</v>
      </c>
      <c r="L61" s="13">
        <f t="shared" si="7"/>
        <v>97.87569652184747</v>
      </c>
      <c r="M61" s="13">
        <f t="shared" si="7"/>
        <v>100.05895361930548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97.25550267729402</v>
      </c>
      <c r="W61" s="13">
        <f t="shared" si="7"/>
        <v>91.70595141148623</v>
      </c>
      <c r="X61" s="13">
        <f t="shared" si="7"/>
        <v>0</v>
      </c>
      <c r="Y61" s="13">
        <f t="shared" si="7"/>
        <v>0</v>
      </c>
      <c r="Z61" s="14">
        <f t="shared" si="7"/>
        <v>97.93292202175454</v>
      </c>
    </row>
    <row r="62" spans="1:26" ht="13.5">
      <c r="A62" s="38" t="s">
        <v>95</v>
      </c>
      <c r="B62" s="12">
        <f t="shared" si="7"/>
        <v>57.409468758233174</v>
      </c>
      <c r="C62" s="12">
        <f t="shared" si="7"/>
        <v>0</v>
      </c>
      <c r="D62" s="3">
        <f t="shared" si="7"/>
        <v>97.23416797641538</v>
      </c>
      <c r="E62" s="13">
        <f t="shared" si="7"/>
        <v>97.23416797641538</v>
      </c>
      <c r="F62" s="13">
        <f t="shared" si="7"/>
        <v>94.42093005181731</v>
      </c>
      <c r="G62" s="13">
        <f t="shared" si="7"/>
        <v>101.33198080232508</v>
      </c>
      <c r="H62" s="13">
        <f t="shared" si="7"/>
        <v>74.206597021226</v>
      </c>
      <c r="I62" s="13">
        <f t="shared" si="7"/>
        <v>88.4046319571241</v>
      </c>
      <c r="J62" s="13">
        <f t="shared" si="7"/>
        <v>79.94654742369066</v>
      </c>
      <c r="K62" s="13">
        <f t="shared" si="7"/>
        <v>109.42018745238929</v>
      </c>
      <c r="L62" s="13">
        <f t="shared" si="7"/>
        <v>85.52642835240964</v>
      </c>
      <c r="M62" s="13">
        <f t="shared" si="7"/>
        <v>92.15440948030874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90.30518568693289</v>
      </c>
      <c r="W62" s="13">
        <f t="shared" si="7"/>
        <v>74.33388498789358</v>
      </c>
      <c r="X62" s="13">
        <f t="shared" si="7"/>
        <v>0</v>
      </c>
      <c r="Y62" s="13">
        <f t="shared" si="7"/>
        <v>0</v>
      </c>
      <c r="Z62" s="14">
        <f t="shared" si="7"/>
        <v>97.23416797641538</v>
      </c>
    </row>
    <row r="63" spans="1:26" ht="13.5">
      <c r="A63" s="38" t="s">
        <v>96</v>
      </c>
      <c r="B63" s="12">
        <f t="shared" si="7"/>
        <v>69.73738379371063</v>
      </c>
      <c r="C63" s="12">
        <f t="shared" si="7"/>
        <v>0</v>
      </c>
      <c r="D63" s="3">
        <f t="shared" si="7"/>
        <v>97.00000039163208</v>
      </c>
      <c r="E63" s="13">
        <f t="shared" si="7"/>
        <v>97.00000039163208</v>
      </c>
      <c r="F63" s="13">
        <f t="shared" si="7"/>
        <v>89.29111291448292</v>
      </c>
      <c r="G63" s="13">
        <f t="shared" si="7"/>
        <v>84.7252995011088</v>
      </c>
      <c r="H63" s="13">
        <f t="shared" si="7"/>
        <v>82.36844994697006</v>
      </c>
      <c r="I63" s="13">
        <f t="shared" si="7"/>
        <v>85.26895561018867</v>
      </c>
      <c r="J63" s="13">
        <f t="shared" si="7"/>
        <v>84.0228411081976</v>
      </c>
      <c r="K63" s="13">
        <f t="shared" si="7"/>
        <v>87.09684492606257</v>
      </c>
      <c r="L63" s="13">
        <f t="shared" si="7"/>
        <v>76.00564416089956</v>
      </c>
      <c r="M63" s="13">
        <f t="shared" si="7"/>
        <v>82.31241757590824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83.75644358727673</v>
      </c>
      <c r="W63" s="13">
        <f t="shared" si="7"/>
        <v>85.10819815173159</v>
      </c>
      <c r="X63" s="13">
        <f t="shared" si="7"/>
        <v>0</v>
      </c>
      <c r="Y63" s="13">
        <f t="shared" si="7"/>
        <v>0</v>
      </c>
      <c r="Z63" s="14">
        <f t="shared" si="7"/>
        <v>97.00000039163208</v>
      </c>
    </row>
    <row r="64" spans="1:26" ht="13.5">
      <c r="A64" s="38" t="s">
        <v>97</v>
      </c>
      <c r="B64" s="12">
        <f t="shared" si="7"/>
        <v>40.25882941145693</v>
      </c>
      <c r="C64" s="12">
        <f t="shared" si="7"/>
        <v>0</v>
      </c>
      <c r="D64" s="3">
        <f t="shared" si="7"/>
        <v>79.86619052526235</v>
      </c>
      <c r="E64" s="13">
        <f t="shared" si="7"/>
        <v>79.86619052526235</v>
      </c>
      <c r="F64" s="13">
        <f t="shared" si="7"/>
        <v>53.73860005173928</v>
      </c>
      <c r="G64" s="13">
        <f t="shared" si="7"/>
        <v>84.83483020660493</v>
      </c>
      <c r="H64" s="13">
        <f t="shared" si="7"/>
        <v>64.67344944435156</v>
      </c>
      <c r="I64" s="13">
        <f t="shared" si="7"/>
        <v>66.2503287750253</v>
      </c>
      <c r="J64" s="13">
        <f t="shared" si="7"/>
        <v>64.0772007985362</v>
      </c>
      <c r="K64" s="13">
        <f t="shared" si="7"/>
        <v>60.3747549905404</v>
      </c>
      <c r="L64" s="13">
        <f t="shared" si="7"/>
        <v>56.01099357700174</v>
      </c>
      <c r="M64" s="13">
        <f t="shared" si="7"/>
        <v>60.107396717168236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63.13126147687767</v>
      </c>
      <c r="W64" s="13">
        <f t="shared" si="7"/>
        <v>60.7486666063919</v>
      </c>
      <c r="X64" s="13">
        <f t="shared" si="7"/>
        <v>0</v>
      </c>
      <c r="Y64" s="13">
        <f t="shared" si="7"/>
        <v>0</v>
      </c>
      <c r="Z64" s="14">
        <f t="shared" si="7"/>
        <v>79.86619052526235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29.64762370116506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40.21023657734436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100</v>
      </c>
      <c r="B67" s="23">
        <v>1840799575</v>
      </c>
      <c r="C67" s="23"/>
      <c r="D67" s="24">
        <v>1956214171</v>
      </c>
      <c r="E67" s="25">
        <v>1956214171</v>
      </c>
      <c r="F67" s="25">
        <v>155693114</v>
      </c>
      <c r="G67" s="25">
        <v>163375298</v>
      </c>
      <c r="H67" s="25">
        <v>176894554</v>
      </c>
      <c r="I67" s="25">
        <v>495962966</v>
      </c>
      <c r="J67" s="25">
        <v>154261459</v>
      </c>
      <c r="K67" s="25">
        <v>155099896</v>
      </c>
      <c r="L67" s="25">
        <v>150212054</v>
      </c>
      <c r="M67" s="25">
        <v>459573409</v>
      </c>
      <c r="N67" s="25"/>
      <c r="O67" s="25"/>
      <c r="P67" s="25"/>
      <c r="Q67" s="25"/>
      <c r="R67" s="25"/>
      <c r="S67" s="25"/>
      <c r="T67" s="25"/>
      <c r="U67" s="25"/>
      <c r="V67" s="25">
        <v>955536375</v>
      </c>
      <c r="W67" s="25">
        <v>978107016</v>
      </c>
      <c r="X67" s="25"/>
      <c r="Y67" s="24"/>
      <c r="Z67" s="26">
        <v>1956214171</v>
      </c>
    </row>
    <row r="68" spans="1:26" ht="13.5" hidden="1">
      <c r="A68" s="36" t="s">
        <v>31</v>
      </c>
      <c r="B68" s="18">
        <v>438295041</v>
      </c>
      <c r="C68" s="18"/>
      <c r="D68" s="19">
        <v>449639865</v>
      </c>
      <c r="E68" s="20">
        <v>449639865</v>
      </c>
      <c r="F68" s="20">
        <v>38777916</v>
      </c>
      <c r="G68" s="20">
        <v>37426532</v>
      </c>
      <c r="H68" s="20">
        <v>44775822</v>
      </c>
      <c r="I68" s="20">
        <v>120980270</v>
      </c>
      <c r="J68" s="20">
        <v>30899270</v>
      </c>
      <c r="K68" s="20">
        <v>30899270</v>
      </c>
      <c r="L68" s="20">
        <v>37709154</v>
      </c>
      <c r="M68" s="20">
        <v>99507694</v>
      </c>
      <c r="N68" s="20"/>
      <c r="O68" s="20"/>
      <c r="P68" s="20"/>
      <c r="Q68" s="20"/>
      <c r="R68" s="20"/>
      <c r="S68" s="20"/>
      <c r="T68" s="20"/>
      <c r="U68" s="20"/>
      <c r="V68" s="20">
        <v>220487964</v>
      </c>
      <c r="W68" s="20">
        <v>224819934</v>
      </c>
      <c r="X68" s="20"/>
      <c r="Y68" s="19"/>
      <c r="Z68" s="22">
        <v>449639865</v>
      </c>
    </row>
    <row r="69" spans="1:26" ht="13.5" hidden="1">
      <c r="A69" s="37" t="s">
        <v>32</v>
      </c>
      <c r="B69" s="18">
        <v>1385468882</v>
      </c>
      <c r="C69" s="18"/>
      <c r="D69" s="19">
        <v>1465067540</v>
      </c>
      <c r="E69" s="20">
        <v>1465067540</v>
      </c>
      <c r="F69" s="20">
        <v>114902455</v>
      </c>
      <c r="G69" s="20">
        <v>123500575</v>
      </c>
      <c r="H69" s="20">
        <v>129647454</v>
      </c>
      <c r="I69" s="20">
        <v>368050484</v>
      </c>
      <c r="J69" s="20">
        <v>120947108</v>
      </c>
      <c r="K69" s="20">
        <v>121110250</v>
      </c>
      <c r="L69" s="20">
        <v>110735193</v>
      </c>
      <c r="M69" s="20">
        <v>352792551</v>
      </c>
      <c r="N69" s="20"/>
      <c r="O69" s="20"/>
      <c r="P69" s="20"/>
      <c r="Q69" s="20"/>
      <c r="R69" s="20"/>
      <c r="S69" s="20"/>
      <c r="T69" s="20"/>
      <c r="U69" s="20"/>
      <c r="V69" s="20">
        <v>720843035</v>
      </c>
      <c r="W69" s="20">
        <v>732533700</v>
      </c>
      <c r="X69" s="20"/>
      <c r="Y69" s="19"/>
      <c r="Z69" s="22">
        <v>1465067540</v>
      </c>
    </row>
    <row r="70" spans="1:26" ht="13.5" hidden="1">
      <c r="A70" s="38" t="s">
        <v>94</v>
      </c>
      <c r="B70" s="18">
        <v>834569000</v>
      </c>
      <c r="C70" s="18"/>
      <c r="D70" s="19">
        <v>902337512</v>
      </c>
      <c r="E70" s="20">
        <v>902337512</v>
      </c>
      <c r="F70" s="20">
        <v>73448730</v>
      </c>
      <c r="G70" s="20">
        <v>82497681</v>
      </c>
      <c r="H70" s="20">
        <v>80768939</v>
      </c>
      <c r="I70" s="20">
        <v>236715350</v>
      </c>
      <c r="J70" s="20">
        <v>74614638</v>
      </c>
      <c r="K70" s="20">
        <v>74058835</v>
      </c>
      <c r="L70" s="20">
        <v>68273343</v>
      </c>
      <c r="M70" s="20">
        <v>216946816</v>
      </c>
      <c r="N70" s="20"/>
      <c r="O70" s="20"/>
      <c r="P70" s="20"/>
      <c r="Q70" s="20"/>
      <c r="R70" s="20"/>
      <c r="S70" s="20"/>
      <c r="T70" s="20"/>
      <c r="U70" s="20"/>
      <c r="V70" s="20">
        <v>453662166</v>
      </c>
      <c r="W70" s="20">
        <v>451168770</v>
      </c>
      <c r="X70" s="20"/>
      <c r="Y70" s="19"/>
      <c r="Z70" s="22">
        <v>902337512</v>
      </c>
    </row>
    <row r="71" spans="1:26" ht="13.5" hidden="1">
      <c r="A71" s="38" t="s">
        <v>95</v>
      </c>
      <c r="B71" s="18">
        <v>302195761</v>
      </c>
      <c r="C71" s="18"/>
      <c r="D71" s="19">
        <v>291001114</v>
      </c>
      <c r="E71" s="20">
        <v>291001114</v>
      </c>
      <c r="F71" s="20">
        <v>18888668</v>
      </c>
      <c r="G71" s="20">
        <v>19422352</v>
      </c>
      <c r="H71" s="20">
        <v>25688018</v>
      </c>
      <c r="I71" s="20">
        <v>63999038</v>
      </c>
      <c r="J71" s="20">
        <v>23350418</v>
      </c>
      <c r="K71" s="20">
        <v>23698711</v>
      </c>
      <c r="L71" s="20">
        <v>18726366</v>
      </c>
      <c r="M71" s="20">
        <v>65775495</v>
      </c>
      <c r="N71" s="20"/>
      <c r="O71" s="20"/>
      <c r="P71" s="20"/>
      <c r="Q71" s="20"/>
      <c r="R71" s="20"/>
      <c r="S71" s="20"/>
      <c r="T71" s="20"/>
      <c r="U71" s="20"/>
      <c r="V71" s="20">
        <v>129774533</v>
      </c>
      <c r="W71" s="20">
        <v>145500474</v>
      </c>
      <c r="X71" s="20"/>
      <c r="Y71" s="19"/>
      <c r="Z71" s="22">
        <v>291001114</v>
      </c>
    </row>
    <row r="72" spans="1:26" ht="13.5" hidden="1">
      <c r="A72" s="38" t="s">
        <v>96</v>
      </c>
      <c r="B72" s="18">
        <v>136170233</v>
      </c>
      <c r="C72" s="18"/>
      <c r="D72" s="19">
        <v>153205020</v>
      </c>
      <c r="E72" s="20">
        <v>153205020</v>
      </c>
      <c r="F72" s="20">
        <v>11586937</v>
      </c>
      <c r="G72" s="20">
        <v>13372655</v>
      </c>
      <c r="H72" s="20">
        <v>13561207</v>
      </c>
      <c r="I72" s="20">
        <v>38520799</v>
      </c>
      <c r="J72" s="20">
        <v>13316867</v>
      </c>
      <c r="K72" s="20">
        <v>13316867</v>
      </c>
      <c r="L72" s="20">
        <v>13713996</v>
      </c>
      <c r="M72" s="20">
        <v>40347730</v>
      </c>
      <c r="N72" s="20"/>
      <c r="O72" s="20"/>
      <c r="P72" s="20"/>
      <c r="Q72" s="20"/>
      <c r="R72" s="20"/>
      <c r="S72" s="20"/>
      <c r="T72" s="20"/>
      <c r="U72" s="20"/>
      <c r="V72" s="20">
        <v>78868529</v>
      </c>
      <c r="W72" s="20">
        <v>76602510</v>
      </c>
      <c r="X72" s="20"/>
      <c r="Y72" s="19"/>
      <c r="Z72" s="22">
        <v>153205020</v>
      </c>
    </row>
    <row r="73" spans="1:26" ht="13.5" hidden="1">
      <c r="A73" s="38" t="s">
        <v>97</v>
      </c>
      <c r="B73" s="18">
        <v>112533888</v>
      </c>
      <c r="C73" s="18"/>
      <c r="D73" s="19">
        <v>118523894</v>
      </c>
      <c r="E73" s="20">
        <v>118523894</v>
      </c>
      <c r="F73" s="20">
        <v>10978120</v>
      </c>
      <c r="G73" s="20">
        <v>8207887</v>
      </c>
      <c r="H73" s="20">
        <v>9629290</v>
      </c>
      <c r="I73" s="20">
        <v>28815297</v>
      </c>
      <c r="J73" s="20">
        <v>9665185</v>
      </c>
      <c r="K73" s="20">
        <v>10035837</v>
      </c>
      <c r="L73" s="20">
        <v>10021488</v>
      </c>
      <c r="M73" s="20">
        <v>29722510</v>
      </c>
      <c r="N73" s="20"/>
      <c r="O73" s="20"/>
      <c r="P73" s="20"/>
      <c r="Q73" s="20"/>
      <c r="R73" s="20"/>
      <c r="S73" s="20"/>
      <c r="T73" s="20"/>
      <c r="U73" s="20"/>
      <c r="V73" s="20">
        <v>58537807</v>
      </c>
      <c r="W73" s="20">
        <v>59261946</v>
      </c>
      <c r="X73" s="20"/>
      <c r="Y73" s="19"/>
      <c r="Z73" s="22">
        <v>118523894</v>
      </c>
    </row>
    <row r="74" spans="1:26" ht="13.5" hidden="1">
      <c r="A74" s="38" t="s">
        <v>98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99</v>
      </c>
      <c r="B75" s="27">
        <v>17035652</v>
      </c>
      <c r="C75" s="27"/>
      <c r="D75" s="28">
        <v>41506766</v>
      </c>
      <c r="E75" s="29">
        <v>41506766</v>
      </c>
      <c r="F75" s="29">
        <v>2012743</v>
      </c>
      <c r="G75" s="29">
        <v>2448191</v>
      </c>
      <c r="H75" s="29">
        <v>2471278</v>
      </c>
      <c r="I75" s="29">
        <v>6932212</v>
      </c>
      <c r="J75" s="29">
        <v>2415081</v>
      </c>
      <c r="K75" s="29">
        <v>3090376</v>
      </c>
      <c r="L75" s="29">
        <v>1767707</v>
      </c>
      <c r="M75" s="29">
        <v>7273164</v>
      </c>
      <c r="N75" s="29"/>
      <c r="O75" s="29"/>
      <c r="P75" s="29"/>
      <c r="Q75" s="29"/>
      <c r="R75" s="29"/>
      <c r="S75" s="29"/>
      <c r="T75" s="29"/>
      <c r="U75" s="29"/>
      <c r="V75" s="29">
        <v>14205376</v>
      </c>
      <c r="W75" s="29">
        <v>20753382</v>
      </c>
      <c r="X75" s="29"/>
      <c r="Y75" s="28"/>
      <c r="Z75" s="30">
        <v>41506766</v>
      </c>
    </row>
    <row r="76" spans="1:26" ht="13.5" hidden="1">
      <c r="A76" s="41" t="s">
        <v>101</v>
      </c>
      <c r="B76" s="31">
        <v>1419869914</v>
      </c>
      <c r="C76" s="31"/>
      <c r="D76" s="32">
        <v>1908500559</v>
      </c>
      <c r="E76" s="33">
        <v>1908500559</v>
      </c>
      <c r="F76" s="33">
        <v>135422416</v>
      </c>
      <c r="G76" s="33">
        <v>164901593</v>
      </c>
      <c r="H76" s="33">
        <v>156310170</v>
      </c>
      <c r="I76" s="33">
        <v>456634179</v>
      </c>
      <c r="J76" s="33">
        <v>157023073</v>
      </c>
      <c r="K76" s="33">
        <v>153334827</v>
      </c>
      <c r="L76" s="33">
        <v>145745195</v>
      </c>
      <c r="M76" s="33">
        <v>456103095</v>
      </c>
      <c r="N76" s="33"/>
      <c r="O76" s="33"/>
      <c r="P76" s="33"/>
      <c r="Q76" s="33"/>
      <c r="R76" s="33"/>
      <c r="S76" s="33"/>
      <c r="T76" s="33"/>
      <c r="U76" s="33"/>
      <c r="V76" s="33">
        <v>912737274</v>
      </c>
      <c r="W76" s="33">
        <v>852447161</v>
      </c>
      <c r="X76" s="33"/>
      <c r="Y76" s="32"/>
      <c r="Z76" s="34">
        <v>1908500559</v>
      </c>
    </row>
    <row r="77" spans="1:26" ht="13.5" hidden="1">
      <c r="A77" s="36" t="s">
        <v>31</v>
      </c>
      <c r="B77" s="18">
        <v>459709379</v>
      </c>
      <c r="C77" s="18"/>
      <c r="D77" s="19">
        <v>436150670</v>
      </c>
      <c r="E77" s="20">
        <v>436150670</v>
      </c>
      <c r="F77" s="20">
        <v>34568254</v>
      </c>
      <c r="G77" s="20">
        <v>36958593</v>
      </c>
      <c r="H77" s="20">
        <v>36971497</v>
      </c>
      <c r="I77" s="20">
        <v>108498344</v>
      </c>
      <c r="J77" s="20">
        <v>37849770</v>
      </c>
      <c r="K77" s="20">
        <v>31695489</v>
      </c>
      <c r="L77" s="20">
        <v>42217135</v>
      </c>
      <c r="M77" s="20">
        <v>111762394</v>
      </c>
      <c r="N77" s="20"/>
      <c r="O77" s="20"/>
      <c r="P77" s="20"/>
      <c r="Q77" s="20"/>
      <c r="R77" s="20"/>
      <c r="S77" s="20"/>
      <c r="T77" s="20"/>
      <c r="U77" s="20"/>
      <c r="V77" s="20">
        <v>220260738</v>
      </c>
      <c r="W77" s="20">
        <v>205977787</v>
      </c>
      <c r="X77" s="20"/>
      <c r="Y77" s="19"/>
      <c r="Z77" s="22">
        <v>436150670</v>
      </c>
    </row>
    <row r="78" spans="1:26" ht="13.5" hidden="1">
      <c r="A78" s="37" t="s">
        <v>32</v>
      </c>
      <c r="B78" s="18">
        <v>955109869</v>
      </c>
      <c r="C78" s="18"/>
      <c r="D78" s="19">
        <v>1430843123</v>
      </c>
      <c r="E78" s="20">
        <v>1430843123</v>
      </c>
      <c r="F78" s="20">
        <v>98841419</v>
      </c>
      <c r="G78" s="20">
        <v>125494809</v>
      </c>
      <c r="H78" s="20">
        <v>116867395</v>
      </c>
      <c r="I78" s="20">
        <v>341203623</v>
      </c>
      <c r="J78" s="20">
        <v>116758222</v>
      </c>
      <c r="K78" s="20">
        <v>118548962</v>
      </c>
      <c r="L78" s="20">
        <v>101760353</v>
      </c>
      <c r="M78" s="20">
        <v>337067537</v>
      </c>
      <c r="N78" s="20"/>
      <c r="O78" s="20"/>
      <c r="P78" s="20"/>
      <c r="Q78" s="20"/>
      <c r="R78" s="20"/>
      <c r="S78" s="20"/>
      <c r="T78" s="20"/>
      <c r="U78" s="20"/>
      <c r="V78" s="20">
        <v>678271160</v>
      </c>
      <c r="W78" s="20">
        <v>638124390</v>
      </c>
      <c r="X78" s="20"/>
      <c r="Y78" s="19"/>
      <c r="Z78" s="22">
        <v>1430843123</v>
      </c>
    </row>
    <row r="79" spans="1:26" ht="13.5" hidden="1">
      <c r="A79" s="38" t="s">
        <v>94</v>
      </c>
      <c r="B79" s="18">
        <v>641354504</v>
      </c>
      <c r="C79" s="18"/>
      <c r="D79" s="19">
        <v>883685492</v>
      </c>
      <c r="E79" s="20">
        <v>883685492</v>
      </c>
      <c r="F79" s="20">
        <v>62829045</v>
      </c>
      <c r="G79" s="20">
        <v>83946721</v>
      </c>
      <c r="H79" s="20">
        <v>77360940</v>
      </c>
      <c r="I79" s="20">
        <v>224136706</v>
      </c>
      <c r="J79" s="20">
        <v>77733030</v>
      </c>
      <c r="K79" s="20">
        <v>72518674</v>
      </c>
      <c r="L79" s="20">
        <v>66823010</v>
      </c>
      <c r="M79" s="20">
        <v>217074714</v>
      </c>
      <c r="N79" s="20"/>
      <c r="O79" s="20"/>
      <c r="P79" s="20"/>
      <c r="Q79" s="20"/>
      <c r="R79" s="20"/>
      <c r="S79" s="20"/>
      <c r="T79" s="20"/>
      <c r="U79" s="20"/>
      <c r="V79" s="20">
        <v>441211420</v>
      </c>
      <c r="W79" s="20">
        <v>413748613</v>
      </c>
      <c r="X79" s="20"/>
      <c r="Y79" s="19"/>
      <c r="Z79" s="22">
        <v>883685492</v>
      </c>
    </row>
    <row r="80" spans="1:26" ht="13.5" hidden="1">
      <c r="A80" s="38" t="s">
        <v>95</v>
      </c>
      <c r="B80" s="18">
        <v>173488981</v>
      </c>
      <c r="C80" s="18"/>
      <c r="D80" s="19">
        <v>282952512</v>
      </c>
      <c r="E80" s="20">
        <v>282952512</v>
      </c>
      <c r="F80" s="20">
        <v>17834856</v>
      </c>
      <c r="G80" s="20">
        <v>19681054</v>
      </c>
      <c r="H80" s="20">
        <v>19062204</v>
      </c>
      <c r="I80" s="20">
        <v>56578114</v>
      </c>
      <c r="J80" s="20">
        <v>18667853</v>
      </c>
      <c r="K80" s="20">
        <v>25931174</v>
      </c>
      <c r="L80" s="20">
        <v>16015992</v>
      </c>
      <c r="M80" s="20">
        <v>60615019</v>
      </c>
      <c r="N80" s="20"/>
      <c r="O80" s="20"/>
      <c r="P80" s="20"/>
      <c r="Q80" s="20"/>
      <c r="R80" s="20"/>
      <c r="S80" s="20"/>
      <c r="T80" s="20"/>
      <c r="U80" s="20"/>
      <c r="V80" s="20">
        <v>117193133</v>
      </c>
      <c r="W80" s="20">
        <v>108156155</v>
      </c>
      <c r="X80" s="20"/>
      <c r="Y80" s="19"/>
      <c r="Z80" s="22">
        <v>282952512</v>
      </c>
    </row>
    <row r="81" spans="1:26" ht="13.5" hidden="1">
      <c r="A81" s="38" t="s">
        <v>96</v>
      </c>
      <c r="B81" s="18">
        <v>94961558</v>
      </c>
      <c r="C81" s="18"/>
      <c r="D81" s="19">
        <v>148608870</v>
      </c>
      <c r="E81" s="20">
        <v>148608870</v>
      </c>
      <c r="F81" s="20">
        <v>10346105</v>
      </c>
      <c r="G81" s="20">
        <v>11330022</v>
      </c>
      <c r="H81" s="20">
        <v>11170156</v>
      </c>
      <c r="I81" s="20">
        <v>32846283</v>
      </c>
      <c r="J81" s="20">
        <v>11189210</v>
      </c>
      <c r="K81" s="20">
        <v>11598571</v>
      </c>
      <c r="L81" s="20">
        <v>10423411</v>
      </c>
      <c r="M81" s="20">
        <v>33211192</v>
      </c>
      <c r="N81" s="20"/>
      <c r="O81" s="20"/>
      <c r="P81" s="20"/>
      <c r="Q81" s="20"/>
      <c r="R81" s="20"/>
      <c r="S81" s="20"/>
      <c r="T81" s="20"/>
      <c r="U81" s="20"/>
      <c r="V81" s="20">
        <v>66057475</v>
      </c>
      <c r="W81" s="20">
        <v>65195016</v>
      </c>
      <c r="X81" s="20"/>
      <c r="Y81" s="19"/>
      <c r="Z81" s="22">
        <v>148608870</v>
      </c>
    </row>
    <row r="82" spans="1:26" ht="13.5" hidden="1">
      <c r="A82" s="38" t="s">
        <v>97</v>
      </c>
      <c r="B82" s="18">
        <v>45304826</v>
      </c>
      <c r="C82" s="18"/>
      <c r="D82" s="19">
        <v>94660519</v>
      </c>
      <c r="E82" s="20">
        <v>94660519</v>
      </c>
      <c r="F82" s="20">
        <v>5899488</v>
      </c>
      <c r="G82" s="20">
        <v>6963147</v>
      </c>
      <c r="H82" s="20">
        <v>6227594</v>
      </c>
      <c r="I82" s="20">
        <v>19090229</v>
      </c>
      <c r="J82" s="20">
        <v>6193180</v>
      </c>
      <c r="K82" s="20">
        <v>6059112</v>
      </c>
      <c r="L82" s="20">
        <v>5613135</v>
      </c>
      <c r="M82" s="20">
        <v>17865427</v>
      </c>
      <c r="N82" s="20"/>
      <c r="O82" s="20"/>
      <c r="P82" s="20"/>
      <c r="Q82" s="20"/>
      <c r="R82" s="20"/>
      <c r="S82" s="20"/>
      <c r="T82" s="20"/>
      <c r="U82" s="20"/>
      <c r="V82" s="20">
        <v>36955656</v>
      </c>
      <c r="W82" s="20">
        <v>36000842</v>
      </c>
      <c r="X82" s="20"/>
      <c r="Y82" s="19"/>
      <c r="Z82" s="22">
        <v>94660519</v>
      </c>
    </row>
    <row r="83" spans="1:26" ht="13.5" hidden="1">
      <c r="A83" s="38" t="s">
        <v>98</v>
      </c>
      <c r="B83" s="18"/>
      <c r="C83" s="18"/>
      <c r="D83" s="19">
        <v>20935730</v>
      </c>
      <c r="E83" s="20">
        <v>20935730</v>
      </c>
      <c r="F83" s="20">
        <v>1931925</v>
      </c>
      <c r="G83" s="20">
        <v>3573865</v>
      </c>
      <c r="H83" s="20">
        <v>3046501</v>
      </c>
      <c r="I83" s="20">
        <v>8552291</v>
      </c>
      <c r="J83" s="20">
        <v>2974949</v>
      </c>
      <c r="K83" s="20">
        <v>2441431</v>
      </c>
      <c r="L83" s="20">
        <v>2884805</v>
      </c>
      <c r="M83" s="20">
        <v>8301185</v>
      </c>
      <c r="N83" s="20"/>
      <c r="O83" s="20"/>
      <c r="P83" s="20"/>
      <c r="Q83" s="20"/>
      <c r="R83" s="20"/>
      <c r="S83" s="20"/>
      <c r="T83" s="20"/>
      <c r="U83" s="20"/>
      <c r="V83" s="20">
        <v>16853476</v>
      </c>
      <c r="W83" s="20">
        <v>15023764</v>
      </c>
      <c r="X83" s="20"/>
      <c r="Y83" s="19"/>
      <c r="Z83" s="22">
        <v>20935730</v>
      </c>
    </row>
    <row r="84" spans="1:26" ht="13.5" hidden="1">
      <c r="A84" s="39" t="s">
        <v>99</v>
      </c>
      <c r="B84" s="27">
        <v>5050666</v>
      </c>
      <c r="C84" s="27"/>
      <c r="D84" s="28">
        <v>41506766</v>
      </c>
      <c r="E84" s="29">
        <v>41506766</v>
      </c>
      <c r="F84" s="29">
        <v>2012743</v>
      </c>
      <c r="G84" s="29">
        <v>2448191</v>
      </c>
      <c r="H84" s="29">
        <v>2471278</v>
      </c>
      <c r="I84" s="29">
        <v>6932212</v>
      </c>
      <c r="J84" s="29">
        <v>2415081</v>
      </c>
      <c r="K84" s="29">
        <v>3090376</v>
      </c>
      <c r="L84" s="29">
        <v>1767707</v>
      </c>
      <c r="M84" s="29">
        <v>7273164</v>
      </c>
      <c r="N84" s="29"/>
      <c r="O84" s="29"/>
      <c r="P84" s="29"/>
      <c r="Q84" s="29"/>
      <c r="R84" s="29"/>
      <c r="S84" s="29"/>
      <c r="T84" s="29"/>
      <c r="U84" s="29"/>
      <c r="V84" s="29">
        <v>14205376</v>
      </c>
      <c r="W84" s="29">
        <v>8344984</v>
      </c>
      <c r="X84" s="29"/>
      <c r="Y84" s="28"/>
      <c r="Z84" s="30">
        <v>41506766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2017-01-31T13:31:53Z</dcterms:created>
  <dcterms:modified xsi:type="dcterms:W3CDTF">2017-01-31T13:32:23Z</dcterms:modified>
  <cp:category/>
  <cp:version/>
  <cp:contentType/>
  <cp:contentStatus/>
</cp:coreProperties>
</file>