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040" activeTab="0"/>
  </bookViews>
  <sheets>
    <sheet name="Summary" sheetId="1" r:id="rId1"/>
    <sheet name="LIM331" sheetId="2" r:id="rId2"/>
    <sheet name="LIM332" sheetId="3" r:id="rId3"/>
    <sheet name="LIM333" sheetId="4" r:id="rId4"/>
    <sheet name="LIM334" sheetId="5" r:id="rId5"/>
    <sheet name="LIM335" sheetId="6" r:id="rId6"/>
    <sheet name="DC33" sheetId="7" r:id="rId7"/>
    <sheet name="LIM341" sheetId="8" r:id="rId8"/>
    <sheet name="LIM343" sheetId="9" r:id="rId9"/>
    <sheet name="LIM344" sheetId="10" r:id="rId10"/>
    <sheet name="LIM345" sheetId="11" r:id="rId11"/>
    <sheet name="DC34" sheetId="12" r:id="rId12"/>
    <sheet name="LIM351" sheetId="13" r:id="rId13"/>
    <sheet name="LIM353" sheetId="14" r:id="rId14"/>
    <sheet name="LIM354" sheetId="15" r:id="rId15"/>
    <sheet name="LIM355" sheetId="16" r:id="rId16"/>
    <sheet name="DC35" sheetId="17" r:id="rId17"/>
    <sheet name="LIM361" sheetId="18" r:id="rId18"/>
    <sheet name="LIM362" sheetId="19" r:id="rId19"/>
    <sheet name="LIM366" sheetId="20" r:id="rId20"/>
    <sheet name="LIM367" sheetId="21" r:id="rId21"/>
    <sheet name="LIM368" sheetId="22" r:id="rId22"/>
    <sheet name="DC36" sheetId="23" r:id="rId23"/>
    <sheet name="LIM471" sheetId="24" r:id="rId24"/>
    <sheet name="LIM472" sheetId="25" r:id="rId25"/>
    <sheet name="LIM473" sheetId="26" r:id="rId26"/>
    <sheet name="LIM476" sheetId="27" r:id="rId27"/>
    <sheet name="DC47" sheetId="28" r:id="rId28"/>
  </sheets>
  <definedNames>
    <definedName name="_xlnm.Print_Area" localSheetId="6">'DC33'!$A$1:$Z$66</definedName>
    <definedName name="_xlnm.Print_Area" localSheetId="11">'DC34'!$A$1:$Z$66</definedName>
    <definedName name="_xlnm.Print_Area" localSheetId="16">'DC35'!$A$1:$Z$66</definedName>
    <definedName name="_xlnm.Print_Area" localSheetId="22">'DC36'!$A$1:$Z$66</definedName>
    <definedName name="_xlnm.Print_Area" localSheetId="27">'DC47'!$A$1:$Z$66</definedName>
    <definedName name="_xlnm.Print_Area" localSheetId="1">'LIM331'!$A$1:$Z$66</definedName>
    <definedName name="_xlnm.Print_Area" localSheetId="2">'LIM332'!$A$1:$Z$66</definedName>
    <definedName name="_xlnm.Print_Area" localSheetId="3">'LIM333'!$A$1:$Z$66</definedName>
    <definedName name="_xlnm.Print_Area" localSheetId="4">'LIM334'!$A$1:$Z$66</definedName>
    <definedName name="_xlnm.Print_Area" localSheetId="5">'LIM335'!$A$1:$Z$66</definedName>
    <definedName name="_xlnm.Print_Area" localSheetId="7">'LIM341'!$A$1:$Z$66</definedName>
    <definedName name="_xlnm.Print_Area" localSheetId="8">'LIM343'!$A$1:$Z$66</definedName>
    <definedName name="_xlnm.Print_Area" localSheetId="9">'LIM344'!$A$1:$Z$66</definedName>
    <definedName name="_xlnm.Print_Area" localSheetId="10">'LIM345'!$A$1:$Z$66</definedName>
    <definedName name="_xlnm.Print_Area" localSheetId="12">'LIM351'!$A$1:$Z$66</definedName>
    <definedName name="_xlnm.Print_Area" localSheetId="13">'LIM353'!$A$1:$Z$66</definedName>
    <definedName name="_xlnm.Print_Area" localSheetId="14">'LIM354'!$A$1:$Z$66</definedName>
    <definedName name="_xlnm.Print_Area" localSheetId="15">'LIM355'!$A$1:$Z$66</definedName>
    <definedName name="_xlnm.Print_Area" localSheetId="17">'LIM361'!$A$1:$Z$66</definedName>
    <definedName name="_xlnm.Print_Area" localSheetId="18">'LIM362'!$A$1:$Z$66</definedName>
    <definedName name="_xlnm.Print_Area" localSheetId="19">'LIM366'!$A$1:$Z$66</definedName>
    <definedName name="_xlnm.Print_Area" localSheetId="20">'LIM367'!$A$1:$Z$66</definedName>
    <definedName name="_xlnm.Print_Area" localSheetId="21">'LIM368'!$A$1:$Z$66</definedName>
    <definedName name="_xlnm.Print_Area" localSheetId="23">'LIM471'!$A$1:$Z$66</definedName>
    <definedName name="_xlnm.Print_Area" localSheetId="24">'LIM472'!$A$1:$Z$66</definedName>
    <definedName name="_xlnm.Print_Area" localSheetId="25">'LIM473'!$A$1:$Z$66</definedName>
    <definedName name="_xlnm.Print_Area" localSheetId="26">'LIM476'!$A$1:$Z$66</definedName>
    <definedName name="_xlnm.Print_Area" localSheetId="0">'Summary'!$A$1:$Z$66</definedName>
  </definedNames>
  <calcPr fullCalcOnLoad="1"/>
</workbook>
</file>

<file path=xl/sharedStrings.xml><?xml version="1.0" encoding="utf-8"?>
<sst xmlns="http://schemas.openxmlformats.org/spreadsheetml/2006/main" count="3108" uniqueCount="118">
  <si>
    <t>Limpopo: Greater Giyani(LIM331) - Table C1 Schedule Quarterly Budget Statement Summary for 2nd Quarter ended 31 December 2016 (Figures Finalised as at 2017/01/30)</t>
  </si>
  <si>
    <t>Description</t>
  </si>
  <si>
    <t>2015/16</t>
  </si>
  <si>
    <t>2016/17</t>
  </si>
  <si>
    <t>Budget year 2016/17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</si>
  <si>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</si>
  <si>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</si>
  <si>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</si>
  <si>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</si>
  <si>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</si>
  <si>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</si>
  <si>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</si>
  <si>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</si>
  <si>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</si>
  <si>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</si>
  <si>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</si>
  <si>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</si>
  <si>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</si>
  <si>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</si>
  <si>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</si>
  <si>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</si>
  <si>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</si>
  <si>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</si>
  <si>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</si>
  <si>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</si>
  <si>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</si>
  <si>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</si>
  <si>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</si>
  <si>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</si>
  <si>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</si>
  <si>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</si>
  <si>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</si>
  <si>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</si>
  <si>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</si>
  <si>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</si>
  <si>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</si>
  <si>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Employee costs</t>
  </si>
  <si>
    <t>Remuneration of councillors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</si>
  <si>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</si>
  <si>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</si>
  <si>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</si>
  <si>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</si>
  <si>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</si>
  <si>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</si>
  <si>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</si>
  <si>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Share of surplus/ (deficit) of associate</t>
  </si>
  <si>
    <t>Surplus/(Deficit) for the year</t>
  </si>
  <si>
    <t>Capital expenditure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</si>
  <si>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</si>
  <si>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</si>
  <si>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</si>
  <si>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</si>
  <si>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</si>
  <si>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</si>
  <si>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</si>
  <si>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</si>
  <si>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</si>
  <si>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</si>
  <si>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</si>
  <si>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</si>
  <si>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</si>
  <si>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</si>
  <si>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</si>
  <si>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</si>
  <si>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</si>
  <si>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</si>
  <si>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Limpopo: Greater Letaba(LIM332) - Table C1 Schedule Quarterly Budget Statement Summary for 2nd Quarter ended 31 December 2016 (Figures Finalised as at 2017/01/30)</t>
  </si>
  <si>
    <t>Limpopo: Greater Tzaneen(LIM333) - Table C1 Schedule Quarterly Budget Statement Summary for 2nd Quarter ended 31 December 2016 (Figures Finalised as at 2017/01/30)</t>
  </si>
  <si>
    <t>Limpopo: Ba-Phalaborwa(LIM334) - Table C1 Schedule Quarterly Budget Statement Summary for 2nd Quarter ended 31 December 2016 (Figures Finalised as at 2017/01/30)</t>
  </si>
  <si>
    <t>Limpopo: Maruleng(LIM335) - Table C1 Schedule Quarterly Budget Statement Summary for 2nd Quarter ended 31 December 2016 (Figures Finalised as at 2017/01/30)</t>
  </si>
  <si>
    <t>Limpopo: Mopani(DC33) - Table C1 Schedule Quarterly Budget Statement Summary for 2nd Quarter ended 31 December 2016 (Figures Finalised as at 2017/01/30)</t>
  </si>
  <si>
    <t>Limpopo: Musina(LIM341) - Table C1 Schedule Quarterly Budget Statement Summary for 2nd Quarter ended 31 December 2016 (Figures Finalised as at 2017/01/30)</t>
  </si>
  <si>
    <t>Limpopo: Thulamela(LIM343) - Table C1 Schedule Quarterly Budget Statement Summary for 2nd Quarter ended 31 December 2016 (Figures Finalised as at 2017/01/30)</t>
  </si>
  <si>
    <t>Limpopo: Makhado(LIM344) - Table C1 Schedule Quarterly Budget Statement Summary for 2nd Quarter ended 31 December 2016 (Figures Finalised as at 2017/01/30)</t>
  </si>
  <si>
    <t>Limpopo: Makhado-Thulamela(LIM345) - Table C1 Schedule Quarterly Budget Statement Summary for 2nd Quarter ended 31 December 2016 (Figures Finalised as at 2017/01/30)</t>
  </si>
  <si>
    <t>Limpopo: Vhembe(DC34) - Table C1 Schedule Quarterly Budget Statement Summary for 2nd Quarter ended 31 December 2016 (Figures Finalised as at 2017/01/30)</t>
  </si>
  <si>
    <t>Limpopo: Blouberg(LIM351) - Table C1 Schedule Quarterly Budget Statement Summary for 2nd Quarter ended 31 December 2016 (Figures Finalised as at 2017/01/30)</t>
  </si>
  <si>
    <t>Limpopo: Molemole(LIM353) - Table C1 Schedule Quarterly Budget Statement Summary for 2nd Quarter ended 31 December 2016 (Figures Finalised as at 2017/01/30)</t>
  </si>
  <si>
    <t>Limpopo: Polokwane(LIM354) - Table C1 Schedule Quarterly Budget Statement Summary for 2nd Quarter ended 31 December 2016 (Figures Finalised as at 2017/01/30)</t>
  </si>
  <si>
    <t>Limpopo: Lepelle-Nkumpi(LIM355) - Table C1 Schedule Quarterly Budget Statement Summary for 2nd Quarter ended 31 December 2016 (Figures Finalised as at 2017/01/30)</t>
  </si>
  <si>
    <t>Limpopo: Capricorn(DC35) - Table C1 Schedule Quarterly Budget Statement Summary for 2nd Quarter ended 31 December 2016 (Figures Finalised as at 2017/01/30)</t>
  </si>
  <si>
    <t>Limpopo: Thabazimbi(LIM361) - Table C1 Schedule Quarterly Budget Statement Summary for 2nd Quarter ended 31 December 2016 (Figures Finalised as at 2017/01/30)</t>
  </si>
  <si>
    <t>Limpopo: Lephalale(LIM362) - Table C1 Schedule Quarterly Budget Statement Summary for 2nd Quarter ended 31 December 2016 (Figures Finalised as at 2017/01/30)</t>
  </si>
  <si>
    <t>Limpopo: Bela Bela(LIM366) - Table C1 Schedule Quarterly Budget Statement Summary for 2nd Quarter ended 31 December 2016 (Figures Finalised as at 2017/01/30)</t>
  </si>
  <si>
    <t>Limpopo: Mogalakwena(LIM367) - Table C1 Schedule Quarterly Budget Statement Summary for 2nd Quarter ended 31 December 2016 (Figures Finalised as at 2017/01/30)</t>
  </si>
  <si>
    <t>Limpopo: Modimolle-Mookgopong(LIM368) - Table C1 Schedule Quarterly Budget Statement Summary for 2nd Quarter ended 31 December 2016 (Figures Finalised as at 2017/01/30)</t>
  </si>
  <si>
    <t>Limpopo: Waterberg(DC36) - Table C1 Schedule Quarterly Budget Statement Summary for 2nd Quarter ended 31 December 2016 (Figures Finalised as at 2017/01/30)</t>
  </si>
  <si>
    <t>Limpopo: Ephraim Mogale(LIM471) - Table C1 Schedule Quarterly Budget Statement Summary for 2nd Quarter ended 31 December 2016 (Figures Finalised as at 2017/01/30)</t>
  </si>
  <si>
    <t>Limpopo: Elias Motsoaledi(LIM472) - Table C1 Schedule Quarterly Budget Statement Summary for 2nd Quarter ended 31 December 2016 (Figures Finalised as at 2017/01/30)</t>
  </si>
  <si>
    <t>Limpopo: Makhuduthamaga(LIM473) - Table C1 Schedule Quarterly Budget Statement Summary for 2nd Quarter ended 31 December 2016 (Figures Finalised as at 2017/01/30)</t>
  </si>
  <si>
    <t>Limpopo: Fetakgomo-Greater Tubatse(LIM476) - Table C1 Schedule Quarterly Budget Statement Summary for 2nd Quarter ended 31 December 2016 (Figures Finalised as at 2017/01/30)</t>
  </si>
  <si>
    <t>Limpopo: Sekhukhune(DC47) - Table C1 Schedule Quarterly Budget Statement Summary for 2nd Quarter ended 31 December 2016 (Figures Finalised as at 2017/01/30)</t>
  </si>
  <si>
    <t>Summary - Table C1 Schedule Quarterly Budget Statement Summary for 2nd Quarter ended 31 December 2016 (Figures Finalised as at 2017/01/30)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</si>
  <si>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</si>
  <si>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</si>
  <si>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</si>
  <si>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</si>
  <si>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</si>
  <si>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</si>
  <si>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</si>
  <si>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</si>
  <si>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</si>
  <si>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</si>
  <si>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</si>
  <si>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</si>
  <si>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</si>
  <si>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</si>
  <si>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</si>
  <si>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</si>
  <si>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</si>
  <si>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</si>
  <si>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</si>
  <si>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</si>
  <si>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</si>
  <si>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</si>
  <si>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Interest earned - outstanding debtors</t>
  </si>
  <si>
    <t>Financial Performance (Billing)</t>
  </si>
  <si>
    <t>Cash Flow (Receipts)</t>
  </si>
</sst>
</file>

<file path=xl/styles.xml><?xml version="1.0" encoding="utf-8"?>
<styleSheet xmlns="http://schemas.openxmlformats.org/spreadsheetml/2006/main">
  <numFmts count="1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_(* #,##0,,_);_(* \(#,##0,,\);_(* &quot;–&quot;?_);_(@_)"/>
    <numFmt numFmtId="172" formatCode="_ * #,##0.00_ ;_ * \(#,##0.00\)_ ;_ * &quot;-&quot;??_ ;_ @_ "/>
    <numFmt numFmtId="173" formatCode="_(* #,##0,_);_(* \(#,##0,\);_(* &quot;–&quot;?_);_(@_)"/>
    <numFmt numFmtId="174" formatCode="_(* #,##0,_);_(* \(#,##0,\);_(* &quot;- &quot;?_);_(@_)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5" fillId="32" borderId="7" applyNumberFormat="0" applyFont="0" applyAlignment="0" applyProtection="0"/>
    <xf numFmtId="0" fontId="40" fillId="27" borderId="8" applyNumberFormat="0" applyAlignment="0" applyProtection="0"/>
    <xf numFmtId="9" fontId="2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38">
    <xf numFmtId="0" fontId="0" fillId="0" borderId="0" xfId="0" applyFont="1" applyAlignment="1">
      <alignment/>
    </xf>
    <xf numFmtId="0" fontId="0" fillId="0" borderId="0" xfId="0" applyFont="1" applyAlignment="1">
      <alignment/>
    </xf>
    <xf numFmtId="172" fontId="5" fillId="0" borderId="10" xfId="0" applyNumberFormat="1" applyFont="1" applyBorder="1" applyAlignment="1">
      <alignment/>
    </xf>
    <xf numFmtId="172" fontId="5" fillId="0" borderId="11" xfId="0" applyNumberFormat="1" applyFont="1" applyBorder="1" applyAlignment="1">
      <alignment/>
    </xf>
    <xf numFmtId="172" fontId="5" fillId="0" borderId="12" xfId="0" applyNumberFormat="1" applyFont="1" applyBorder="1" applyAlignment="1">
      <alignment/>
    </xf>
    <xf numFmtId="172" fontId="3" fillId="0" borderId="13" xfId="0" applyNumberFormat="1" applyFont="1" applyBorder="1" applyAlignment="1">
      <alignment/>
    </xf>
    <xf numFmtId="172" fontId="3" fillId="0" borderId="14" xfId="0" applyNumberFormat="1" applyFont="1" applyBorder="1" applyAlignment="1">
      <alignment/>
    </xf>
    <xf numFmtId="172" fontId="3" fillId="0" borderId="15" xfId="0" applyNumberFormat="1" applyFont="1" applyBorder="1" applyAlignment="1">
      <alignment/>
    </xf>
    <xf numFmtId="172" fontId="3" fillId="0" borderId="16" xfId="0" applyNumberFormat="1" applyFont="1" applyBorder="1" applyAlignment="1">
      <alignment/>
    </xf>
    <xf numFmtId="172" fontId="5" fillId="0" borderId="17" xfId="0" applyNumberFormat="1" applyFont="1" applyBorder="1" applyAlignment="1">
      <alignment/>
    </xf>
    <xf numFmtId="172" fontId="5" fillId="0" borderId="18" xfId="0" applyNumberFormat="1" applyFont="1" applyBorder="1" applyAlignment="1">
      <alignment/>
    </xf>
    <xf numFmtId="172" fontId="5" fillId="0" borderId="19" xfId="0" applyNumberFormat="1" applyFont="1" applyBorder="1" applyAlignment="1">
      <alignment/>
    </xf>
    <xf numFmtId="172" fontId="5" fillId="0" borderId="20" xfId="0" applyNumberFormat="1" applyFont="1" applyBorder="1" applyAlignment="1">
      <alignment/>
    </xf>
    <xf numFmtId="172" fontId="5" fillId="0" borderId="21" xfId="0" applyNumberFormat="1" applyFont="1" applyBorder="1" applyAlignment="1">
      <alignment/>
    </xf>
    <xf numFmtId="172" fontId="5" fillId="0" borderId="22" xfId="0" applyNumberFormat="1" applyFont="1" applyBorder="1" applyAlignment="1">
      <alignment/>
    </xf>
    <xf numFmtId="172" fontId="5" fillId="0" borderId="23" xfId="0" applyNumberFormat="1" applyFont="1" applyBorder="1" applyAlignment="1">
      <alignment/>
    </xf>
    <xf numFmtId="172" fontId="5" fillId="0" borderId="24" xfId="0" applyNumberFormat="1" applyFont="1" applyBorder="1" applyAlignment="1">
      <alignment/>
    </xf>
    <xf numFmtId="172" fontId="5" fillId="0" borderId="25" xfId="0" applyNumberFormat="1" applyFont="1" applyBorder="1" applyAlignment="1">
      <alignment/>
    </xf>
    <xf numFmtId="174" fontId="5" fillId="0" borderId="20" xfId="0" applyNumberFormat="1" applyFont="1" applyFill="1" applyBorder="1" applyAlignment="1" applyProtection="1">
      <alignment/>
      <protection/>
    </xf>
    <xf numFmtId="174" fontId="5" fillId="0" borderId="11" xfId="0" applyNumberFormat="1" applyFont="1" applyFill="1" applyBorder="1" applyAlignment="1">
      <alignment/>
    </xf>
    <xf numFmtId="174" fontId="5" fillId="0" borderId="21" xfId="0" applyNumberFormat="1" applyFont="1" applyFill="1" applyBorder="1" applyAlignment="1">
      <alignment/>
    </xf>
    <xf numFmtId="174" fontId="3" fillId="0" borderId="20" xfId="0" applyNumberFormat="1" applyFont="1" applyFill="1" applyBorder="1" applyAlignment="1" applyProtection="1">
      <alignment/>
      <protection/>
    </xf>
    <xf numFmtId="174" fontId="5" fillId="0" borderId="26" xfId="0" applyNumberFormat="1" applyFont="1" applyFill="1" applyBorder="1" applyAlignment="1">
      <alignment/>
    </xf>
    <xf numFmtId="174" fontId="5" fillId="0" borderId="13" xfId="0" applyNumberFormat="1" applyFont="1" applyFill="1" applyBorder="1" applyAlignment="1" applyProtection="1">
      <alignment/>
      <protection/>
    </xf>
    <xf numFmtId="174" fontId="5" fillId="0" borderId="14" xfId="0" applyNumberFormat="1" applyFont="1" applyFill="1" applyBorder="1" applyAlignment="1">
      <alignment/>
    </xf>
    <xf numFmtId="174" fontId="5" fillId="0" borderId="15" xfId="0" applyNumberFormat="1" applyFont="1" applyFill="1" applyBorder="1" applyAlignment="1">
      <alignment/>
    </xf>
    <xf numFmtId="174" fontId="5" fillId="0" borderId="27" xfId="0" applyNumberFormat="1" applyFont="1" applyFill="1" applyBorder="1" applyAlignment="1">
      <alignment/>
    </xf>
    <xf numFmtId="174" fontId="5" fillId="0" borderId="23" xfId="0" applyNumberFormat="1" applyFont="1" applyFill="1" applyBorder="1" applyAlignment="1" applyProtection="1">
      <alignment/>
      <protection/>
    </xf>
    <xf numFmtId="174" fontId="5" fillId="0" borderId="12" xfId="0" applyNumberFormat="1" applyFont="1" applyFill="1" applyBorder="1" applyAlignment="1">
      <alignment/>
    </xf>
    <xf numFmtId="174" fontId="5" fillId="0" borderId="24" xfId="0" applyNumberFormat="1" applyFont="1" applyFill="1" applyBorder="1" applyAlignment="1">
      <alignment/>
    </xf>
    <xf numFmtId="174" fontId="5" fillId="0" borderId="28" xfId="0" applyNumberFormat="1" applyFont="1" applyFill="1" applyBorder="1" applyAlignment="1">
      <alignment/>
    </xf>
    <xf numFmtId="174" fontId="5" fillId="0" borderId="13" xfId="0" applyNumberFormat="1" applyFont="1" applyBorder="1" applyAlignment="1">
      <alignment/>
    </xf>
    <xf numFmtId="174" fontId="5" fillId="0" borderId="14" xfId="0" applyNumberFormat="1" applyFont="1" applyBorder="1" applyAlignment="1">
      <alignment/>
    </xf>
    <xf numFmtId="174" fontId="5" fillId="0" borderId="15" xfId="0" applyNumberFormat="1" applyFont="1" applyBorder="1" applyAlignment="1">
      <alignment/>
    </xf>
    <xf numFmtId="174" fontId="5" fillId="0" borderId="27" xfId="0" applyNumberFormat="1" applyFont="1" applyBorder="1" applyAlignment="1">
      <alignment/>
    </xf>
    <xf numFmtId="0" fontId="3" fillId="0" borderId="29" xfId="0" applyFont="1" applyFill="1" applyBorder="1" applyAlignment="1" applyProtection="1">
      <alignment/>
      <protection/>
    </xf>
    <xf numFmtId="0" fontId="5" fillId="0" borderId="17" xfId="0" applyNumberFormat="1" applyFont="1" applyBorder="1" applyAlignment="1" applyProtection="1">
      <alignment horizontal="left" indent="1"/>
      <protection/>
    </xf>
    <xf numFmtId="0" fontId="5" fillId="0" borderId="20" xfId="0" applyNumberFormat="1" applyFont="1" applyFill="1" applyBorder="1" applyAlignment="1" applyProtection="1">
      <alignment horizontal="left" indent="1"/>
      <protection/>
    </xf>
    <xf numFmtId="0" fontId="5" fillId="0" borderId="20" xfId="0" applyNumberFormat="1" applyFont="1" applyFill="1" applyBorder="1" applyAlignment="1" applyProtection="1">
      <alignment horizontal="left" indent="2"/>
      <protection/>
    </xf>
    <xf numFmtId="0" fontId="5" fillId="0" borderId="23" xfId="0" applyNumberFormat="1" applyFont="1" applyBorder="1" applyAlignment="1" applyProtection="1">
      <alignment horizontal="left" indent="1"/>
      <protection/>
    </xf>
    <xf numFmtId="0" fontId="3" fillId="0" borderId="13" xfId="0" applyNumberFormat="1" applyFont="1" applyBorder="1" applyAlignment="1" applyProtection="1">
      <alignment horizontal="left"/>
      <protection/>
    </xf>
    <xf numFmtId="0" fontId="6" fillId="0" borderId="13" xfId="0" applyNumberFormat="1" applyFont="1" applyBorder="1" applyAlignment="1" applyProtection="1">
      <alignment horizontal="left"/>
      <protection/>
    </xf>
    <xf numFmtId="0" fontId="3" fillId="0" borderId="17" xfId="0" applyFont="1" applyFill="1" applyBorder="1" applyAlignment="1" applyProtection="1">
      <alignment horizontal="center" vertical="center"/>
      <protection/>
    </xf>
    <xf numFmtId="0" fontId="3" fillId="0" borderId="30" xfId="0" applyFont="1" applyFill="1" applyBorder="1" applyAlignment="1" applyProtection="1">
      <alignment horizontal="center" vertical="center" wrapText="1"/>
      <protection/>
    </xf>
    <xf numFmtId="0" fontId="3" fillId="0" borderId="23" xfId="0" applyFont="1" applyFill="1" applyBorder="1" applyAlignment="1" applyProtection="1">
      <alignment horizontal="left" vertical="center"/>
      <protection/>
    </xf>
    <xf numFmtId="0" fontId="3" fillId="0" borderId="23" xfId="0" applyFont="1" applyFill="1" applyBorder="1" applyAlignment="1" applyProtection="1">
      <alignment horizontal="center" vertical="center" wrapText="1"/>
      <protection/>
    </xf>
    <xf numFmtId="0" fontId="3" fillId="0" borderId="31" xfId="0" applyFont="1" applyFill="1" applyBorder="1" applyAlignment="1" applyProtection="1">
      <alignment horizontal="center" vertical="center" wrapText="1"/>
      <protection/>
    </xf>
    <xf numFmtId="0" fontId="3" fillId="0" borderId="32" xfId="0" applyFont="1" applyFill="1" applyBorder="1" applyAlignment="1" applyProtection="1">
      <alignment horizontal="center" vertical="center" wrapText="1"/>
      <protection/>
    </xf>
    <xf numFmtId="0" fontId="3" fillId="0" borderId="33" xfId="0" applyFont="1" applyFill="1" applyBorder="1" applyAlignment="1" applyProtection="1">
      <alignment horizontal="center" vertical="center" wrapText="1"/>
      <protection/>
    </xf>
    <xf numFmtId="0" fontId="3" fillId="0" borderId="34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/>
      <protection/>
    </xf>
    <xf numFmtId="174" fontId="5" fillId="0" borderId="20" xfId="0" applyNumberFormat="1" applyFont="1" applyBorder="1" applyAlignment="1" applyProtection="1">
      <alignment/>
      <protection/>
    </xf>
    <xf numFmtId="174" fontId="5" fillId="0" borderId="11" xfId="0" applyNumberFormat="1" applyFont="1" applyBorder="1" applyAlignment="1" applyProtection="1">
      <alignment/>
      <protection/>
    </xf>
    <xf numFmtId="174" fontId="5" fillId="0" borderId="21" xfId="0" applyNumberFormat="1" applyFont="1" applyBorder="1" applyAlignment="1" applyProtection="1">
      <alignment/>
      <protection/>
    </xf>
    <xf numFmtId="174" fontId="5" fillId="0" borderId="18" xfId="0" applyNumberFormat="1" applyFont="1" applyBorder="1" applyAlignment="1" applyProtection="1">
      <alignment/>
      <protection/>
    </xf>
    <xf numFmtId="172" fontId="5" fillId="0" borderId="10" xfId="0" applyNumberFormat="1" applyFont="1" applyBorder="1" applyAlignment="1" applyProtection="1">
      <alignment/>
      <protection/>
    </xf>
    <xf numFmtId="174" fontId="5" fillId="0" borderId="35" xfId="0" applyNumberFormat="1" applyFont="1" applyBorder="1" applyAlignment="1" applyProtection="1">
      <alignment/>
      <protection/>
    </xf>
    <xf numFmtId="0" fontId="5" fillId="0" borderId="20" xfId="0" applyFont="1" applyBorder="1" applyAlignment="1" applyProtection="1">
      <alignment horizontal="left" indent="1"/>
      <protection/>
    </xf>
    <xf numFmtId="174" fontId="5" fillId="0" borderId="11" xfId="0" applyNumberFormat="1" applyFont="1" applyFill="1" applyBorder="1" applyAlignment="1" applyProtection="1">
      <alignment/>
      <protection/>
    </xf>
    <xf numFmtId="174" fontId="5" fillId="0" borderId="21" xfId="0" applyNumberFormat="1" applyFont="1" applyFill="1" applyBorder="1" applyAlignment="1" applyProtection="1">
      <alignment/>
      <protection/>
    </xf>
    <xf numFmtId="172" fontId="5" fillId="0" borderId="11" xfId="0" applyNumberFormat="1" applyFont="1" applyFill="1" applyBorder="1" applyAlignment="1" applyProtection="1">
      <alignment/>
      <protection/>
    </xf>
    <xf numFmtId="174" fontId="5" fillId="0" borderId="26" xfId="0" applyNumberFormat="1" applyFont="1" applyFill="1" applyBorder="1" applyAlignment="1" applyProtection="1">
      <alignment/>
      <protection/>
    </xf>
    <xf numFmtId="0" fontId="3" fillId="0" borderId="36" xfId="0" applyFont="1" applyBorder="1" applyAlignment="1" applyProtection="1">
      <alignment horizontal="left" vertical="top" wrapText="1"/>
      <protection/>
    </xf>
    <xf numFmtId="174" fontId="3" fillId="0" borderId="37" xfId="0" applyNumberFormat="1" applyFont="1" applyFill="1" applyBorder="1" applyAlignment="1" applyProtection="1">
      <alignment vertical="top"/>
      <protection/>
    </xf>
    <xf numFmtId="174" fontId="3" fillId="0" borderId="38" xfId="0" applyNumberFormat="1" applyFont="1" applyFill="1" applyBorder="1" applyAlignment="1" applyProtection="1">
      <alignment vertical="top"/>
      <protection/>
    </xf>
    <xf numFmtId="174" fontId="3" fillId="0" borderId="39" xfId="0" applyNumberFormat="1" applyFont="1" applyFill="1" applyBorder="1" applyAlignment="1" applyProtection="1">
      <alignment vertical="top"/>
      <protection/>
    </xf>
    <xf numFmtId="172" fontId="3" fillId="0" borderId="38" xfId="0" applyNumberFormat="1" applyFont="1" applyFill="1" applyBorder="1" applyAlignment="1" applyProtection="1">
      <alignment vertical="top"/>
      <protection/>
    </xf>
    <xf numFmtId="174" fontId="3" fillId="0" borderId="40" xfId="0" applyNumberFormat="1" applyFont="1" applyFill="1" applyBorder="1" applyAlignment="1" applyProtection="1">
      <alignment vertical="top"/>
      <protection/>
    </xf>
    <xf numFmtId="0" fontId="5" fillId="0" borderId="20" xfId="0" applyFont="1" applyFill="1" applyBorder="1" applyAlignment="1" applyProtection="1">
      <alignment horizontal="left" indent="1"/>
      <protection/>
    </xf>
    <xf numFmtId="0" fontId="3" fillId="0" borderId="20" xfId="0" applyFont="1" applyBorder="1" applyAlignment="1" applyProtection="1">
      <alignment/>
      <protection/>
    </xf>
    <xf numFmtId="174" fontId="3" fillId="0" borderId="37" xfId="0" applyNumberFormat="1" applyFont="1" applyFill="1" applyBorder="1" applyAlignment="1" applyProtection="1">
      <alignment/>
      <protection/>
    </xf>
    <xf numFmtId="174" fontId="3" fillId="0" borderId="38" xfId="0" applyNumberFormat="1" applyFont="1" applyFill="1" applyBorder="1" applyAlignment="1" applyProtection="1">
      <alignment/>
      <protection/>
    </xf>
    <xf numFmtId="174" fontId="3" fillId="0" borderId="39" xfId="0" applyNumberFormat="1" applyFont="1" applyFill="1" applyBorder="1" applyAlignment="1" applyProtection="1">
      <alignment/>
      <protection/>
    </xf>
    <xf numFmtId="174" fontId="3" fillId="0" borderId="40" xfId="0" applyNumberFormat="1" applyFont="1" applyFill="1" applyBorder="1" applyAlignment="1" applyProtection="1">
      <alignment/>
      <protection/>
    </xf>
    <xf numFmtId="174" fontId="3" fillId="0" borderId="41" xfId="0" applyNumberFormat="1" applyFont="1" applyFill="1" applyBorder="1" applyAlignment="1" applyProtection="1">
      <alignment/>
      <protection/>
    </xf>
    <xf numFmtId="174" fontId="3" fillId="0" borderId="42" xfId="0" applyNumberFormat="1" applyFont="1" applyFill="1" applyBorder="1" applyAlignment="1" applyProtection="1">
      <alignment/>
      <protection/>
    </xf>
    <xf numFmtId="174" fontId="3" fillId="0" borderId="43" xfId="0" applyNumberFormat="1" applyFont="1" applyFill="1" applyBorder="1" applyAlignment="1" applyProtection="1">
      <alignment/>
      <protection/>
    </xf>
    <xf numFmtId="172" fontId="3" fillId="0" borderId="42" xfId="0" applyNumberFormat="1" applyFont="1" applyFill="1" applyBorder="1" applyAlignment="1" applyProtection="1">
      <alignment/>
      <protection/>
    </xf>
    <xf numFmtId="174" fontId="3" fillId="0" borderId="44" xfId="0" applyNumberFormat="1" applyFont="1" applyFill="1" applyBorder="1" applyAlignment="1" applyProtection="1">
      <alignment/>
      <protection/>
    </xf>
    <xf numFmtId="174" fontId="5" fillId="0" borderId="45" xfId="0" applyNumberFormat="1" applyFont="1" applyFill="1" applyBorder="1" applyAlignment="1" applyProtection="1">
      <alignment/>
      <protection/>
    </xf>
    <xf numFmtId="174" fontId="5" fillId="0" borderId="46" xfId="0" applyNumberFormat="1" applyFont="1" applyFill="1" applyBorder="1" applyAlignment="1" applyProtection="1">
      <alignment/>
      <protection/>
    </xf>
    <xf numFmtId="174" fontId="5" fillId="0" borderId="47" xfId="0" applyNumberFormat="1" applyFont="1" applyFill="1" applyBorder="1" applyAlignment="1" applyProtection="1">
      <alignment/>
      <protection/>
    </xf>
    <xf numFmtId="172" fontId="5" fillId="0" borderId="46" xfId="0" applyNumberFormat="1" applyFont="1" applyFill="1" applyBorder="1" applyAlignment="1" applyProtection="1">
      <alignment/>
      <protection/>
    </xf>
    <xf numFmtId="174" fontId="5" fillId="0" borderId="48" xfId="0" applyNumberFormat="1" applyFont="1" applyFill="1" applyBorder="1" applyAlignment="1" applyProtection="1">
      <alignment/>
      <protection/>
    </xf>
    <xf numFmtId="0" fontId="3" fillId="0" borderId="20" xfId="0" applyFont="1" applyBorder="1" applyAlignment="1" applyProtection="1">
      <alignment vertical="top" wrapText="1"/>
      <protection/>
    </xf>
    <xf numFmtId="174" fontId="3" fillId="0" borderId="41" xfId="0" applyNumberFormat="1" applyFont="1" applyFill="1" applyBorder="1" applyAlignment="1" applyProtection="1">
      <alignment vertical="top"/>
      <protection/>
    </xf>
    <xf numFmtId="174" fontId="3" fillId="0" borderId="42" xfId="0" applyNumberFormat="1" applyFont="1" applyFill="1" applyBorder="1" applyAlignment="1" applyProtection="1">
      <alignment vertical="top"/>
      <protection/>
    </xf>
    <xf numFmtId="174" fontId="3" fillId="0" borderId="43" xfId="0" applyNumberFormat="1" applyFont="1" applyFill="1" applyBorder="1" applyAlignment="1" applyProtection="1">
      <alignment vertical="top"/>
      <protection/>
    </xf>
    <xf numFmtId="172" fontId="3" fillId="0" borderId="42" xfId="0" applyNumberFormat="1" applyFont="1" applyFill="1" applyBorder="1" applyAlignment="1" applyProtection="1">
      <alignment vertical="top"/>
      <protection/>
    </xf>
    <xf numFmtId="174" fontId="3" fillId="0" borderId="44" xfId="0" applyNumberFormat="1" applyFont="1" applyFill="1" applyBorder="1" applyAlignment="1" applyProtection="1">
      <alignment vertical="top"/>
      <protection/>
    </xf>
    <xf numFmtId="0" fontId="5" fillId="0" borderId="20" xfId="0" applyFont="1" applyBorder="1" applyAlignment="1" applyProtection="1">
      <alignment horizontal="left" wrapText="1" indent="1"/>
      <protection/>
    </xf>
    <xf numFmtId="0" fontId="3" fillId="0" borderId="20" xfId="0" applyFont="1" applyBorder="1" applyAlignment="1" applyProtection="1">
      <alignment wrapText="1"/>
      <protection/>
    </xf>
    <xf numFmtId="0" fontId="5" fillId="0" borderId="20" xfId="0" applyFont="1" applyBorder="1" applyAlignment="1" applyProtection="1">
      <alignment/>
      <protection/>
    </xf>
    <xf numFmtId="172" fontId="5" fillId="0" borderId="11" xfId="0" applyNumberFormat="1" applyFont="1" applyBorder="1" applyAlignment="1" applyProtection="1">
      <alignment/>
      <protection/>
    </xf>
    <xf numFmtId="174" fontId="5" fillId="0" borderId="26" xfId="0" applyNumberFormat="1" applyFont="1" applyBorder="1" applyAlignment="1" applyProtection="1">
      <alignment/>
      <protection/>
    </xf>
    <xf numFmtId="0" fontId="4" fillId="0" borderId="17" xfId="0" applyFont="1" applyBorder="1" applyAlignment="1" applyProtection="1">
      <alignment/>
      <protection/>
    </xf>
    <xf numFmtId="174" fontId="5" fillId="0" borderId="17" xfId="0" applyNumberFormat="1" applyFont="1" applyBorder="1" applyAlignment="1" applyProtection="1">
      <alignment/>
      <protection/>
    </xf>
    <xf numFmtId="174" fontId="5" fillId="0" borderId="10" xfId="0" applyNumberFormat="1" applyFont="1" applyBorder="1" applyAlignment="1" applyProtection="1">
      <alignment/>
      <protection/>
    </xf>
    <xf numFmtId="174" fontId="3" fillId="0" borderId="11" xfId="0" applyNumberFormat="1" applyFont="1" applyFill="1" applyBorder="1" applyAlignment="1" applyProtection="1">
      <alignment/>
      <protection/>
    </xf>
    <xf numFmtId="174" fontId="3" fillId="0" borderId="21" xfId="0" applyNumberFormat="1" applyFont="1" applyFill="1" applyBorder="1" applyAlignment="1" applyProtection="1">
      <alignment/>
      <protection/>
    </xf>
    <xf numFmtId="172" fontId="3" fillId="0" borderId="11" xfId="0" applyNumberFormat="1" applyFont="1" applyFill="1" applyBorder="1" applyAlignment="1" applyProtection="1">
      <alignment/>
      <protection/>
    </xf>
    <xf numFmtId="174" fontId="3" fillId="0" borderId="26" xfId="0" applyNumberFormat="1" applyFont="1" applyFill="1" applyBorder="1" applyAlignment="1" applyProtection="1">
      <alignment/>
      <protection/>
    </xf>
    <xf numFmtId="0" fontId="5" fillId="0" borderId="20" xfId="0" applyFont="1" applyBorder="1" applyAlignment="1" applyProtection="1">
      <alignment horizontal="left" vertical="top" indent="1"/>
      <protection/>
    </xf>
    <xf numFmtId="174" fontId="3" fillId="0" borderId="20" xfId="0" applyNumberFormat="1" applyFont="1" applyBorder="1" applyAlignment="1" applyProtection="1">
      <alignment/>
      <protection/>
    </xf>
    <xf numFmtId="174" fontId="3" fillId="0" borderId="11" xfId="0" applyNumberFormat="1" applyFont="1" applyBorder="1" applyAlignment="1" applyProtection="1">
      <alignment/>
      <protection/>
    </xf>
    <xf numFmtId="174" fontId="3" fillId="0" borderId="21" xfId="0" applyNumberFormat="1" applyFont="1" applyBorder="1" applyAlignment="1" applyProtection="1">
      <alignment/>
      <protection/>
    </xf>
    <xf numFmtId="172" fontId="3" fillId="0" borderId="11" xfId="0" applyNumberFormat="1" applyFont="1" applyBorder="1" applyAlignment="1" applyProtection="1">
      <alignment/>
      <protection/>
    </xf>
    <xf numFmtId="174" fontId="3" fillId="0" borderId="26" xfId="0" applyNumberFormat="1" applyFont="1" applyBorder="1" applyAlignment="1" applyProtection="1">
      <alignment/>
      <protection/>
    </xf>
    <xf numFmtId="0" fontId="5" fillId="0" borderId="23" xfId="0" applyFont="1" applyBorder="1" applyAlignment="1" applyProtection="1">
      <alignment/>
      <protection/>
    </xf>
    <xf numFmtId="174" fontId="5" fillId="0" borderId="23" xfId="0" applyNumberFormat="1" applyFont="1" applyBorder="1" applyAlignment="1" applyProtection="1">
      <alignment/>
      <protection/>
    </xf>
    <xf numFmtId="174" fontId="5" fillId="0" borderId="12" xfId="0" applyNumberFormat="1" applyFont="1" applyBorder="1" applyAlignment="1" applyProtection="1">
      <alignment/>
      <protection/>
    </xf>
    <xf numFmtId="174" fontId="5" fillId="0" borderId="24" xfId="0" applyNumberFormat="1" applyFont="1" applyBorder="1" applyAlignment="1" applyProtection="1">
      <alignment/>
      <protection/>
    </xf>
    <xf numFmtId="172" fontId="5" fillId="0" borderId="12" xfId="0" applyNumberFormat="1" applyFont="1" applyBorder="1" applyAlignment="1" applyProtection="1">
      <alignment/>
      <protection/>
    </xf>
    <xf numFmtId="174" fontId="5" fillId="0" borderId="28" xfId="0" applyNumberFormat="1" applyFont="1" applyBorder="1" applyAlignment="1" applyProtection="1">
      <alignment/>
      <protection/>
    </xf>
    <xf numFmtId="0" fontId="3" fillId="0" borderId="45" xfId="0" applyFont="1" applyFill="1" applyBorder="1" applyAlignment="1" applyProtection="1">
      <alignment horizontal="center" vertical="center" wrapText="1"/>
      <protection/>
    </xf>
    <xf numFmtId="0" fontId="3" fillId="0" borderId="46" xfId="0" applyFont="1" applyFill="1" applyBorder="1" applyAlignment="1" applyProtection="1">
      <alignment horizontal="center" vertical="center" wrapText="1"/>
      <protection/>
    </xf>
    <xf numFmtId="0" fontId="3" fillId="0" borderId="47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3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3" fillId="0" borderId="50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Fill="1" applyBorder="1" applyAlignment="1" applyProtection="1">
      <alignment/>
      <protection/>
    </xf>
    <xf numFmtId="174" fontId="5" fillId="0" borderId="20" xfId="0" applyNumberFormat="1" applyFont="1" applyBorder="1" applyAlignment="1" applyProtection="1">
      <alignment horizontal="left" wrapText="1"/>
      <protection/>
    </xf>
    <xf numFmtId="174" fontId="5" fillId="0" borderId="51" xfId="0" applyNumberFormat="1" applyFont="1" applyBorder="1" applyAlignment="1" applyProtection="1">
      <alignment horizontal="left" wrapText="1"/>
      <protection/>
    </xf>
    <xf numFmtId="174" fontId="5" fillId="0" borderId="21" xfId="0" applyNumberFormat="1" applyFont="1" applyBorder="1" applyAlignment="1" applyProtection="1">
      <alignment horizontal="left" wrapText="1"/>
      <protection/>
    </xf>
    <xf numFmtId="174" fontId="0" fillId="0" borderId="21" xfId="0" applyNumberFormat="1" applyBorder="1" applyAlignment="1" applyProtection="1">
      <alignment/>
      <protection/>
    </xf>
    <xf numFmtId="174" fontId="0" fillId="0" borderId="22" xfId="0" applyNumberFormat="1" applyBorder="1" applyAlignment="1" applyProtection="1">
      <alignment/>
      <protection/>
    </xf>
    <xf numFmtId="0" fontId="5" fillId="0" borderId="20" xfId="0" applyFont="1" applyFill="1" applyBorder="1" applyAlignment="1" applyProtection="1">
      <alignment/>
      <protection/>
    </xf>
    <xf numFmtId="174" fontId="5" fillId="0" borderId="51" xfId="0" applyNumberFormat="1" applyFont="1" applyBorder="1" applyAlignment="1" applyProtection="1">
      <alignment/>
      <protection/>
    </xf>
    <xf numFmtId="174" fontId="5" fillId="0" borderId="22" xfId="0" applyNumberFormat="1" applyFont="1" applyBorder="1" applyAlignment="1" applyProtection="1">
      <alignment/>
      <protection/>
    </xf>
    <xf numFmtId="0" fontId="5" fillId="0" borderId="23" xfId="0" applyFont="1" applyFill="1" applyBorder="1" applyAlignment="1" applyProtection="1">
      <alignment/>
      <protection/>
    </xf>
    <xf numFmtId="174" fontId="5" fillId="0" borderId="52" xfId="0" applyNumberFormat="1" applyFont="1" applyBorder="1" applyAlignment="1" applyProtection="1">
      <alignment/>
      <protection/>
    </xf>
    <xf numFmtId="174" fontId="5" fillId="0" borderId="25" xfId="0" applyNumberFormat="1" applyFont="1" applyBorder="1" applyAlignment="1" applyProtection="1">
      <alignment/>
      <protection/>
    </xf>
    <xf numFmtId="0" fontId="2" fillId="0" borderId="53" xfId="0" applyFont="1" applyFill="1" applyBorder="1" applyAlignment="1" applyProtection="1">
      <alignment horizontal="left"/>
      <protection/>
    </xf>
    <xf numFmtId="0" fontId="0" fillId="0" borderId="53" xfId="0" applyBorder="1" applyAlignment="1" applyProtection="1">
      <alignment/>
      <protection/>
    </xf>
    <xf numFmtId="0" fontId="3" fillId="0" borderId="54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92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640296136</v>
      </c>
      <c r="C5" s="18">
        <v>0</v>
      </c>
      <c r="D5" s="58">
        <v>1310147917</v>
      </c>
      <c r="E5" s="59">
        <v>1310147917</v>
      </c>
      <c r="F5" s="59">
        <v>99786650</v>
      </c>
      <c r="G5" s="59">
        <v>123761683</v>
      </c>
      <c r="H5" s="59">
        <v>99119041</v>
      </c>
      <c r="I5" s="59">
        <v>322667374</v>
      </c>
      <c r="J5" s="59">
        <v>97999131</v>
      </c>
      <c r="K5" s="59">
        <v>108994537</v>
      </c>
      <c r="L5" s="59">
        <v>106779668</v>
      </c>
      <c r="M5" s="59">
        <v>313773336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636440710</v>
      </c>
      <c r="W5" s="59">
        <v>633412797</v>
      </c>
      <c r="X5" s="59">
        <v>3027913</v>
      </c>
      <c r="Y5" s="60">
        <v>0.48</v>
      </c>
      <c r="Z5" s="61">
        <v>1310147917</v>
      </c>
    </row>
    <row r="6" spans="1:26" ht="13.5">
      <c r="A6" s="57" t="s">
        <v>32</v>
      </c>
      <c r="B6" s="18">
        <v>2034743409</v>
      </c>
      <c r="C6" s="18">
        <v>0</v>
      </c>
      <c r="D6" s="58">
        <v>4289647006</v>
      </c>
      <c r="E6" s="59">
        <v>4289647006</v>
      </c>
      <c r="F6" s="59">
        <v>302713017</v>
      </c>
      <c r="G6" s="59">
        <v>337993817</v>
      </c>
      <c r="H6" s="59">
        <v>293233023</v>
      </c>
      <c r="I6" s="59">
        <v>933939857</v>
      </c>
      <c r="J6" s="59">
        <v>314570830</v>
      </c>
      <c r="K6" s="59">
        <v>288540528</v>
      </c>
      <c r="L6" s="59">
        <v>275428603</v>
      </c>
      <c r="M6" s="59">
        <v>878539961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1812479818</v>
      </c>
      <c r="W6" s="59">
        <v>2092465204</v>
      </c>
      <c r="X6" s="59">
        <v>-279985386</v>
      </c>
      <c r="Y6" s="60">
        <v>-13.38</v>
      </c>
      <c r="Z6" s="61">
        <v>4289647006</v>
      </c>
    </row>
    <row r="7" spans="1:26" ht="13.5">
      <c r="A7" s="57" t="s">
        <v>33</v>
      </c>
      <c r="B7" s="18">
        <v>169784728</v>
      </c>
      <c r="C7" s="18">
        <v>0</v>
      </c>
      <c r="D7" s="58">
        <v>248187407</v>
      </c>
      <c r="E7" s="59">
        <v>248187407</v>
      </c>
      <c r="F7" s="59">
        <v>11988505</v>
      </c>
      <c r="G7" s="59">
        <v>19718940</v>
      </c>
      <c r="H7" s="59">
        <v>15103709</v>
      </c>
      <c r="I7" s="59">
        <v>46811154</v>
      </c>
      <c r="J7" s="59">
        <v>17316288</v>
      </c>
      <c r="K7" s="59">
        <v>9299446</v>
      </c>
      <c r="L7" s="59">
        <v>19049000</v>
      </c>
      <c r="M7" s="59">
        <v>45664734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92475888</v>
      </c>
      <c r="W7" s="59">
        <v>111086855</v>
      </c>
      <c r="X7" s="59">
        <v>-18610967</v>
      </c>
      <c r="Y7" s="60">
        <v>-16.75</v>
      </c>
      <c r="Z7" s="61">
        <v>248187407</v>
      </c>
    </row>
    <row r="8" spans="1:26" ht="13.5">
      <c r="A8" s="57" t="s">
        <v>34</v>
      </c>
      <c r="B8" s="18">
        <v>4855229170</v>
      </c>
      <c r="C8" s="18">
        <v>0</v>
      </c>
      <c r="D8" s="58">
        <v>7933439841</v>
      </c>
      <c r="E8" s="59">
        <v>7932239841</v>
      </c>
      <c r="F8" s="59">
        <v>1691657229</v>
      </c>
      <c r="G8" s="59">
        <v>759361480</v>
      </c>
      <c r="H8" s="59">
        <v>266628725</v>
      </c>
      <c r="I8" s="59">
        <v>2717647434</v>
      </c>
      <c r="J8" s="59">
        <v>158694217</v>
      </c>
      <c r="K8" s="59">
        <v>133017612</v>
      </c>
      <c r="L8" s="59">
        <v>1530623385</v>
      </c>
      <c r="M8" s="59">
        <v>1822335214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4539982648</v>
      </c>
      <c r="W8" s="59">
        <v>4957721956</v>
      </c>
      <c r="X8" s="59">
        <v>-417739308</v>
      </c>
      <c r="Y8" s="60">
        <v>-8.43</v>
      </c>
      <c r="Z8" s="61">
        <v>7932239841</v>
      </c>
    </row>
    <row r="9" spans="1:26" ht="13.5">
      <c r="A9" s="57" t="s">
        <v>35</v>
      </c>
      <c r="B9" s="18">
        <v>751147403</v>
      </c>
      <c r="C9" s="18">
        <v>0</v>
      </c>
      <c r="D9" s="58">
        <v>1179736880</v>
      </c>
      <c r="E9" s="59">
        <v>1180936880</v>
      </c>
      <c r="F9" s="59">
        <v>55997853</v>
      </c>
      <c r="G9" s="59">
        <v>52916341</v>
      </c>
      <c r="H9" s="59">
        <v>58602881</v>
      </c>
      <c r="I9" s="59">
        <v>167517075</v>
      </c>
      <c r="J9" s="59">
        <v>76819194</v>
      </c>
      <c r="K9" s="59">
        <v>56849665</v>
      </c>
      <c r="L9" s="59">
        <v>108668420</v>
      </c>
      <c r="M9" s="59">
        <v>242337279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409854354</v>
      </c>
      <c r="W9" s="59">
        <v>494368622</v>
      </c>
      <c r="X9" s="59">
        <v>-84514268</v>
      </c>
      <c r="Y9" s="60">
        <v>-17.1</v>
      </c>
      <c r="Z9" s="61">
        <v>1180936880</v>
      </c>
    </row>
    <row r="10" spans="1:26" ht="25.5">
      <c r="A10" s="62" t="s">
        <v>102</v>
      </c>
      <c r="B10" s="63">
        <f>SUM(B5:B9)</f>
        <v>8451200846</v>
      </c>
      <c r="C10" s="63">
        <f>SUM(C5:C9)</f>
        <v>0</v>
      </c>
      <c r="D10" s="64">
        <f aca="true" t="shared" si="0" ref="D10:Z10">SUM(D5:D9)</f>
        <v>14961159051</v>
      </c>
      <c r="E10" s="65">
        <f t="shared" si="0"/>
        <v>14961159051</v>
      </c>
      <c r="F10" s="65">
        <f t="shared" si="0"/>
        <v>2162143254</v>
      </c>
      <c r="G10" s="65">
        <f t="shared" si="0"/>
        <v>1293752261</v>
      </c>
      <c r="H10" s="65">
        <f t="shared" si="0"/>
        <v>732687379</v>
      </c>
      <c r="I10" s="65">
        <f t="shared" si="0"/>
        <v>4188582894</v>
      </c>
      <c r="J10" s="65">
        <f t="shared" si="0"/>
        <v>665399660</v>
      </c>
      <c r="K10" s="65">
        <f t="shared" si="0"/>
        <v>596701788</v>
      </c>
      <c r="L10" s="65">
        <f t="shared" si="0"/>
        <v>2040549076</v>
      </c>
      <c r="M10" s="65">
        <f t="shared" si="0"/>
        <v>3302650524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7491233418</v>
      </c>
      <c r="W10" s="65">
        <f t="shared" si="0"/>
        <v>8289055434</v>
      </c>
      <c r="X10" s="65">
        <f t="shared" si="0"/>
        <v>-797822016</v>
      </c>
      <c r="Y10" s="66">
        <f>+IF(W10&lt;&gt;0,(X10/W10)*100,0)</f>
        <v>-9.625005193323936</v>
      </c>
      <c r="Z10" s="67">
        <f t="shared" si="0"/>
        <v>14961159051</v>
      </c>
    </row>
    <row r="11" spans="1:26" ht="13.5">
      <c r="A11" s="57" t="s">
        <v>36</v>
      </c>
      <c r="B11" s="18">
        <v>2621086190</v>
      </c>
      <c r="C11" s="18">
        <v>0</v>
      </c>
      <c r="D11" s="58">
        <v>5002181338</v>
      </c>
      <c r="E11" s="59">
        <v>5006219944</v>
      </c>
      <c r="F11" s="59">
        <v>328332959</v>
      </c>
      <c r="G11" s="59">
        <v>357388275</v>
      </c>
      <c r="H11" s="59">
        <v>371874970</v>
      </c>
      <c r="I11" s="59">
        <v>1057596204</v>
      </c>
      <c r="J11" s="59">
        <v>373124113</v>
      </c>
      <c r="K11" s="59">
        <v>339187140</v>
      </c>
      <c r="L11" s="59">
        <v>378280904</v>
      </c>
      <c r="M11" s="59">
        <v>1090592157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2148188361</v>
      </c>
      <c r="W11" s="59">
        <v>2474624930</v>
      </c>
      <c r="X11" s="59">
        <v>-326436569</v>
      </c>
      <c r="Y11" s="60">
        <v>-13.19</v>
      </c>
      <c r="Z11" s="61">
        <v>5006219944</v>
      </c>
    </row>
    <row r="12" spans="1:26" ht="13.5">
      <c r="A12" s="57" t="s">
        <v>37</v>
      </c>
      <c r="B12" s="18">
        <v>226578423</v>
      </c>
      <c r="C12" s="18">
        <v>0</v>
      </c>
      <c r="D12" s="58">
        <v>448930461</v>
      </c>
      <c r="E12" s="59">
        <v>448930461</v>
      </c>
      <c r="F12" s="59">
        <v>28880089</v>
      </c>
      <c r="G12" s="59">
        <v>27837438</v>
      </c>
      <c r="H12" s="59">
        <v>34335954</v>
      </c>
      <c r="I12" s="59">
        <v>91053481</v>
      </c>
      <c r="J12" s="59">
        <v>32229881</v>
      </c>
      <c r="K12" s="59">
        <v>29326672</v>
      </c>
      <c r="L12" s="59">
        <v>35712986</v>
      </c>
      <c r="M12" s="59">
        <v>97269539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188323020</v>
      </c>
      <c r="W12" s="59">
        <v>213669282</v>
      </c>
      <c r="X12" s="59">
        <v>-25346262</v>
      </c>
      <c r="Y12" s="60">
        <v>-11.86</v>
      </c>
      <c r="Z12" s="61">
        <v>448930461</v>
      </c>
    </row>
    <row r="13" spans="1:26" ht="13.5">
      <c r="A13" s="57" t="s">
        <v>103</v>
      </c>
      <c r="B13" s="18">
        <v>1647432668</v>
      </c>
      <c r="C13" s="18">
        <v>0</v>
      </c>
      <c r="D13" s="58">
        <v>1566232158</v>
      </c>
      <c r="E13" s="59">
        <v>1566594558</v>
      </c>
      <c r="F13" s="59">
        <v>27647961</v>
      </c>
      <c r="G13" s="59">
        <v>21940014</v>
      </c>
      <c r="H13" s="59">
        <v>52055084</v>
      </c>
      <c r="I13" s="59">
        <v>101643059</v>
      </c>
      <c r="J13" s="59">
        <v>34916229</v>
      </c>
      <c r="K13" s="59">
        <v>47076749</v>
      </c>
      <c r="L13" s="59">
        <v>44142389</v>
      </c>
      <c r="M13" s="59">
        <v>126135367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227778426</v>
      </c>
      <c r="W13" s="59">
        <v>716189523</v>
      </c>
      <c r="X13" s="59">
        <v>-488411097</v>
      </c>
      <c r="Y13" s="60">
        <v>-68.2</v>
      </c>
      <c r="Z13" s="61">
        <v>1566594558</v>
      </c>
    </row>
    <row r="14" spans="1:26" ht="13.5">
      <c r="A14" s="57" t="s">
        <v>38</v>
      </c>
      <c r="B14" s="18">
        <v>40094316</v>
      </c>
      <c r="C14" s="18">
        <v>0</v>
      </c>
      <c r="D14" s="58">
        <v>98606548</v>
      </c>
      <c r="E14" s="59">
        <v>98606548</v>
      </c>
      <c r="F14" s="59">
        <v>472014</v>
      </c>
      <c r="G14" s="59">
        <v>1247257</v>
      </c>
      <c r="H14" s="59">
        <v>3516360</v>
      </c>
      <c r="I14" s="59">
        <v>5235631</v>
      </c>
      <c r="J14" s="59">
        <v>4341486</v>
      </c>
      <c r="K14" s="59">
        <v>3686395</v>
      </c>
      <c r="L14" s="59">
        <v>16804000</v>
      </c>
      <c r="M14" s="59">
        <v>24831881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30067512</v>
      </c>
      <c r="W14" s="59">
        <v>46674069</v>
      </c>
      <c r="X14" s="59">
        <v>-16606557</v>
      </c>
      <c r="Y14" s="60">
        <v>-35.58</v>
      </c>
      <c r="Z14" s="61">
        <v>98606548</v>
      </c>
    </row>
    <row r="15" spans="1:26" ht="13.5">
      <c r="A15" s="57" t="s">
        <v>39</v>
      </c>
      <c r="B15" s="18">
        <v>1797885998</v>
      </c>
      <c r="C15" s="18">
        <v>0</v>
      </c>
      <c r="D15" s="58">
        <v>3327241010</v>
      </c>
      <c r="E15" s="59">
        <v>3327241010</v>
      </c>
      <c r="F15" s="59">
        <v>154479029</v>
      </c>
      <c r="G15" s="59">
        <v>301879310</v>
      </c>
      <c r="H15" s="59">
        <v>254116520</v>
      </c>
      <c r="I15" s="59">
        <v>710474859</v>
      </c>
      <c r="J15" s="59">
        <v>271328824</v>
      </c>
      <c r="K15" s="59">
        <v>196348135</v>
      </c>
      <c r="L15" s="59">
        <v>283287486</v>
      </c>
      <c r="M15" s="59">
        <v>750964445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1461439304</v>
      </c>
      <c r="W15" s="59">
        <v>1625214395</v>
      </c>
      <c r="X15" s="59">
        <v>-163775091</v>
      </c>
      <c r="Y15" s="60">
        <v>-10.08</v>
      </c>
      <c r="Z15" s="61">
        <v>3327241010</v>
      </c>
    </row>
    <row r="16" spans="1:26" ht="13.5">
      <c r="A16" s="68" t="s">
        <v>40</v>
      </c>
      <c r="B16" s="18">
        <v>33736839</v>
      </c>
      <c r="C16" s="18">
        <v>0</v>
      </c>
      <c r="D16" s="58">
        <v>116253755</v>
      </c>
      <c r="E16" s="59">
        <v>116253755</v>
      </c>
      <c r="F16" s="59">
        <v>2983977</v>
      </c>
      <c r="G16" s="59">
        <v>8685868</v>
      </c>
      <c r="H16" s="59">
        <v>20579597</v>
      </c>
      <c r="I16" s="59">
        <v>32249442</v>
      </c>
      <c r="J16" s="59">
        <v>12343070</v>
      </c>
      <c r="K16" s="59">
        <v>12468685</v>
      </c>
      <c r="L16" s="59">
        <v>5169601</v>
      </c>
      <c r="M16" s="59">
        <v>29981356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62230798</v>
      </c>
      <c r="W16" s="59">
        <v>61738486</v>
      </c>
      <c r="X16" s="59">
        <v>492312</v>
      </c>
      <c r="Y16" s="60">
        <v>0.8</v>
      </c>
      <c r="Z16" s="61">
        <v>116253755</v>
      </c>
    </row>
    <row r="17" spans="1:26" ht="13.5">
      <c r="A17" s="57" t="s">
        <v>41</v>
      </c>
      <c r="B17" s="18">
        <v>2578792905</v>
      </c>
      <c r="C17" s="18">
        <v>0</v>
      </c>
      <c r="D17" s="58">
        <v>4302648787</v>
      </c>
      <c r="E17" s="59">
        <v>4298247755</v>
      </c>
      <c r="F17" s="59">
        <v>139793559</v>
      </c>
      <c r="G17" s="59">
        <v>266109543</v>
      </c>
      <c r="H17" s="59">
        <v>263743022</v>
      </c>
      <c r="I17" s="59">
        <v>669646124</v>
      </c>
      <c r="J17" s="59">
        <v>311160609</v>
      </c>
      <c r="K17" s="59">
        <v>256474457</v>
      </c>
      <c r="L17" s="59">
        <v>322035786</v>
      </c>
      <c r="M17" s="59">
        <v>889670852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1559316976</v>
      </c>
      <c r="W17" s="59">
        <v>2000062154</v>
      </c>
      <c r="X17" s="59">
        <v>-440745178</v>
      </c>
      <c r="Y17" s="60">
        <v>-22.04</v>
      </c>
      <c r="Z17" s="61">
        <v>4298247755</v>
      </c>
    </row>
    <row r="18" spans="1:26" ht="13.5">
      <c r="A18" s="69" t="s">
        <v>42</v>
      </c>
      <c r="B18" s="70">
        <f>SUM(B11:B17)</f>
        <v>8945607339</v>
      </c>
      <c r="C18" s="70">
        <f>SUM(C11:C17)</f>
        <v>0</v>
      </c>
      <c r="D18" s="71">
        <f aca="true" t="shared" si="1" ref="D18:Z18">SUM(D11:D17)</f>
        <v>14862094057</v>
      </c>
      <c r="E18" s="72">
        <f t="shared" si="1"/>
        <v>14862094031</v>
      </c>
      <c r="F18" s="72">
        <f t="shared" si="1"/>
        <v>682589588</v>
      </c>
      <c r="G18" s="72">
        <f t="shared" si="1"/>
        <v>985087705</v>
      </c>
      <c r="H18" s="72">
        <f t="shared" si="1"/>
        <v>1000221507</v>
      </c>
      <c r="I18" s="72">
        <f t="shared" si="1"/>
        <v>2667898800</v>
      </c>
      <c r="J18" s="72">
        <f t="shared" si="1"/>
        <v>1039444212</v>
      </c>
      <c r="K18" s="72">
        <f t="shared" si="1"/>
        <v>884568233</v>
      </c>
      <c r="L18" s="72">
        <f t="shared" si="1"/>
        <v>1085433152</v>
      </c>
      <c r="M18" s="72">
        <f t="shared" si="1"/>
        <v>3009445597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5677344397</v>
      </c>
      <c r="W18" s="72">
        <f t="shared" si="1"/>
        <v>7138172839</v>
      </c>
      <c r="X18" s="72">
        <f t="shared" si="1"/>
        <v>-1460828442</v>
      </c>
      <c r="Y18" s="66">
        <f>+IF(W18&lt;&gt;0,(X18/W18)*100,0)</f>
        <v>-20.46501919957223</v>
      </c>
      <c r="Z18" s="73">
        <f t="shared" si="1"/>
        <v>14862094031</v>
      </c>
    </row>
    <row r="19" spans="1:26" ht="13.5">
      <c r="A19" s="69" t="s">
        <v>43</v>
      </c>
      <c r="B19" s="74">
        <f>+B10-B18</f>
        <v>-494406493</v>
      </c>
      <c r="C19" s="74">
        <f>+C10-C18</f>
        <v>0</v>
      </c>
      <c r="D19" s="75">
        <f aca="true" t="shared" si="2" ref="D19:Z19">+D10-D18</f>
        <v>99064994</v>
      </c>
      <c r="E19" s="76">
        <f t="shared" si="2"/>
        <v>99065020</v>
      </c>
      <c r="F19" s="76">
        <f t="shared" si="2"/>
        <v>1479553666</v>
      </c>
      <c r="G19" s="76">
        <f t="shared" si="2"/>
        <v>308664556</v>
      </c>
      <c r="H19" s="76">
        <f t="shared" si="2"/>
        <v>-267534128</v>
      </c>
      <c r="I19" s="76">
        <f t="shared" si="2"/>
        <v>1520684094</v>
      </c>
      <c r="J19" s="76">
        <f t="shared" si="2"/>
        <v>-374044552</v>
      </c>
      <c r="K19" s="76">
        <f t="shared" si="2"/>
        <v>-287866445</v>
      </c>
      <c r="L19" s="76">
        <f t="shared" si="2"/>
        <v>955115924</v>
      </c>
      <c r="M19" s="76">
        <f t="shared" si="2"/>
        <v>293204927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1813889021</v>
      </c>
      <c r="W19" s="76">
        <f>IF(E10=E18,0,W10-W18)</f>
        <v>1150882595</v>
      </c>
      <c r="X19" s="76">
        <f t="shared" si="2"/>
        <v>663006426</v>
      </c>
      <c r="Y19" s="77">
        <f>+IF(W19&lt;&gt;0,(X19/W19)*100,0)</f>
        <v>57.608519659644344</v>
      </c>
      <c r="Z19" s="78">
        <f t="shared" si="2"/>
        <v>99065020</v>
      </c>
    </row>
    <row r="20" spans="1:26" ht="13.5">
      <c r="A20" s="57" t="s">
        <v>44</v>
      </c>
      <c r="B20" s="18">
        <v>1732262067</v>
      </c>
      <c r="C20" s="18">
        <v>0</v>
      </c>
      <c r="D20" s="58">
        <v>4437467610</v>
      </c>
      <c r="E20" s="59">
        <v>4437467610</v>
      </c>
      <c r="F20" s="59">
        <v>141551923</v>
      </c>
      <c r="G20" s="59">
        <v>93202498</v>
      </c>
      <c r="H20" s="59">
        <v>131356699</v>
      </c>
      <c r="I20" s="59">
        <v>366111120</v>
      </c>
      <c r="J20" s="59">
        <v>220869609</v>
      </c>
      <c r="K20" s="59">
        <v>104283263</v>
      </c>
      <c r="L20" s="59">
        <v>302656472</v>
      </c>
      <c r="M20" s="59">
        <v>627809344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993920464</v>
      </c>
      <c r="W20" s="59">
        <v>2742877382</v>
      </c>
      <c r="X20" s="59">
        <v>-1748956918</v>
      </c>
      <c r="Y20" s="60">
        <v>-63.76</v>
      </c>
      <c r="Z20" s="61">
        <v>4437467610</v>
      </c>
    </row>
    <row r="21" spans="1:26" ht="13.5">
      <c r="A21" s="57" t="s">
        <v>104</v>
      </c>
      <c r="B21" s="79">
        <v>0</v>
      </c>
      <c r="C21" s="79">
        <v>0</v>
      </c>
      <c r="D21" s="80">
        <v>182488659</v>
      </c>
      <c r="E21" s="81">
        <v>182488659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1154626</v>
      </c>
      <c r="L21" s="81">
        <v>1154626</v>
      </c>
      <c r="M21" s="81">
        <v>2309252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2309252</v>
      </c>
      <c r="W21" s="81">
        <v>88640000</v>
      </c>
      <c r="X21" s="81">
        <v>-86330748</v>
      </c>
      <c r="Y21" s="82">
        <v>-97.39</v>
      </c>
      <c r="Z21" s="83">
        <v>182488659</v>
      </c>
    </row>
    <row r="22" spans="1:26" ht="25.5">
      <c r="A22" s="84" t="s">
        <v>105</v>
      </c>
      <c r="B22" s="85">
        <f>SUM(B19:B21)</f>
        <v>1237855574</v>
      </c>
      <c r="C22" s="85">
        <f>SUM(C19:C21)</f>
        <v>0</v>
      </c>
      <c r="D22" s="86">
        <f aca="true" t="shared" si="3" ref="D22:Z22">SUM(D19:D21)</f>
        <v>4719021263</v>
      </c>
      <c r="E22" s="87">
        <f t="shared" si="3"/>
        <v>4719021289</v>
      </c>
      <c r="F22" s="87">
        <f t="shared" si="3"/>
        <v>1621105589</v>
      </c>
      <c r="G22" s="87">
        <f t="shared" si="3"/>
        <v>401867054</v>
      </c>
      <c r="H22" s="87">
        <f t="shared" si="3"/>
        <v>-136177429</v>
      </c>
      <c r="I22" s="87">
        <f t="shared" si="3"/>
        <v>1886795214</v>
      </c>
      <c r="J22" s="87">
        <f t="shared" si="3"/>
        <v>-153174943</v>
      </c>
      <c r="K22" s="87">
        <f t="shared" si="3"/>
        <v>-182428556</v>
      </c>
      <c r="L22" s="87">
        <f t="shared" si="3"/>
        <v>1258927022</v>
      </c>
      <c r="M22" s="87">
        <f t="shared" si="3"/>
        <v>923323523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2810118737</v>
      </c>
      <c r="W22" s="87">
        <f t="shared" si="3"/>
        <v>3982399977</v>
      </c>
      <c r="X22" s="87">
        <f t="shared" si="3"/>
        <v>-1172281240</v>
      </c>
      <c r="Y22" s="88">
        <f>+IF(W22&lt;&gt;0,(X22/W22)*100,0)</f>
        <v>-29.436551998051602</v>
      </c>
      <c r="Z22" s="89">
        <f t="shared" si="3"/>
        <v>4719021289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-1731325</v>
      </c>
      <c r="H23" s="59">
        <v>-2817370</v>
      </c>
      <c r="I23" s="59">
        <v>-4548695</v>
      </c>
      <c r="J23" s="59">
        <v>-506337</v>
      </c>
      <c r="K23" s="59">
        <v>0</v>
      </c>
      <c r="L23" s="59">
        <v>0</v>
      </c>
      <c r="M23" s="59">
        <v>-506337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-5055032</v>
      </c>
      <c r="W23" s="59"/>
      <c r="X23" s="59">
        <v>-5055032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1237855574</v>
      </c>
      <c r="C24" s="74">
        <f>SUM(C22:C23)</f>
        <v>0</v>
      </c>
      <c r="D24" s="75">
        <f aca="true" t="shared" si="4" ref="D24:Z24">SUM(D22:D23)</f>
        <v>4719021263</v>
      </c>
      <c r="E24" s="76">
        <f t="shared" si="4"/>
        <v>4719021289</v>
      </c>
      <c r="F24" s="76">
        <f t="shared" si="4"/>
        <v>1621105589</v>
      </c>
      <c r="G24" s="76">
        <f t="shared" si="4"/>
        <v>400135729</v>
      </c>
      <c r="H24" s="76">
        <f t="shared" si="4"/>
        <v>-138994799</v>
      </c>
      <c r="I24" s="76">
        <f t="shared" si="4"/>
        <v>1882246519</v>
      </c>
      <c r="J24" s="76">
        <f t="shared" si="4"/>
        <v>-153681280</v>
      </c>
      <c r="K24" s="76">
        <f t="shared" si="4"/>
        <v>-182428556</v>
      </c>
      <c r="L24" s="76">
        <f t="shared" si="4"/>
        <v>1258927022</v>
      </c>
      <c r="M24" s="76">
        <f t="shared" si="4"/>
        <v>922817186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2805063705</v>
      </c>
      <c r="W24" s="76">
        <f t="shared" si="4"/>
        <v>3982399977</v>
      </c>
      <c r="X24" s="76">
        <f t="shared" si="4"/>
        <v>-1177336272</v>
      </c>
      <c r="Y24" s="77">
        <f>+IF(W24&lt;&gt;0,(X24/W24)*100,0)</f>
        <v>-29.563486309752957</v>
      </c>
      <c r="Z24" s="78">
        <f t="shared" si="4"/>
        <v>4719021289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106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3491457589</v>
      </c>
      <c r="C27" s="21">
        <v>0</v>
      </c>
      <c r="D27" s="98">
        <v>5816357219</v>
      </c>
      <c r="E27" s="99">
        <v>5813858867</v>
      </c>
      <c r="F27" s="99">
        <v>150080554</v>
      </c>
      <c r="G27" s="99">
        <v>227814156</v>
      </c>
      <c r="H27" s="99">
        <v>368634120</v>
      </c>
      <c r="I27" s="99">
        <v>746528830</v>
      </c>
      <c r="J27" s="99">
        <v>333902429</v>
      </c>
      <c r="K27" s="99">
        <v>359946139</v>
      </c>
      <c r="L27" s="99">
        <v>481116571</v>
      </c>
      <c r="M27" s="99">
        <v>1174965139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1921493969</v>
      </c>
      <c r="W27" s="99">
        <v>2906929436</v>
      </c>
      <c r="X27" s="99">
        <v>-985435467</v>
      </c>
      <c r="Y27" s="100">
        <v>-33.9</v>
      </c>
      <c r="Z27" s="101">
        <v>5813858867</v>
      </c>
    </row>
    <row r="28" spans="1:26" ht="13.5">
      <c r="A28" s="102" t="s">
        <v>44</v>
      </c>
      <c r="B28" s="18">
        <v>2705006105</v>
      </c>
      <c r="C28" s="18">
        <v>0</v>
      </c>
      <c r="D28" s="58">
        <v>4482628339</v>
      </c>
      <c r="E28" s="59">
        <v>4480129987</v>
      </c>
      <c r="F28" s="59">
        <v>113616420</v>
      </c>
      <c r="G28" s="59">
        <v>189584159</v>
      </c>
      <c r="H28" s="59">
        <v>307883164</v>
      </c>
      <c r="I28" s="59">
        <v>611083743</v>
      </c>
      <c r="J28" s="59">
        <v>278073518</v>
      </c>
      <c r="K28" s="59">
        <v>265397076</v>
      </c>
      <c r="L28" s="59">
        <v>386147187</v>
      </c>
      <c r="M28" s="59">
        <v>929617781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1540701524</v>
      </c>
      <c r="W28" s="59">
        <v>2240064994</v>
      </c>
      <c r="X28" s="59">
        <v>-699363470</v>
      </c>
      <c r="Y28" s="60">
        <v>-31.22</v>
      </c>
      <c r="Z28" s="61">
        <v>4480129987</v>
      </c>
    </row>
    <row r="29" spans="1:26" ht="13.5">
      <c r="A29" s="57" t="s">
        <v>107</v>
      </c>
      <c r="B29" s="18">
        <v>454608538</v>
      </c>
      <c r="C29" s="18">
        <v>0</v>
      </c>
      <c r="D29" s="58">
        <v>68787316</v>
      </c>
      <c r="E29" s="59">
        <v>68787316</v>
      </c>
      <c r="F29" s="59">
        <v>527811</v>
      </c>
      <c r="G29" s="59">
        <v>2243347</v>
      </c>
      <c r="H29" s="59">
        <v>4973664</v>
      </c>
      <c r="I29" s="59">
        <v>7744822</v>
      </c>
      <c r="J29" s="59">
        <v>1313</v>
      </c>
      <c r="K29" s="59">
        <v>30596531</v>
      </c>
      <c r="L29" s="59">
        <v>202407</v>
      </c>
      <c r="M29" s="59">
        <v>30800251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38545073</v>
      </c>
      <c r="W29" s="59">
        <v>34393659</v>
      </c>
      <c r="X29" s="59">
        <v>4151414</v>
      </c>
      <c r="Y29" s="60">
        <v>12.07</v>
      </c>
      <c r="Z29" s="61">
        <v>68787316</v>
      </c>
    </row>
    <row r="30" spans="1:26" ht="13.5">
      <c r="A30" s="57" t="s">
        <v>48</v>
      </c>
      <c r="B30" s="18">
        <v>0</v>
      </c>
      <c r="C30" s="18">
        <v>0</v>
      </c>
      <c r="D30" s="58">
        <v>255000000</v>
      </c>
      <c r="E30" s="59">
        <v>255000000</v>
      </c>
      <c r="F30" s="59">
        <v>0</v>
      </c>
      <c r="G30" s="59">
        <v>1630932</v>
      </c>
      <c r="H30" s="59">
        <v>649495</v>
      </c>
      <c r="I30" s="59">
        <v>2280427</v>
      </c>
      <c r="J30" s="59">
        <v>266320</v>
      </c>
      <c r="K30" s="59">
        <v>707148</v>
      </c>
      <c r="L30" s="59">
        <v>1097515</v>
      </c>
      <c r="M30" s="59">
        <v>2070983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4351410</v>
      </c>
      <c r="W30" s="59">
        <v>127500000</v>
      </c>
      <c r="X30" s="59">
        <v>-123148590</v>
      </c>
      <c r="Y30" s="60">
        <v>-96.59</v>
      </c>
      <c r="Z30" s="61">
        <v>255000000</v>
      </c>
    </row>
    <row r="31" spans="1:26" ht="13.5">
      <c r="A31" s="57" t="s">
        <v>49</v>
      </c>
      <c r="B31" s="18">
        <v>331842945</v>
      </c>
      <c r="C31" s="18">
        <v>0</v>
      </c>
      <c r="D31" s="58">
        <v>1009941564</v>
      </c>
      <c r="E31" s="59">
        <v>1009941564</v>
      </c>
      <c r="F31" s="59">
        <v>35936324</v>
      </c>
      <c r="G31" s="59">
        <v>34355717</v>
      </c>
      <c r="H31" s="59">
        <v>55127799</v>
      </c>
      <c r="I31" s="59">
        <v>125419840</v>
      </c>
      <c r="J31" s="59">
        <v>55561277</v>
      </c>
      <c r="K31" s="59">
        <v>63245384</v>
      </c>
      <c r="L31" s="59">
        <v>93669462</v>
      </c>
      <c r="M31" s="59">
        <v>212476123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337895963</v>
      </c>
      <c r="W31" s="59">
        <v>504970783</v>
      </c>
      <c r="X31" s="59">
        <v>-167074820</v>
      </c>
      <c r="Y31" s="60">
        <v>-33.09</v>
      </c>
      <c r="Z31" s="61">
        <v>1009941564</v>
      </c>
    </row>
    <row r="32" spans="1:26" ht="13.5">
      <c r="A32" s="69" t="s">
        <v>50</v>
      </c>
      <c r="B32" s="21">
        <f>SUM(B28:B31)</f>
        <v>3491457588</v>
      </c>
      <c r="C32" s="21">
        <f>SUM(C28:C31)</f>
        <v>0</v>
      </c>
      <c r="D32" s="98">
        <f aca="true" t="shared" si="5" ref="D32:Z32">SUM(D28:D31)</f>
        <v>5816357219</v>
      </c>
      <c r="E32" s="99">
        <f t="shared" si="5"/>
        <v>5813858867</v>
      </c>
      <c r="F32" s="99">
        <f t="shared" si="5"/>
        <v>150080555</v>
      </c>
      <c r="G32" s="99">
        <f t="shared" si="5"/>
        <v>227814155</v>
      </c>
      <c r="H32" s="99">
        <f t="shared" si="5"/>
        <v>368634122</v>
      </c>
      <c r="I32" s="99">
        <f t="shared" si="5"/>
        <v>746528832</v>
      </c>
      <c r="J32" s="99">
        <f t="shared" si="5"/>
        <v>333902428</v>
      </c>
      <c r="K32" s="99">
        <f t="shared" si="5"/>
        <v>359946139</v>
      </c>
      <c r="L32" s="99">
        <f t="shared" si="5"/>
        <v>481116571</v>
      </c>
      <c r="M32" s="99">
        <f t="shared" si="5"/>
        <v>1174965138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1921493970</v>
      </c>
      <c r="W32" s="99">
        <f t="shared" si="5"/>
        <v>2906929436</v>
      </c>
      <c r="X32" s="99">
        <f t="shared" si="5"/>
        <v>-985435466</v>
      </c>
      <c r="Y32" s="100">
        <f>+IF(W32&lt;&gt;0,(X32/W32)*100,0)</f>
        <v>-33.89953171192147</v>
      </c>
      <c r="Z32" s="101">
        <f t="shared" si="5"/>
        <v>5813858867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4414557779</v>
      </c>
      <c r="C35" s="18">
        <v>0</v>
      </c>
      <c r="D35" s="58">
        <v>7579209024</v>
      </c>
      <c r="E35" s="59">
        <v>7579209024</v>
      </c>
      <c r="F35" s="59">
        <v>5936135858</v>
      </c>
      <c r="G35" s="59">
        <v>6360710911</v>
      </c>
      <c r="H35" s="59">
        <v>7713600560</v>
      </c>
      <c r="I35" s="59">
        <v>7713600560</v>
      </c>
      <c r="J35" s="59">
        <v>8079791096</v>
      </c>
      <c r="K35" s="59">
        <v>7060322593</v>
      </c>
      <c r="L35" s="59">
        <v>8799024103</v>
      </c>
      <c r="M35" s="59">
        <v>9030050688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9030050688</v>
      </c>
      <c r="W35" s="59">
        <v>3789604518</v>
      </c>
      <c r="X35" s="59">
        <v>5240446170</v>
      </c>
      <c r="Y35" s="60">
        <v>138.28</v>
      </c>
      <c r="Z35" s="61">
        <v>7579209024</v>
      </c>
    </row>
    <row r="36" spans="1:26" ht="13.5">
      <c r="A36" s="57" t="s">
        <v>53</v>
      </c>
      <c r="B36" s="18">
        <v>25655633185</v>
      </c>
      <c r="C36" s="18">
        <v>0</v>
      </c>
      <c r="D36" s="58">
        <v>44466931298</v>
      </c>
      <c r="E36" s="59">
        <v>44466931298</v>
      </c>
      <c r="F36" s="59">
        <v>22352480093</v>
      </c>
      <c r="G36" s="59">
        <v>26945285278</v>
      </c>
      <c r="H36" s="59">
        <v>30265227287</v>
      </c>
      <c r="I36" s="59">
        <v>30265227287</v>
      </c>
      <c r="J36" s="59">
        <v>30583234621</v>
      </c>
      <c r="K36" s="59">
        <v>28573408231</v>
      </c>
      <c r="L36" s="59">
        <v>30882583840</v>
      </c>
      <c r="M36" s="59">
        <v>31364315531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31364315531</v>
      </c>
      <c r="W36" s="59">
        <v>22233465652</v>
      </c>
      <c r="X36" s="59">
        <v>9130849879</v>
      </c>
      <c r="Y36" s="60">
        <v>41.07</v>
      </c>
      <c r="Z36" s="61">
        <v>44466931298</v>
      </c>
    </row>
    <row r="37" spans="1:26" ht="13.5">
      <c r="A37" s="57" t="s">
        <v>54</v>
      </c>
      <c r="B37" s="18">
        <v>3172520514</v>
      </c>
      <c r="C37" s="18">
        <v>0</v>
      </c>
      <c r="D37" s="58">
        <v>3460505104</v>
      </c>
      <c r="E37" s="59">
        <v>3460505104</v>
      </c>
      <c r="F37" s="59">
        <v>2254037173</v>
      </c>
      <c r="G37" s="59">
        <v>3197458443</v>
      </c>
      <c r="H37" s="59">
        <v>3320804040</v>
      </c>
      <c r="I37" s="59">
        <v>3320804040</v>
      </c>
      <c r="J37" s="59">
        <v>3809831743</v>
      </c>
      <c r="K37" s="59">
        <v>3266103033</v>
      </c>
      <c r="L37" s="59">
        <v>3565729563</v>
      </c>
      <c r="M37" s="59">
        <v>3941066116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3941066116</v>
      </c>
      <c r="W37" s="59">
        <v>1730252556</v>
      </c>
      <c r="X37" s="59">
        <v>2210813560</v>
      </c>
      <c r="Y37" s="60">
        <v>127.77</v>
      </c>
      <c r="Z37" s="61">
        <v>3460505104</v>
      </c>
    </row>
    <row r="38" spans="1:26" ht="13.5">
      <c r="A38" s="57" t="s">
        <v>55</v>
      </c>
      <c r="B38" s="18">
        <v>1160786495</v>
      </c>
      <c r="C38" s="18">
        <v>0</v>
      </c>
      <c r="D38" s="58">
        <v>1815089615</v>
      </c>
      <c r="E38" s="59">
        <v>1815089615</v>
      </c>
      <c r="F38" s="59">
        <v>964815081</v>
      </c>
      <c r="G38" s="59">
        <v>1393162742</v>
      </c>
      <c r="H38" s="59">
        <v>1472429119</v>
      </c>
      <c r="I38" s="59">
        <v>1472429119</v>
      </c>
      <c r="J38" s="59">
        <v>1596099513</v>
      </c>
      <c r="K38" s="59">
        <v>1560290589</v>
      </c>
      <c r="L38" s="59">
        <v>1568084862</v>
      </c>
      <c r="M38" s="59">
        <v>1613801596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1613801596</v>
      </c>
      <c r="W38" s="59">
        <v>907544810</v>
      </c>
      <c r="X38" s="59">
        <v>706256786</v>
      </c>
      <c r="Y38" s="60">
        <v>77.82</v>
      </c>
      <c r="Z38" s="61">
        <v>1815089615</v>
      </c>
    </row>
    <row r="39" spans="1:26" ht="13.5">
      <c r="A39" s="57" t="s">
        <v>56</v>
      </c>
      <c r="B39" s="18">
        <v>25736883956</v>
      </c>
      <c r="C39" s="18">
        <v>0</v>
      </c>
      <c r="D39" s="58">
        <v>46770545602</v>
      </c>
      <c r="E39" s="59">
        <v>46770545602</v>
      </c>
      <c r="F39" s="59">
        <v>25069763694</v>
      </c>
      <c r="G39" s="59">
        <v>28715375004</v>
      </c>
      <c r="H39" s="59">
        <v>33185594686</v>
      </c>
      <c r="I39" s="59">
        <v>33185594686</v>
      </c>
      <c r="J39" s="59">
        <v>33257094457</v>
      </c>
      <c r="K39" s="59">
        <v>30807337202</v>
      </c>
      <c r="L39" s="59">
        <v>34547793522</v>
      </c>
      <c r="M39" s="59">
        <v>34839498511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34839498511</v>
      </c>
      <c r="W39" s="59">
        <v>23385272809</v>
      </c>
      <c r="X39" s="59">
        <v>11454225702</v>
      </c>
      <c r="Y39" s="60">
        <v>48.98</v>
      </c>
      <c r="Z39" s="61">
        <v>46770545602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3982784206</v>
      </c>
      <c r="C42" s="18">
        <v>0</v>
      </c>
      <c r="D42" s="58">
        <v>5640964038</v>
      </c>
      <c r="E42" s="59">
        <v>5640964038</v>
      </c>
      <c r="F42" s="59">
        <v>1094325990</v>
      </c>
      <c r="G42" s="59">
        <v>104783802</v>
      </c>
      <c r="H42" s="59">
        <v>95908813</v>
      </c>
      <c r="I42" s="59">
        <v>1295018605</v>
      </c>
      <c r="J42" s="59">
        <v>-175711636</v>
      </c>
      <c r="K42" s="59">
        <v>-268430437</v>
      </c>
      <c r="L42" s="59">
        <v>1876271492</v>
      </c>
      <c r="M42" s="59">
        <v>1432129419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2727148024</v>
      </c>
      <c r="W42" s="59">
        <v>5379704603</v>
      </c>
      <c r="X42" s="59">
        <v>-2652556579</v>
      </c>
      <c r="Y42" s="60">
        <v>-49.31</v>
      </c>
      <c r="Z42" s="61">
        <v>5640964038</v>
      </c>
    </row>
    <row r="43" spans="1:26" ht="13.5">
      <c r="A43" s="57" t="s">
        <v>59</v>
      </c>
      <c r="B43" s="18">
        <v>-3202517326</v>
      </c>
      <c r="C43" s="18">
        <v>0</v>
      </c>
      <c r="D43" s="58">
        <v>-5346202807</v>
      </c>
      <c r="E43" s="59">
        <v>-5346202807</v>
      </c>
      <c r="F43" s="59">
        <v>-150698024</v>
      </c>
      <c r="G43" s="59">
        <v>-220531927</v>
      </c>
      <c r="H43" s="59">
        <v>-356126510</v>
      </c>
      <c r="I43" s="59">
        <v>-727356461</v>
      </c>
      <c r="J43" s="59">
        <v>-329676155</v>
      </c>
      <c r="K43" s="59">
        <v>-399429441</v>
      </c>
      <c r="L43" s="59">
        <v>-460812190</v>
      </c>
      <c r="M43" s="59">
        <v>-1189917786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-1917274247</v>
      </c>
      <c r="W43" s="59">
        <v>-2126195063</v>
      </c>
      <c r="X43" s="59">
        <v>208920816</v>
      </c>
      <c r="Y43" s="60">
        <v>-9.83</v>
      </c>
      <c r="Z43" s="61">
        <v>-5346202807</v>
      </c>
    </row>
    <row r="44" spans="1:26" ht="13.5">
      <c r="A44" s="57" t="s">
        <v>60</v>
      </c>
      <c r="B44" s="18">
        <v>-39768250</v>
      </c>
      <c r="C44" s="18">
        <v>0</v>
      </c>
      <c r="D44" s="58">
        <v>145651349</v>
      </c>
      <c r="E44" s="59">
        <v>145651349</v>
      </c>
      <c r="F44" s="59">
        <v>-5369435</v>
      </c>
      <c r="G44" s="59">
        <v>-559132</v>
      </c>
      <c r="H44" s="59">
        <v>-11286016</v>
      </c>
      <c r="I44" s="59">
        <v>-17214583</v>
      </c>
      <c r="J44" s="59">
        <v>-20051573</v>
      </c>
      <c r="K44" s="59">
        <v>-352354</v>
      </c>
      <c r="L44" s="59">
        <v>-89985310</v>
      </c>
      <c r="M44" s="59">
        <v>-110389237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-127603820</v>
      </c>
      <c r="W44" s="59">
        <v>-50268424</v>
      </c>
      <c r="X44" s="59">
        <v>-77335396</v>
      </c>
      <c r="Y44" s="60">
        <v>153.84</v>
      </c>
      <c r="Z44" s="61">
        <v>145651349</v>
      </c>
    </row>
    <row r="45" spans="1:26" ht="13.5">
      <c r="A45" s="69" t="s">
        <v>61</v>
      </c>
      <c r="B45" s="21">
        <v>1939714258</v>
      </c>
      <c r="C45" s="21">
        <v>0</v>
      </c>
      <c r="D45" s="98">
        <v>2698964010</v>
      </c>
      <c r="E45" s="99">
        <v>2698964010</v>
      </c>
      <c r="F45" s="99">
        <v>2919834334</v>
      </c>
      <c r="G45" s="99">
        <v>2803527077</v>
      </c>
      <c r="H45" s="99">
        <v>2532023364</v>
      </c>
      <c r="I45" s="99">
        <v>2532023364</v>
      </c>
      <c r="J45" s="99">
        <v>2006584000</v>
      </c>
      <c r="K45" s="99">
        <v>1338371768</v>
      </c>
      <c r="L45" s="99">
        <v>2663845760</v>
      </c>
      <c r="M45" s="99">
        <v>2663845760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2663845760</v>
      </c>
      <c r="W45" s="99">
        <v>5461792546</v>
      </c>
      <c r="X45" s="99">
        <v>-2797946786</v>
      </c>
      <c r="Y45" s="100">
        <v>-51.23</v>
      </c>
      <c r="Z45" s="101">
        <v>2698964010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108</v>
      </c>
      <c r="B47" s="114" t="s">
        <v>93</v>
      </c>
      <c r="C47" s="114"/>
      <c r="D47" s="115" t="s">
        <v>94</v>
      </c>
      <c r="E47" s="116" t="s">
        <v>95</v>
      </c>
      <c r="F47" s="117"/>
      <c r="G47" s="117"/>
      <c r="H47" s="117"/>
      <c r="I47" s="118" t="s">
        <v>96</v>
      </c>
      <c r="J47" s="117"/>
      <c r="K47" s="117"/>
      <c r="L47" s="117"/>
      <c r="M47" s="118" t="s">
        <v>97</v>
      </c>
      <c r="N47" s="119"/>
      <c r="O47" s="119"/>
      <c r="P47" s="119"/>
      <c r="Q47" s="119"/>
      <c r="R47" s="119"/>
      <c r="S47" s="119"/>
      <c r="T47" s="119"/>
      <c r="U47" s="119"/>
      <c r="V47" s="118" t="s">
        <v>98</v>
      </c>
      <c r="W47" s="118" t="s">
        <v>99</v>
      </c>
      <c r="X47" s="118" t="s">
        <v>100</v>
      </c>
      <c r="Y47" s="118" t="s">
        <v>101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407459813</v>
      </c>
      <c r="C49" s="51">
        <v>0</v>
      </c>
      <c r="D49" s="128">
        <v>273498680</v>
      </c>
      <c r="E49" s="53">
        <v>188343466</v>
      </c>
      <c r="F49" s="53">
        <v>0</v>
      </c>
      <c r="G49" s="53">
        <v>0</v>
      </c>
      <c r="H49" s="53">
        <v>0</v>
      </c>
      <c r="I49" s="53">
        <v>677120993</v>
      </c>
      <c r="J49" s="53">
        <v>0</v>
      </c>
      <c r="K49" s="53">
        <v>0</v>
      </c>
      <c r="L49" s="53">
        <v>0</v>
      </c>
      <c r="M49" s="53">
        <v>950013432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437075010</v>
      </c>
      <c r="W49" s="53">
        <v>382972731</v>
      </c>
      <c r="X49" s="53">
        <v>1915634824</v>
      </c>
      <c r="Y49" s="53">
        <v>5232118949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1054285315</v>
      </c>
      <c r="C51" s="51">
        <v>0</v>
      </c>
      <c r="D51" s="128">
        <v>63900882</v>
      </c>
      <c r="E51" s="53">
        <v>141444718</v>
      </c>
      <c r="F51" s="53">
        <v>0</v>
      </c>
      <c r="G51" s="53">
        <v>0</v>
      </c>
      <c r="H51" s="53">
        <v>0</v>
      </c>
      <c r="I51" s="53">
        <v>233517190</v>
      </c>
      <c r="J51" s="53">
        <v>0</v>
      </c>
      <c r="K51" s="53">
        <v>0</v>
      </c>
      <c r="L51" s="53">
        <v>0</v>
      </c>
      <c r="M51" s="53">
        <v>301934428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21360812</v>
      </c>
      <c r="W51" s="53">
        <v>410594360</v>
      </c>
      <c r="X51" s="53">
        <v>207686494</v>
      </c>
      <c r="Y51" s="53">
        <v>2434724199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109</v>
      </c>
      <c r="B58" s="5">
        <f>IF(B67=0,0,+(B76/B67)*100)</f>
        <v>98.82337555086924</v>
      </c>
      <c r="C58" s="5">
        <f>IF(C67=0,0,+(C76/C67)*100)</f>
        <v>0</v>
      </c>
      <c r="D58" s="6">
        <f aca="true" t="shared" si="6" ref="D58:Z58">IF(D67=0,0,+(D76/D67)*100)</f>
        <v>82.12963508012048</v>
      </c>
      <c r="E58" s="7">
        <f t="shared" si="6"/>
        <v>82.12963508012048</v>
      </c>
      <c r="F58" s="7">
        <f t="shared" si="6"/>
        <v>70.26077422057539</v>
      </c>
      <c r="G58" s="7">
        <f t="shared" si="6"/>
        <v>75.42994479409188</v>
      </c>
      <c r="H58" s="7">
        <f t="shared" si="6"/>
        <v>95.90440032573771</v>
      </c>
      <c r="I58" s="7">
        <f t="shared" si="6"/>
        <v>80.17673398893096</v>
      </c>
      <c r="J58" s="7">
        <f t="shared" si="6"/>
        <v>84.45122804905192</v>
      </c>
      <c r="K58" s="7">
        <f t="shared" si="6"/>
        <v>102.67739784535495</v>
      </c>
      <c r="L58" s="7">
        <f t="shared" si="6"/>
        <v>92.64749127152075</v>
      </c>
      <c r="M58" s="7">
        <f t="shared" si="6"/>
        <v>93.18276059680835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86.51111557456977</v>
      </c>
      <c r="W58" s="7">
        <f t="shared" si="6"/>
        <v>79.35180190595126</v>
      </c>
      <c r="X58" s="7">
        <f t="shared" si="6"/>
        <v>0</v>
      </c>
      <c r="Y58" s="7">
        <f t="shared" si="6"/>
        <v>0</v>
      </c>
      <c r="Z58" s="8">
        <f t="shared" si="6"/>
        <v>82.12963508012048</v>
      </c>
    </row>
    <row r="59" spans="1:26" ht="13.5">
      <c r="A59" s="36" t="s">
        <v>31</v>
      </c>
      <c r="B59" s="9">
        <f aca="true" t="shared" si="7" ref="B59:Z66">IF(B68=0,0,+(B77/B68)*100)</f>
        <v>91.93211014473465</v>
      </c>
      <c r="C59" s="9">
        <f t="shared" si="7"/>
        <v>0</v>
      </c>
      <c r="D59" s="2">
        <f t="shared" si="7"/>
        <v>80.76525192475984</v>
      </c>
      <c r="E59" s="10">
        <f t="shared" si="7"/>
        <v>80.76525192475984</v>
      </c>
      <c r="F59" s="10">
        <f t="shared" si="7"/>
        <v>59.76502146516793</v>
      </c>
      <c r="G59" s="10">
        <f t="shared" si="7"/>
        <v>54.06519290473412</v>
      </c>
      <c r="H59" s="10">
        <f t="shared" si="7"/>
        <v>69.37464580573094</v>
      </c>
      <c r="I59" s="10">
        <f t="shared" si="7"/>
        <v>60.494999952813565</v>
      </c>
      <c r="J59" s="10">
        <f t="shared" si="7"/>
        <v>76.80804548796849</v>
      </c>
      <c r="K59" s="10">
        <f t="shared" si="7"/>
        <v>71.13634925974047</v>
      </c>
      <c r="L59" s="10">
        <f t="shared" si="7"/>
        <v>75.63765287332572</v>
      </c>
      <c r="M59" s="10">
        <f t="shared" si="7"/>
        <v>74.44980705739171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67.3304904603533</v>
      </c>
      <c r="W59" s="10">
        <f t="shared" si="7"/>
        <v>77.16623824081917</v>
      </c>
      <c r="X59" s="10">
        <f t="shared" si="7"/>
        <v>0</v>
      </c>
      <c r="Y59" s="10">
        <f t="shared" si="7"/>
        <v>0</v>
      </c>
      <c r="Z59" s="11">
        <f t="shared" si="7"/>
        <v>80.76525192475984</v>
      </c>
    </row>
    <row r="60" spans="1:26" ht="13.5">
      <c r="A60" s="37" t="s">
        <v>32</v>
      </c>
      <c r="B60" s="12">
        <f t="shared" si="7"/>
        <v>108.63035114026016</v>
      </c>
      <c r="C60" s="12">
        <f t="shared" si="7"/>
        <v>0</v>
      </c>
      <c r="D60" s="3">
        <f t="shared" si="7"/>
        <v>84.3177948661261</v>
      </c>
      <c r="E60" s="13">
        <f t="shared" si="7"/>
        <v>84.3177948661261</v>
      </c>
      <c r="F60" s="13">
        <f t="shared" si="7"/>
        <v>76.00202537705869</v>
      </c>
      <c r="G60" s="13">
        <f t="shared" si="7"/>
        <v>85.99973797745537</v>
      </c>
      <c r="H60" s="13">
        <f t="shared" si="7"/>
        <v>107.62422211907558</v>
      </c>
      <c r="I60" s="13">
        <f t="shared" si="7"/>
        <v>89.54876213190674</v>
      </c>
      <c r="J60" s="13">
        <f t="shared" si="7"/>
        <v>88.94650022063394</v>
      </c>
      <c r="K60" s="13">
        <f t="shared" si="7"/>
        <v>119.45450207258233</v>
      </c>
      <c r="L60" s="13">
        <f t="shared" si="7"/>
        <v>103.20229849185272</v>
      </c>
      <c r="M60" s="13">
        <f t="shared" si="7"/>
        <v>103.43559591366159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96.27994792932917</v>
      </c>
      <c r="W60" s="13">
        <f t="shared" si="7"/>
        <v>82.57002772123518</v>
      </c>
      <c r="X60" s="13">
        <f t="shared" si="7"/>
        <v>0</v>
      </c>
      <c r="Y60" s="13">
        <f t="shared" si="7"/>
        <v>0</v>
      </c>
      <c r="Z60" s="14">
        <f t="shared" si="7"/>
        <v>84.3177948661261</v>
      </c>
    </row>
    <row r="61" spans="1:26" ht="13.5">
      <c r="A61" s="38" t="s">
        <v>110</v>
      </c>
      <c r="B61" s="12">
        <f t="shared" si="7"/>
        <v>97.58523432384904</v>
      </c>
      <c r="C61" s="12">
        <f t="shared" si="7"/>
        <v>0</v>
      </c>
      <c r="D61" s="3">
        <f t="shared" si="7"/>
        <v>89.5269242729705</v>
      </c>
      <c r="E61" s="13">
        <f t="shared" si="7"/>
        <v>89.5269242729705</v>
      </c>
      <c r="F61" s="13">
        <f t="shared" si="7"/>
        <v>90.28211976582821</v>
      </c>
      <c r="G61" s="13">
        <f t="shared" si="7"/>
        <v>90.38013175657859</v>
      </c>
      <c r="H61" s="13">
        <f t="shared" si="7"/>
        <v>122.27754627966945</v>
      </c>
      <c r="I61" s="13">
        <f t="shared" si="7"/>
        <v>100.20864908017279</v>
      </c>
      <c r="J61" s="13">
        <f t="shared" si="7"/>
        <v>86.76028335329153</v>
      </c>
      <c r="K61" s="13">
        <f t="shared" si="7"/>
        <v>111.60666396565</v>
      </c>
      <c r="L61" s="13">
        <f t="shared" si="7"/>
        <v>113.85664111526313</v>
      </c>
      <c r="M61" s="13">
        <f t="shared" si="7"/>
        <v>102.99524727993632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101.5723751127791</v>
      </c>
      <c r="W61" s="13">
        <f t="shared" si="7"/>
        <v>87.07165946794395</v>
      </c>
      <c r="X61" s="13">
        <f t="shared" si="7"/>
        <v>0</v>
      </c>
      <c r="Y61" s="13">
        <f t="shared" si="7"/>
        <v>0</v>
      </c>
      <c r="Z61" s="14">
        <f t="shared" si="7"/>
        <v>89.5269242729705</v>
      </c>
    </row>
    <row r="62" spans="1:26" ht="13.5">
      <c r="A62" s="38" t="s">
        <v>111</v>
      </c>
      <c r="B62" s="12">
        <f t="shared" si="7"/>
        <v>53.12438800699574</v>
      </c>
      <c r="C62" s="12">
        <f t="shared" si="7"/>
        <v>0</v>
      </c>
      <c r="D62" s="3">
        <f t="shared" si="7"/>
        <v>71.94531936309878</v>
      </c>
      <c r="E62" s="13">
        <f t="shared" si="7"/>
        <v>71.94531936309878</v>
      </c>
      <c r="F62" s="13">
        <f t="shared" si="7"/>
        <v>56.38644989182184</v>
      </c>
      <c r="G62" s="13">
        <f t="shared" si="7"/>
        <v>76.48510855813525</v>
      </c>
      <c r="H62" s="13">
        <f t="shared" si="7"/>
        <v>81.77264251944385</v>
      </c>
      <c r="I62" s="13">
        <f t="shared" si="7"/>
        <v>71.720260270377</v>
      </c>
      <c r="J62" s="13">
        <f t="shared" si="7"/>
        <v>104.58594580043655</v>
      </c>
      <c r="K62" s="13">
        <f t="shared" si="7"/>
        <v>238.82880870710306</v>
      </c>
      <c r="L62" s="13">
        <f t="shared" si="7"/>
        <v>80.33515464661602</v>
      </c>
      <c r="M62" s="13">
        <f t="shared" si="7"/>
        <v>141.08451334013517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103.36097325856761</v>
      </c>
      <c r="W62" s="13">
        <f t="shared" si="7"/>
        <v>73.1987778357688</v>
      </c>
      <c r="X62" s="13">
        <f t="shared" si="7"/>
        <v>0</v>
      </c>
      <c r="Y62" s="13">
        <f t="shared" si="7"/>
        <v>0</v>
      </c>
      <c r="Z62" s="14">
        <f t="shared" si="7"/>
        <v>71.94531936309878</v>
      </c>
    </row>
    <row r="63" spans="1:26" ht="13.5">
      <c r="A63" s="38" t="s">
        <v>112</v>
      </c>
      <c r="B63" s="12">
        <f t="shared" si="7"/>
        <v>61.71375365125507</v>
      </c>
      <c r="C63" s="12">
        <f t="shared" si="7"/>
        <v>0</v>
      </c>
      <c r="D63" s="3">
        <f t="shared" si="7"/>
        <v>79.63763452840314</v>
      </c>
      <c r="E63" s="13">
        <f t="shared" si="7"/>
        <v>79.63763452840314</v>
      </c>
      <c r="F63" s="13">
        <f t="shared" si="7"/>
        <v>69.76626239449317</v>
      </c>
      <c r="G63" s="13">
        <f t="shared" si="7"/>
        <v>76.7424472534405</v>
      </c>
      <c r="H63" s="13">
        <f t="shared" si="7"/>
        <v>99.48519378705562</v>
      </c>
      <c r="I63" s="13">
        <f t="shared" si="7"/>
        <v>82.15502726315073</v>
      </c>
      <c r="J63" s="13">
        <f t="shared" si="7"/>
        <v>92.72210859257842</v>
      </c>
      <c r="K63" s="13">
        <f t="shared" si="7"/>
        <v>111.84870541431462</v>
      </c>
      <c r="L63" s="13">
        <f t="shared" si="7"/>
        <v>102.96446269997715</v>
      </c>
      <c r="M63" s="13">
        <f t="shared" si="7"/>
        <v>101.64312192979568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91.53004162551132</v>
      </c>
      <c r="W63" s="13">
        <f t="shared" si="7"/>
        <v>77.72371412404316</v>
      </c>
      <c r="X63" s="13">
        <f t="shared" si="7"/>
        <v>0</v>
      </c>
      <c r="Y63" s="13">
        <f t="shared" si="7"/>
        <v>0</v>
      </c>
      <c r="Z63" s="14">
        <f t="shared" si="7"/>
        <v>79.63763452840314</v>
      </c>
    </row>
    <row r="64" spans="1:26" ht="13.5">
      <c r="A64" s="38" t="s">
        <v>113</v>
      </c>
      <c r="B64" s="12">
        <f t="shared" si="7"/>
        <v>64.06189362040156</v>
      </c>
      <c r="C64" s="12">
        <f t="shared" si="7"/>
        <v>0</v>
      </c>
      <c r="D64" s="3">
        <f t="shared" si="7"/>
        <v>81.06405763396705</v>
      </c>
      <c r="E64" s="13">
        <f t="shared" si="7"/>
        <v>81.06405763396705</v>
      </c>
      <c r="F64" s="13">
        <f t="shared" si="7"/>
        <v>62.00162073711291</v>
      </c>
      <c r="G64" s="13">
        <f t="shared" si="7"/>
        <v>62.86740511386372</v>
      </c>
      <c r="H64" s="13">
        <f t="shared" si="7"/>
        <v>66.37778817104872</v>
      </c>
      <c r="I64" s="13">
        <f t="shared" si="7"/>
        <v>63.85001196219401</v>
      </c>
      <c r="J64" s="13">
        <f t="shared" si="7"/>
        <v>73.43418356281296</v>
      </c>
      <c r="K64" s="13">
        <f t="shared" si="7"/>
        <v>59.034768302897255</v>
      </c>
      <c r="L64" s="13">
        <f t="shared" si="7"/>
        <v>58.91325460818655</v>
      </c>
      <c r="M64" s="13">
        <f t="shared" si="7"/>
        <v>63.519297085235394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63.676275352768094</v>
      </c>
      <c r="W64" s="13">
        <f t="shared" si="7"/>
        <v>74.63585642929776</v>
      </c>
      <c r="X64" s="13">
        <f t="shared" si="7"/>
        <v>0</v>
      </c>
      <c r="Y64" s="13">
        <f t="shared" si="7"/>
        <v>0</v>
      </c>
      <c r="Z64" s="14">
        <f t="shared" si="7"/>
        <v>81.06405763396705</v>
      </c>
    </row>
    <row r="65" spans="1:26" ht="13.5">
      <c r="A65" s="38" t="s">
        <v>114</v>
      </c>
      <c r="B65" s="12">
        <f t="shared" si="7"/>
        <v>26133.431845840256</v>
      </c>
      <c r="C65" s="12">
        <f t="shared" si="7"/>
        <v>0</v>
      </c>
      <c r="D65" s="3">
        <f t="shared" si="7"/>
        <v>51.2204183229929</v>
      </c>
      <c r="E65" s="13">
        <f t="shared" si="7"/>
        <v>51.2204183229929</v>
      </c>
      <c r="F65" s="13">
        <f t="shared" si="7"/>
        <v>5.979050511415166</v>
      </c>
      <c r="G65" s="13">
        <f t="shared" si="7"/>
        <v>244.94969508839134</v>
      </c>
      <c r="H65" s="13">
        <f t="shared" si="7"/>
        <v>45.513757747784275</v>
      </c>
      <c r="I65" s="13">
        <f t="shared" si="7"/>
        <v>23.003933537440094</v>
      </c>
      <c r="J65" s="13">
        <f t="shared" si="7"/>
        <v>245.9734787258852</v>
      </c>
      <c r="K65" s="13">
        <f t="shared" si="7"/>
        <v>15.745624739274291</v>
      </c>
      <c r="L65" s="13">
        <f t="shared" si="7"/>
        <v>241.27340651585237</v>
      </c>
      <c r="M65" s="13">
        <f t="shared" si="7"/>
        <v>29.1446812979336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25.602576504638453</v>
      </c>
      <c r="W65" s="13">
        <f t="shared" si="7"/>
        <v>44.5241236195446</v>
      </c>
      <c r="X65" s="13">
        <f t="shared" si="7"/>
        <v>0</v>
      </c>
      <c r="Y65" s="13">
        <f t="shared" si="7"/>
        <v>0</v>
      </c>
      <c r="Z65" s="14">
        <f t="shared" si="7"/>
        <v>51.2204183229929</v>
      </c>
    </row>
    <row r="66" spans="1:26" ht="13.5">
      <c r="A66" s="39" t="s">
        <v>115</v>
      </c>
      <c r="B66" s="15">
        <f t="shared" si="7"/>
        <v>16.09018881435216</v>
      </c>
      <c r="C66" s="15">
        <f t="shared" si="7"/>
        <v>0</v>
      </c>
      <c r="D66" s="4">
        <f t="shared" si="7"/>
        <v>56.94564657458879</v>
      </c>
      <c r="E66" s="16">
        <f t="shared" si="7"/>
        <v>56.94564657458879</v>
      </c>
      <c r="F66" s="16">
        <f t="shared" si="7"/>
        <v>38.045065747354734</v>
      </c>
      <c r="G66" s="16">
        <f t="shared" si="7"/>
        <v>32.89412000973254</v>
      </c>
      <c r="H66" s="16">
        <f t="shared" si="7"/>
        <v>57.6134319533648</v>
      </c>
      <c r="I66" s="16">
        <f t="shared" si="7"/>
        <v>42.929204443863384</v>
      </c>
      <c r="J66" s="16">
        <f t="shared" si="7"/>
        <v>49.98730003519646</v>
      </c>
      <c r="K66" s="16">
        <f t="shared" si="7"/>
        <v>40.518363519141595</v>
      </c>
      <c r="L66" s="16">
        <f t="shared" si="7"/>
        <v>45.22116618626204</v>
      </c>
      <c r="M66" s="16">
        <f t="shared" si="7"/>
        <v>44.933255629843025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43.941950848063286</v>
      </c>
      <c r="W66" s="16">
        <f t="shared" si="7"/>
        <v>40.22505134021058</v>
      </c>
      <c r="X66" s="16">
        <f t="shared" si="7"/>
        <v>0</v>
      </c>
      <c r="Y66" s="16">
        <f t="shared" si="7"/>
        <v>0</v>
      </c>
      <c r="Z66" s="17">
        <f t="shared" si="7"/>
        <v>56.94564657458879</v>
      </c>
    </row>
    <row r="67" spans="1:26" ht="13.5" hidden="1">
      <c r="A67" s="40" t="s">
        <v>116</v>
      </c>
      <c r="B67" s="23">
        <v>2862899205</v>
      </c>
      <c r="C67" s="23"/>
      <c r="D67" s="24">
        <v>5884723142</v>
      </c>
      <c r="E67" s="25">
        <v>5884723142</v>
      </c>
      <c r="F67" s="25">
        <v>423514371</v>
      </c>
      <c r="G67" s="25">
        <v>483262044</v>
      </c>
      <c r="H67" s="25">
        <v>412870821</v>
      </c>
      <c r="I67" s="25">
        <v>1319647236</v>
      </c>
      <c r="J67" s="25">
        <v>430450599</v>
      </c>
      <c r="K67" s="25">
        <v>418622545</v>
      </c>
      <c r="L67" s="25">
        <v>403863594</v>
      </c>
      <c r="M67" s="25">
        <v>1252936738</v>
      </c>
      <c r="N67" s="25"/>
      <c r="O67" s="25"/>
      <c r="P67" s="25"/>
      <c r="Q67" s="25"/>
      <c r="R67" s="25"/>
      <c r="S67" s="25"/>
      <c r="T67" s="25"/>
      <c r="U67" s="25"/>
      <c r="V67" s="25">
        <v>2572583974</v>
      </c>
      <c r="W67" s="25">
        <v>2854888956</v>
      </c>
      <c r="X67" s="25"/>
      <c r="Y67" s="24"/>
      <c r="Z67" s="26">
        <v>5884723142</v>
      </c>
    </row>
    <row r="68" spans="1:26" ht="13.5" hidden="1">
      <c r="A68" s="36" t="s">
        <v>31</v>
      </c>
      <c r="B68" s="18">
        <v>640296136</v>
      </c>
      <c r="C68" s="18"/>
      <c r="D68" s="19">
        <v>1292378507</v>
      </c>
      <c r="E68" s="20">
        <v>1292378507</v>
      </c>
      <c r="F68" s="20">
        <v>99159951</v>
      </c>
      <c r="G68" s="20">
        <v>123119840</v>
      </c>
      <c r="H68" s="20">
        <v>97303593</v>
      </c>
      <c r="I68" s="20">
        <v>319583384</v>
      </c>
      <c r="J68" s="20">
        <v>96178927</v>
      </c>
      <c r="K68" s="20">
        <v>105980128</v>
      </c>
      <c r="L68" s="20">
        <v>104683485</v>
      </c>
      <c r="M68" s="20">
        <v>306842540</v>
      </c>
      <c r="N68" s="20"/>
      <c r="O68" s="20"/>
      <c r="P68" s="20"/>
      <c r="Q68" s="20"/>
      <c r="R68" s="20"/>
      <c r="S68" s="20"/>
      <c r="T68" s="20"/>
      <c r="U68" s="20"/>
      <c r="V68" s="20">
        <v>626425924</v>
      </c>
      <c r="W68" s="20">
        <v>625240832</v>
      </c>
      <c r="X68" s="20"/>
      <c r="Y68" s="19"/>
      <c r="Z68" s="22">
        <v>1292378507</v>
      </c>
    </row>
    <row r="69" spans="1:26" ht="13.5" hidden="1">
      <c r="A69" s="37" t="s">
        <v>32</v>
      </c>
      <c r="B69" s="18">
        <v>2034743409</v>
      </c>
      <c r="C69" s="18"/>
      <c r="D69" s="19">
        <v>4289647006</v>
      </c>
      <c r="E69" s="20">
        <v>4289647006</v>
      </c>
      <c r="F69" s="20">
        <v>302713017</v>
      </c>
      <c r="G69" s="20">
        <v>337993817</v>
      </c>
      <c r="H69" s="20">
        <v>293233023</v>
      </c>
      <c r="I69" s="20">
        <v>933939857</v>
      </c>
      <c r="J69" s="20">
        <v>314570830</v>
      </c>
      <c r="K69" s="20">
        <v>288540528</v>
      </c>
      <c r="L69" s="20">
        <v>275428603</v>
      </c>
      <c r="M69" s="20">
        <v>878539961</v>
      </c>
      <c r="N69" s="20"/>
      <c r="O69" s="20"/>
      <c r="P69" s="20"/>
      <c r="Q69" s="20"/>
      <c r="R69" s="20"/>
      <c r="S69" s="20"/>
      <c r="T69" s="20"/>
      <c r="U69" s="20"/>
      <c r="V69" s="20">
        <v>1812479818</v>
      </c>
      <c r="W69" s="20">
        <v>2092465204</v>
      </c>
      <c r="X69" s="20"/>
      <c r="Y69" s="19"/>
      <c r="Z69" s="22">
        <v>4289647006</v>
      </c>
    </row>
    <row r="70" spans="1:26" ht="13.5" hidden="1">
      <c r="A70" s="38" t="s">
        <v>110</v>
      </c>
      <c r="B70" s="18">
        <v>1153850093</v>
      </c>
      <c r="C70" s="18"/>
      <c r="D70" s="19">
        <v>2847957532</v>
      </c>
      <c r="E70" s="20">
        <v>2847957532</v>
      </c>
      <c r="F70" s="20">
        <v>197986624</v>
      </c>
      <c r="G70" s="20">
        <v>243503439</v>
      </c>
      <c r="H70" s="20">
        <v>197499574</v>
      </c>
      <c r="I70" s="20">
        <v>638989637</v>
      </c>
      <c r="J70" s="20">
        <v>229822917</v>
      </c>
      <c r="K70" s="20">
        <v>188649952</v>
      </c>
      <c r="L70" s="20">
        <v>193955164</v>
      </c>
      <c r="M70" s="20">
        <v>612428033</v>
      </c>
      <c r="N70" s="20"/>
      <c r="O70" s="20"/>
      <c r="P70" s="20"/>
      <c r="Q70" s="20"/>
      <c r="R70" s="20"/>
      <c r="S70" s="20"/>
      <c r="T70" s="20"/>
      <c r="U70" s="20"/>
      <c r="V70" s="20">
        <v>1251417670</v>
      </c>
      <c r="W70" s="20">
        <v>1410748878</v>
      </c>
      <c r="X70" s="20"/>
      <c r="Y70" s="19"/>
      <c r="Z70" s="22">
        <v>2847957532</v>
      </c>
    </row>
    <row r="71" spans="1:26" ht="13.5" hidden="1">
      <c r="A71" s="38" t="s">
        <v>111</v>
      </c>
      <c r="B71" s="18">
        <v>603315720</v>
      </c>
      <c r="C71" s="18"/>
      <c r="D71" s="19">
        <v>913359515</v>
      </c>
      <c r="E71" s="20">
        <v>913359515</v>
      </c>
      <c r="F71" s="20">
        <v>50445029</v>
      </c>
      <c r="G71" s="20">
        <v>56162258</v>
      </c>
      <c r="H71" s="20">
        <v>50327361</v>
      </c>
      <c r="I71" s="20">
        <v>156934648</v>
      </c>
      <c r="J71" s="20">
        <v>45900259</v>
      </c>
      <c r="K71" s="20">
        <v>43429370</v>
      </c>
      <c r="L71" s="20">
        <v>42299697</v>
      </c>
      <c r="M71" s="20">
        <v>131629326</v>
      </c>
      <c r="N71" s="20"/>
      <c r="O71" s="20"/>
      <c r="P71" s="20"/>
      <c r="Q71" s="20"/>
      <c r="R71" s="20"/>
      <c r="S71" s="20"/>
      <c r="T71" s="20"/>
      <c r="U71" s="20"/>
      <c r="V71" s="20">
        <v>288563974</v>
      </c>
      <c r="W71" s="20">
        <v>423722759</v>
      </c>
      <c r="X71" s="20"/>
      <c r="Y71" s="19"/>
      <c r="Z71" s="22">
        <v>913359515</v>
      </c>
    </row>
    <row r="72" spans="1:26" ht="13.5" hidden="1">
      <c r="A72" s="38" t="s">
        <v>112</v>
      </c>
      <c r="B72" s="18">
        <v>102919063</v>
      </c>
      <c r="C72" s="18"/>
      <c r="D72" s="19">
        <v>204110893</v>
      </c>
      <c r="E72" s="20">
        <v>204110893</v>
      </c>
      <c r="F72" s="20">
        <v>12203000</v>
      </c>
      <c r="G72" s="20">
        <v>14808454</v>
      </c>
      <c r="H72" s="20">
        <v>13348518</v>
      </c>
      <c r="I72" s="20">
        <v>40359972</v>
      </c>
      <c r="J72" s="20">
        <v>14513036</v>
      </c>
      <c r="K72" s="20">
        <v>11167009</v>
      </c>
      <c r="L72" s="20">
        <v>11734403</v>
      </c>
      <c r="M72" s="20">
        <v>37414448</v>
      </c>
      <c r="N72" s="20"/>
      <c r="O72" s="20"/>
      <c r="P72" s="20"/>
      <c r="Q72" s="20"/>
      <c r="R72" s="20"/>
      <c r="S72" s="20"/>
      <c r="T72" s="20"/>
      <c r="U72" s="20"/>
      <c r="V72" s="20">
        <v>77774420</v>
      </c>
      <c r="W72" s="20">
        <v>102378907</v>
      </c>
      <c r="X72" s="20"/>
      <c r="Y72" s="19"/>
      <c r="Z72" s="22">
        <v>204110893</v>
      </c>
    </row>
    <row r="73" spans="1:26" ht="13.5" hidden="1">
      <c r="A73" s="38" t="s">
        <v>113</v>
      </c>
      <c r="B73" s="18">
        <v>172401290</v>
      </c>
      <c r="C73" s="18"/>
      <c r="D73" s="19">
        <v>273130600</v>
      </c>
      <c r="E73" s="20">
        <v>273130600</v>
      </c>
      <c r="F73" s="20">
        <v>21148402</v>
      </c>
      <c r="G73" s="20">
        <v>22702052</v>
      </c>
      <c r="H73" s="20">
        <v>24289220</v>
      </c>
      <c r="I73" s="20">
        <v>68139674</v>
      </c>
      <c r="J73" s="20">
        <v>23712853</v>
      </c>
      <c r="K73" s="20">
        <v>24913583</v>
      </c>
      <c r="L73" s="20">
        <v>26787544</v>
      </c>
      <c r="M73" s="20">
        <v>75413980</v>
      </c>
      <c r="N73" s="20"/>
      <c r="O73" s="20"/>
      <c r="P73" s="20"/>
      <c r="Q73" s="20"/>
      <c r="R73" s="20"/>
      <c r="S73" s="20"/>
      <c r="T73" s="20"/>
      <c r="U73" s="20"/>
      <c r="V73" s="20">
        <v>143553654</v>
      </c>
      <c r="W73" s="20">
        <v>134060722</v>
      </c>
      <c r="X73" s="20"/>
      <c r="Y73" s="19"/>
      <c r="Z73" s="22">
        <v>273130600</v>
      </c>
    </row>
    <row r="74" spans="1:26" ht="13.5" hidden="1">
      <c r="A74" s="38" t="s">
        <v>114</v>
      </c>
      <c r="B74" s="18">
        <v>2257243</v>
      </c>
      <c r="C74" s="18"/>
      <c r="D74" s="19">
        <v>51088466</v>
      </c>
      <c r="E74" s="20">
        <v>51088466</v>
      </c>
      <c r="F74" s="20">
        <v>20929962</v>
      </c>
      <c r="G74" s="20">
        <v>817614</v>
      </c>
      <c r="H74" s="20">
        <v>7768350</v>
      </c>
      <c r="I74" s="20">
        <v>29515926</v>
      </c>
      <c r="J74" s="20">
        <v>621765</v>
      </c>
      <c r="K74" s="20">
        <v>20380614</v>
      </c>
      <c r="L74" s="20">
        <v>651795</v>
      </c>
      <c r="M74" s="20">
        <v>21654174</v>
      </c>
      <c r="N74" s="20"/>
      <c r="O74" s="20"/>
      <c r="P74" s="20"/>
      <c r="Q74" s="20"/>
      <c r="R74" s="20"/>
      <c r="S74" s="20"/>
      <c r="T74" s="20"/>
      <c r="U74" s="20"/>
      <c r="V74" s="20">
        <v>51170100</v>
      </c>
      <c r="W74" s="20">
        <v>21553938</v>
      </c>
      <c r="X74" s="20"/>
      <c r="Y74" s="19"/>
      <c r="Z74" s="22">
        <v>51088466</v>
      </c>
    </row>
    <row r="75" spans="1:26" ht="13.5" hidden="1">
      <c r="A75" s="39" t="s">
        <v>115</v>
      </c>
      <c r="B75" s="27">
        <v>187859660</v>
      </c>
      <c r="C75" s="27"/>
      <c r="D75" s="28">
        <v>302697629</v>
      </c>
      <c r="E75" s="29">
        <v>302697629</v>
      </c>
      <c r="F75" s="29">
        <v>21641403</v>
      </c>
      <c r="G75" s="29">
        <v>22148387</v>
      </c>
      <c r="H75" s="29">
        <v>22334205</v>
      </c>
      <c r="I75" s="29">
        <v>66123995</v>
      </c>
      <c r="J75" s="29">
        <v>19700842</v>
      </c>
      <c r="K75" s="29">
        <v>24101889</v>
      </c>
      <c r="L75" s="29">
        <v>23751506</v>
      </c>
      <c r="M75" s="29">
        <v>67554237</v>
      </c>
      <c r="N75" s="29"/>
      <c r="O75" s="29"/>
      <c r="P75" s="29"/>
      <c r="Q75" s="29"/>
      <c r="R75" s="29"/>
      <c r="S75" s="29"/>
      <c r="T75" s="29"/>
      <c r="U75" s="29"/>
      <c r="V75" s="29">
        <v>133678232</v>
      </c>
      <c r="W75" s="29">
        <v>137182920</v>
      </c>
      <c r="X75" s="29"/>
      <c r="Y75" s="28"/>
      <c r="Z75" s="30">
        <v>302697629</v>
      </c>
    </row>
    <row r="76" spans="1:26" ht="13.5" hidden="1">
      <c r="A76" s="41" t="s">
        <v>117</v>
      </c>
      <c r="B76" s="31">
        <v>2829213633</v>
      </c>
      <c r="C76" s="31"/>
      <c r="D76" s="32">
        <v>4833101642</v>
      </c>
      <c r="E76" s="33">
        <v>4833101642</v>
      </c>
      <c r="F76" s="33">
        <v>297564476</v>
      </c>
      <c r="G76" s="33">
        <v>364524293</v>
      </c>
      <c r="H76" s="33">
        <v>395961285</v>
      </c>
      <c r="I76" s="33">
        <v>1058050054</v>
      </c>
      <c r="J76" s="33">
        <v>363520817</v>
      </c>
      <c r="K76" s="33">
        <v>429830736</v>
      </c>
      <c r="L76" s="33">
        <v>374169488</v>
      </c>
      <c r="M76" s="33">
        <v>1167521041</v>
      </c>
      <c r="N76" s="33"/>
      <c r="O76" s="33"/>
      <c r="P76" s="33"/>
      <c r="Q76" s="33"/>
      <c r="R76" s="33"/>
      <c r="S76" s="33"/>
      <c r="T76" s="33"/>
      <c r="U76" s="33"/>
      <c r="V76" s="33">
        <v>2225571095</v>
      </c>
      <c r="W76" s="33">
        <v>2265405829</v>
      </c>
      <c r="X76" s="33"/>
      <c r="Y76" s="32"/>
      <c r="Z76" s="34">
        <v>4833101642</v>
      </c>
    </row>
    <row r="77" spans="1:26" ht="13.5" hidden="1">
      <c r="A77" s="36" t="s">
        <v>31</v>
      </c>
      <c r="B77" s="18">
        <v>588637749</v>
      </c>
      <c r="C77" s="18"/>
      <c r="D77" s="19">
        <v>1043792757</v>
      </c>
      <c r="E77" s="20">
        <v>1043792757</v>
      </c>
      <c r="F77" s="20">
        <v>59262966</v>
      </c>
      <c r="G77" s="20">
        <v>66564979</v>
      </c>
      <c r="H77" s="20">
        <v>67504023</v>
      </c>
      <c r="I77" s="20">
        <v>193331968</v>
      </c>
      <c r="J77" s="20">
        <v>73873154</v>
      </c>
      <c r="K77" s="20">
        <v>75390394</v>
      </c>
      <c r="L77" s="20">
        <v>79180131</v>
      </c>
      <c r="M77" s="20">
        <v>228443679</v>
      </c>
      <c r="N77" s="20"/>
      <c r="O77" s="20"/>
      <c r="P77" s="20"/>
      <c r="Q77" s="20"/>
      <c r="R77" s="20"/>
      <c r="S77" s="20"/>
      <c r="T77" s="20"/>
      <c r="U77" s="20"/>
      <c r="V77" s="20">
        <v>421775647</v>
      </c>
      <c r="W77" s="20">
        <v>482474830</v>
      </c>
      <c r="X77" s="20"/>
      <c r="Y77" s="19"/>
      <c r="Z77" s="22">
        <v>1043792757</v>
      </c>
    </row>
    <row r="78" spans="1:26" ht="13.5" hidden="1">
      <c r="A78" s="37" t="s">
        <v>32</v>
      </c>
      <c r="B78" s="18">
        <v>2210348910</v>
      </c>
      <c r="C78" s="18"/>
      <c r="D78" s="19">
        <v>3616935763</v>
      </c>
      <c r="E78" s="20">
        <v>3616935763</v>
      </c>
      <c r="F78" s="20">
        <v>230068024</v>
      </c>
      <c r="G78" s="20">
        <v>290673797</v>
      </c>
      <c r="H78" s="20">
        <v>315589760</v>
      </c>
      <c r="I78" s="20">
        <v>836331581</v>
      </c>
      <c r="J78" s="20">
        <v>279799744</v>
      </c>
      <c r="K78" s="20">
        <v>344674651</v>
      </c>
      <c r="L78" s="20">
        <v>284248649</v>
      </c>
      <c r="M78" s="20">
        <v>908723044</v>
      </c>
      <c r="N78" s="20"/>
      <c r="O78" s="20"/>
      <c r="P78" s="20"/>
      <c r="Q78" s="20"/>
      <c r="R78" s="20"/>
      <c r="S78" s="20"/>
      <c r="T78" s="20"/>
      <c r="U78" s="20"/>
      <c r="V78" s="20">
        <v>1745054625</v>
      </c>
      <c r="W78" s="20">
        <v>1727749099</v>
      </c>
      <c r="X78" s="20"/>
      <c r="Y78" s="19"/>
      <c r="Z78" s="22">
        <v>3616935763</v>
      </c>
    </row>
    <row r="79" spans="1:26" ht="13.5" hidden="1">
      <c r="A79" s="38" t="s">
        <v>110</v>
      </c>
      <c r="B79" s="18">
        <v>1125987317</v>
      </c>
      <c r="C79" s="18"/>
      <c r="D79" s="19">
        <v>2549688783</v>
      </c>
      <c r="E79" s="20">
        <v>2549688783</v>
      </c>
      <c r="F79" s="20">
        <v>178746521</v>
      </c>
      <c r="G79" s="20">
        <v>220078729</v>
      </c>
      <c r="H79" s="20">
        <v>241497633</v>
      </c>
      <c r="I79" s="20">
        <v>640322883</v>
      </c>
      <c r="J79" s="20">
        <v>199395014</v>
      </c>
      <c r="K79" s="20">
        <v>210545918</v>
      </c>
      <c r="L79" s="20">
        <v>220830835</v>
      </c>
      <c r="M79" s="20">
        <v>630771767</v>
      </c>
      <c r="N79" s="20"/>
      <c r="O79" s="20"/>
      <c r="P79" s="20"/>
      <c r="Q79" s="20"/>
      <c r="R79" s="20"/>
      <c r="S79" s="20"/>
      <c r="T79" s="20"/>
      <c r="U79" s="20"/>
      <c r="V79" s="20">
        <v>1271094650</v>
      </c>
      <c r="W79" s="20">
        <v>1228362459</v>
      </c>
      <c r="X79" s="20"/>
      <c r="Y79" s="19"/>
      <c r="Z79" s="22">
        <v>2549688783</v>
      </c>
    </row>
    <row r="80" spans="1:26" ht="13.5" hidden="1">
      <c r="A80" s="38" t="s">
        <v>111</v>
      </c>
      <c r="B80" s="18">
        <v>320507784</v>
      </c>
      <c r="C80" s="18"/>
      <c r="D80" s="19">
        <v>657119420</v>
      </c>
      <c r="E80" s="20">
        <v>657119420</v>
      </c>
      <c r="F80" s="20">
        <v>28444161</v>
      </c>
      <c r="G80" s="20">
        <v>42955764</v>
      </c>
      <c r="H80" s="20">
        <v>41154013</v>
      </c>
      <c r="I80" s="20">
        <v>112553938</v>
      </c>
      <c r="J80" s="20">
        <v>48005220</v>
      </c>
      <c r="K80" s="20">
        <v>103721847</v>
      </c>
      <c r="L80" s="20">
        <v>33981527</v>
      </c>
      <c r="M80" s="20">
        <v>185708594</v>
      </c>
      <c r="N80" s="20"/>
      <c r="O80" s="20"/>
      <c r="P80" s="20"/>
      <c r="Q80" s="20"/>
      <c r="R80" s="20"/>
      <c r="S80" s="20"/>
      <c r="T80" s="20"/>
      <c r="U80" s="20"/>
      <c r="V80" s="20">
        <v>298262532</v>
      </c>
      <c r="W80" s="20">
        <v>310159881</v>
      </c>
      <c r="X80" s="20"/>
      <c r="Y80" s="19"/>
      <c r="Z80" s="22">
        <v>657119420</v>
      </c>
    </row>
    <row r="81" spans="1:26" ht="13.5" hidden="1">
      <c r="A81" s="38" t="s">
        <v>112</v>
      </c>
      <c r="B81" s="18">
        <v>63515217</v>
      </c>
      <c r="C81" s="18"/>
      <c r="D81" s="19">
        <v>162549087</v>
      </c>
      <c r="E81" s="20">
        <v>162549087</v>
      </c>
      <c r="F81" s="20">
        <v>8513577</v>
      </c>
      <c r="G81" s="20">
        <v>11364370</v>
      </c>
      <c r="H81" s="20">
        <v>13279799</v>
      </c>
      <c r="I81" s="20">
        <v>33157746</v>
      </c>
      <c r="J81" s="20">
        <v>13456793</v>
      </c>
      <c r="K81" s="20">
        <v>12490155</v>
      </c>
      <c r="L81" s="20">
        <v>12082265</v>
      </c>
      <c r="M81" s="20">
        <v>38029213</v>
      </c>
      <c r="N81" s="20"/>
      <c r="O81" s="20"/>
      <c r="P81" s="20"/>
      <c r="Q81" s="20"/>
      <c r="R81" s="20"/>
      <c r="S81" s="20"/>
      <c r="T81" s="20"/>
      <c r="U81" s="20"/>
      <c r="V81" s="20">
        <v>71186959</v>
      </c>
      <c r="W81" s="20">
        <v>79572689</v>
      </c>
      <c r="X81" s="20"/>
      <c r="Y81" s="19"/>
      <c r="Z81" s="22">
        <v>162549087</v>
      </c>
    </row>
    <row r="82" spans="1:26" ht="13.5" hidden="1">
      <c r="A82" s="38" t="s">
        <v>113</v>
      </c>
      <c r="B82" s="18">
        <v>110443531</v>
      </c>
      <c r="C82" s="18"/>
      <c r="D82" s="19">
        <v>221410747</v>
      </c>
      <c r="E82" s="20">
        <v>221410747</v>
      </c>
      <c r="F82" s="20">
        <v>13112352</v>
      </c>
      <c r="G82" s="20">
        <v>14272191</v>
      </c>
      <c r="H82" s="20">
        <v>16122647</v>
      </c>
      <c r="I82" s="20">
        <v>43507190</v>
      </c>
      <c r="J82" s="20">
        <v>17413340</v>
      </c>
      <c r="K82" s="20">
        <v>14707676</v>
      </c>
      <c r="L82" s="20">
        <v>15781414</v>
      </c>
      <c r="M82" s="20">
        <v>47902430</v>
      </c>
      <c r="N82" s="20"/>
      <c r="O82" s="20"/>
      <c r="P82" s="20"/>
      <c r="Q82" s="20"/>
      <c r="R82" s="20"/>
      <c r="S82" s="20"/>
      <c r="T82" s="20"/>
      <c r="U82" s="20"/>
      <c r="V82" s="20">
        <v>91409620</v>
      </c>
      <c r="W82" s="20">
        <v>100057368</v>
      </c>
      <c r="X82" s="20"/>
      <c r="Y82" s="19"/>
      <c r="Z82" s="22">
        <v>221410747</v>
      </c>
    </row>
    <row r="83" spans="1:26" ht="13.5" hidden="1">
      <c r="A83" s="38" t="s">
        <v>114</v>
      </c>
      <c r="B83" s="18">
        <v>589895061</v>
      </c>
      <c r="C83" s="18"/>
      <c r="D83" s="19">
        <v>26167726</v>
      </c>
      <c r="E83" s="20">
        <v>26167726</v>
      </c>
      <c r="F83" s="20">
        <v>1251413</v>
      </c>
      <c r="G83" s="20">
        <v>2002743</v>
      </c>
      <c r="H83" s="20">
        <v>3535668</v>
      </c>
      <c r="I83" s="20">
        <v>6789824</v>
      </c>
      <c r="J83" s="20">
        <v>1529377</v>
      </c>
      <c r="K83" s="20">
        <v>3209055</v>
      </c>
      <c r="L83" s="20">
        <v>1572608</v>
      </c>
      <c r="M83" s="20">
        <v>6311040</v>
      </c>
      <c r="N83" s="20"/>
      <c r="O83" s="20"/>
      <c r="P83" s="20"/>
      <c r="Q83" s="20"/>
      <c r="R83" s="20"/>
      <c r="S83" s="20"/>
      <c r="T83" s="20"/>
      <c r="U83" s="20"/>
      <c r="V83" s="20">
        <v>13100864</v>
      </c>
      <c r="W83" s="20">
        <v>9596702</v>
      </c>
      <c r="X83" s="20"/>
      <c r="Y83" s="19"/>
      <c r="Z83" s="22">
        <v>26167726</v>
      </c>
    </row>
    <row r="84" spans="1:26" ht="13.5" hidden="1">
      <c r="A84" s="39" t="s">
        <v>115</v>
      </c>
      <c r="B84" s="27">
        <v>30226974</v>
      </c>
      <c r="C84" s="27"/>
      <c r="D84" s="28">
        <v>172373122</v>
      </c>
      <c r="E84" s="29">
        <v>172373122</v>
      </c>
      <c r="F84" s="29">
        <v>8233486</v>
      </c>
      <c r="G84" s="29">
        <v>7285517</v>
      </c>
      <c r="H84" s="29">
        <v>12867502</v>
      </c>
      <c r="I84" s="29">
        <v>28386505</v>
      </c>
      <c r="J84" s="29">
        <v>9847919</v>
      </c>
      <c r="K84" s="29">
        <v>9765691</v>
      </c>
      <c r="L84" s="29">
        <v>10740708</v>
      </c>
      <c r="M84" s="29">
        <v>30354318</v>
      </c>
      <c r="N84" s="29"/>
      <c r="O84" s="29"/>
      <c r="P84" s="29"/>
      <c r="Q84" s="29"/>
      <c r="R84" s="29"/>
      <c r="S84" s="29"/>
      <c r="T84" s="29"/>
      <c r="U84" s="29"/>
      <c r="V84" s="29">
        <v>58740823</v>
      </c>
      <c r="W84" s="29">
        <v>55181900</v>
      </c>
      <c r="X84" s="29"/>
      <c r="Y84" s="28"/>
      <c r="Z84" s="30">
        <v>172373122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73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0</v>
      </c>
      <c r="C5" s="18">
        <v>0</v>
      </c>
      <c r="D5" s="58">
        <v>52992000</v>
      </c>
      <c r="E5" s="59">
        <v>52992000</v>
      </c>
      <c r="F5" s="59">
        <v>5371821</v>
      </c>
      <c r="G5" s="59">
        <v>4773576</v>
      </c>
      <c r="H5" s="59">
        <v>4759000</v>
      </c>
      <c r="I5" s="59">
        <v>14904397</v>
      </c>
      <c r="J5" s="59">
        <v>5164727</v>
      </c>
      <c r="K5" s="59">
        <v>4907389</v>
      </c>
      <c r="L5" s="59">
        <v>4737785</v>
      </c>
      <c r="M5" s="59">
        <v>14809901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29714298</v>
      </c>
      <c r="W5" s="59">
        <v>24167536</v>
      </c>
      <c r="X5" s="59">
        <v>5546762</v>
      </c>
      <c r="Y5" s="60">
        <v>22.95</v>
      </c>
      <c r="Z5" s="61">
        <v>52992000</v>
      </c>
    </row>
    <row r="6" spans="1:26" ht="13.5">
      <c r="A6" s="57" t="s">
        <v>32</v>
      </c>
      <c r="B6" s="18">
        <v>0</v>
      </c>
      <c r="C6" s="18">
        <v>0</v>
      </c>
      <c r="D6" s="58">
        <v>314562250</v>
      </c>
      <c r="E6" s="59">
        <v>314562250</v>
      </c>
      <c r="F6" s="59">
        <v>20573766</v>
      </c>
      <c r="G6" s="59">
        <v>25868806</v>
      </c>
      <c r="H6" s="59">
        <v>23520000</v>
      </c>
      <c r="I6" s="59">
        <v>69962572</v>
      </c>
      <c r="J6" s="59">
        <v>23647936</v>
      </c>
      <c r="K6" s="59">
        <v>23763983</v>
      </c>
      <c r="L6" s="59">
        <v>19580560</v>
      </c>
      <c r="M6" s="59">
        <v>66992479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136955051</v>
      </c>
      <c r="W6" s="59">
        <v>144864302</v>
      </c>
      <c r="X6" s="59">
        <v>-7909251</v>
      </c>
      <c r="Y6" s="60">
        <v>-5.46</v>
      </c>
      <c r="Z6" s="61">
        <v>314562250</v>
      </c>
    </row>
    <row r="7" spans="1:26" ht="13.5">
      <c r="A7" s="57" t="s">
        <v>33</v>
      </c>
      <c r="B7" s="18">
        <v>0</v>
      </c>
      <c r="C7" s="18">
        <v>0</v>
      </c>
      <c r="D7" s="58">
        <v>4034810</v>
      </c>
      <c r="E7" s="59">
        <v>4034810</v>
      </c>
      <c r="F7" s="59">
        <v>0</v>
      </c>
      <c r="G7" s="59">
        <v>0</v>
      </c>
      <c r="H7" s="59">
        <v>1324000</v>
      </c>
      <c r="I7" s="59">
        <v>1324000</v>
      </c>
      <c r="J7" s="59">
        <v>143236</v>
      </c>
      <c r="K7" s="59">
        <v>213962</v>
      </c>
      <c r="L7" s="59">
        <v>225631</v>
      </c>
      <c r="M7" s="59">
        <v>582829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1906829</v>
      </c>
      <c r="W7" s="59">
        <v>1347566</v>
      </c>
      <c r="X7" s="59">
        <v>559263</v>
      </c>
      <c r="Y7" s="60">
        <v>41.5</v>
      </c>
      <c r="Z7" s="61">
        <v>4034810</v>
      </c>
    </row>
    <row r="8" spans="1:26" ht="13.5">
      <c r="A8" s="57" t="s">
        <v>34</v>
      </c>
      <c r="B8" s="18">
        <v>0</v>
      </c>
      <c r="C8" s="18">
        <v>0</v>
      </c>
      <c r="D8" s="58">
        <v>291230000</v>
      </c>
      <c r="E8" s="59">
        <v>291230000</v>
      </c>
      <c r="F8" s="59">
        <v>60617000</v>
      </c>
      <c r="G8" s="59">
        <v>68996000</v>
      </c>
      <c r="H8" s="59">
        <v>291000</v>
      </c>
      <c r="I8" s="59">
        <v>129904000</v>
      </c>
      <c r="J8" s="59">
        <v>1554200</v>
      </c>
      <c r="K8" s="59">
        <v>131480</v>
      </c>
      <c r="L8" s="59">
        <v>91864280</v>
      </c>
      <c r="M8" s="59">
        <v>93549960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223453960</v>
      </c>
      <c r="W8" s="59">
        <v>218422500</v>
      </c>
      <c r="X8" s="59">
        <v>5031460</v>
      </c>
      <c r="Y8" s="60">
        <v>2.3</v>
      </c>
      <c r="Z8" s="61">
        <v>291230000</v>
      </c>
    </row>
    <row r="9" spans="1:26" ht="13.5">
      <c r="A9" s="57" t="s">
        <v>35</v>
      </c>
      <c r="B9" s="18">
        <v>0</v>
      </c>
      <c r="C9" s="18">
        <v>0</v>
      </c>
      <c r="D9" s="58">
        <v>33447931</v>
      </c>
      <c r="E9" s="59">
        <v>33447931</v>
      </c>
      <c r="F9" s="59">
        <v>1365414</v>
      </c>
      <c r="G9" s="59">
        <v>2252162</v>
      </c>
      <c r="H9" s="59">
        <v>1842000</v>
      </c>
      <c r="I9" s="59">
        <v>5459576</v>
      </c>
      <c r="J9" s="59">
        <v>785776</v>
      </c>
      <c r="K9" s="59">
        <v>2771891</v>
      </c>
      <c r="L9" s="59">
        <v>7238319</v>
      </c>
      <c r="M9" s="59">
        <v>10795986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16255562</v>
      </c>
      <c r="W9" s="59">
        <v>17433467</v>
      </c>
      <c r="X9" s="59">
        <v>-1177905</v>
      </c>
      <c r="Y9" s="60">
        <v>-6.76</v>
      </c>
      <c r="Z9" s="61">
        <v>33447931</v>
      </c>
    </row>
    <row r="10" spans="1:26" ht="25.5">
      <c r="A10" s="62" t="s">
        <v>102</v>
      </c>
      <c r="B10" s="63">
        <f>SUM(B5:B9)</f>
        <v>0</v>
      </c>
      <c r="C10" s="63">
        <f>SUM(C5:C9)</f>
        <v>0</v>
      </c>
      <c r="D10" s="64">
        <f aca="true" t="shared" si="0" ref="D10:Z10">SUM(D5:D9)</f>
        <v>696266991</v>
      </c>
      <c r="E10" s="65">
        <f t="shared" si="0"/>
        <v>696266991</v>
      </c>
      <c r="F10" s="65">
        <f t="shared" si="0"/>
        <v>87928001</v>
      </c>
      <c r="G10" s="65">
        <f t="shared" si="0"/>
        <v>101890544</v>
      </c>
      <c r="H10" s="65">
        <f t="shared" si="0"/>
        <v>31736000</v>
      </c>
      <c r="I10" s="65">
        <f t="shared" si="0"/>
        <v>221554545</v>
      </c>
      <c r="J10" s="65">
        <f t="shared" si="0"/>
        <v>31295875</v>
      </c>
      <c r="K10" s="65">
        <f t="shared" si="0"/>
        <v>31788705</v>
      </c>
      <c r="L10" s="65">
        <f t="shared" si="0"/>
        <v>123646575</v>
      </c>
      <c r="M10" s="65">
        <f t="shared" si="0"/>
        <v>186731155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408285700</v>
      </c>
      <c r="W10" s="65">
        <f t="shared" si="0"/>
        <v>406235371</v>
      </c>
      <c r="X10" s="65">
        <f t="shared" si="0"/>
        <v>2050329</v>
      </c>
      <c r="Y10" s="66">
        <f>+IF(W10&lt;&gt;0,(X10/W10)*100,0)</f>
        <v>0.5047145439238476</v>
      </c>
      <c r="Z10" s="67">
        <f t="shared" si="0"/>
        <v>696266991</v>
      </c>
    </row>
    <row r="11" spans="1:26" ht="13.5">
      <c r="A11" s="57" t="s">
        <v>36</v>
      </c>
      <c r="B11" s="18">
        <v>0</v>
      </c>
      <c r="C11" s="18">
        <v>0</v>
      </c>
      <c r="D11" s="58">
        <v>262055273</v>
      </c>
      <c r="E11" s="59">
        <v>262055273</v>
      </c>
      <c r="F11" s="59">
        <v>17560399</v>
      </c>
      <c r="G11" s="59">
        <v>18942448</v>
      </c>
      <c r="H11" s="59">
        <v>19019448</v>
      </c>
      <c r="I11" s="59">
        <v>55522295</v>
      </c>
      <c r="J11" s="59">
        <v>18782437</v>
      </c>
      <c r="K11" s="59">
        <v>19120108</v>
      </c>
      <c r="L11" s="59">
        <v>29282354</v>
      </c>
      <c r="M11" s="59">
        <v>67184899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122707194</v>
      </c>
      <c r="W11" s="59">
        <v>144272935</v>
      </c>
      <c r="X11" s="59">
        <v>-21565741</v>
      </c>
      <c r="Y11" s="60">
        <v>-14.95</v>
      </c>
      <c r="Z11" s="61">
        <v>262055273</v>
      </c>
    </row>
    <row r="12" spans="1:26" ht="13.5">
      <c r="A12" s="57" t="s">
        <v>37</v>
      </c>
      <c r="B12" s="18">
        <v>0</v>
      </c>
      <c r="C12" s="18">
        <v>0</v>
      </c>
      <c r="D12" s="58">
        <v>26721985</v>
      </c>
      <c r="E12" s="59">
        <v>26721985</v>
      </c>
      <c r="F12" s="59">
        <v>1880555</v>
      </c>
      <c r="G12" s="59">
        <v>2053570</v>
      </c>
      <c r="H12" s="59">
        <v>1936000</v>
      </c>
      <c r="I12" s="59">
        <v>5870125</v>
      </c>
      <c r="J12" s="59">
        <v>1994623</v>
      </c>
      <c r="K12" s="59">
        <v>1846536</v>
      </c>
      <c r="L12" s="59">
        <v>1870206</v>
      </c>
      <c r="M12" s="59">
        <v>5711365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11581490</v>
      </c>
      <c r="W12" s="59">
        <v>10720447</v>
      </c>
      <c r="X12" s="59">
        <v>861043</v>
      </c>
      <c r="Y12" s="60">
        <v>8.03</v>
      </c>
      <c r="Z12" s="61">
        <v>26721985</v>
      </c>
    </row>
    <row r="13" spans="1:26" ht="13.5">
      <c r="A13" s="57" t="s">
        <v>103</v>
      </c>
      <c r="B13" s="18">
        <v>0</v>
      </c>
      <c r="C13" s="18">
        <v>0</v>
      </c>
      <c r="D13" s="58">
        <v>125678000</v>
      </c>
      <c r="E13" s="59">
        <v>125678000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53819762</v>
      </c>
      <c r="X13" s="59">
        <v>-53819762</v>
      </c>
      <c r="Y13" s="60">
        <v>-100</v>
      </c>
      <c r="Z13" s="61">
        <v>125678000</v>
      </c>
    </row>
    <row r="14" spans="1:26" ht="13.5">
      <c r="A14" s="57" t="s">
        <v>38</v>
      </c>
      <c r="B14" s="18">
        <v>0</v>
      </c>
      <c r="C14" s="18">
        <v>0</v>
      </c>
      <c r="D14" s="58">
        <v>7527000</v>
      </c>
      <c r="E14" s="59">
        <v>7527000</v>
      </c>
      <c r="F14" s="59">
        <v>0</v>
      </c>
      <c r="G14" s="59">
        <v>0</v>
      </c>
      <c r="H14" s="59">
        <v>129000</v>
      </c>
      <c r="I14" s="59">
        <v>129000</v>
      </c>
      <c r="J14" s="59">
        <v>375584</v>
      </c>
      <c r="K14" s="59">
        <v>172278</v>
      </c>
      <c r="L14" s="59">
        <v>3277</v>
      </c>
      <c r="M14" s="59">
        <v>551139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680139</v>
      </c>
      <c r="W14" s="59">
        <v>3902330</v>
      </c>
      <c r="X14" s="59">
        <v>-3222191</v>
      </c>
      <c r="Y14" s="60">
        <v>-82.57</v>
      </c>
      <c r="Z14" s="61">
        <v>7527000</v>
      </c>
    </row>
    <row r="15" spans="1:26" ht="13.5">
      <c r="A15" s="57" t="s">
        <v>39</v>
      </c>
      <c r="B15" s="18">
        <v>0</v>
      </c>
      <c r="C15" s="18">
        <v>0</v>
      </c>
      <c r="D15" s="58">
        <v>245142352</v>
      </c>
      <c r="E15" s="59">
        <v>245142352</v>
      </c>
      <c r="F15" s="59">
        <v>905</v>
      </c>
      <c r="G15" s="59">
        <v>11369506</v>
      </c>
      <c r="H15" s="59">
        <v>17701000</v>
      </c>
      <c r="I15" s="59">
        <v>29071411</v>
      </c>
      <c r="J15" s="59">
        <v>12018275</v>
      </c>
      <c r="K15" s="59">
        <v>8874379</v>
      </c>
      <c r="L15" s="59">
        <v>3297812</v>
      </c>
      <c r="M15" s="59">
        <v>24190466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53261877</v>
      </c>
      <c r="W15" s="59">
        <v>108263781</v>
      </c>
      <c r="X15" s="59">
        <v>-55001904</v>
      </c>
      <c r="Y15" s="60">
        <v>-50.8</v>
      </c>
      <c r="Z15" s="61">
        <v>245142352</v>
      </c>
    </row>
    <row r="16" spans="1:26" ht="13.5">
      <c r="A16" s="68" t="s">
        <v>40</v>
      </c>
      <c r="B16" s="18">
        <v>0</v>
      </c>
      <c r="C16" s="18">
        <v>0</v>
      </c>
      <c r="D16" s="58">
        <v>0</v>
      </c>
      <c r="E16" s="59">
        <v>0</v>
      </c>
      <c r="F16" s="59">
        <v>103132</v>
      </c>
      <c r="G16" s="59">
        <v>0</v>
      </c>
      <c r="H16" s="59">
        <v>0</v>
      </c>
      <c r="I16" s="59">
        <v>103132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103132</v>
      </c>
      <c r="W16" s="59"/>
      <c r="X16" s="59">
        <v>103132</v>
      </c>
      <c r="Y16" s="60">
        <v>0</v>
      </c>
      <c r="Z16" s="61">
        <v>0</v>
      </c>
    </row>
    <row r="17" spans="1:26" ht="13.5">
      <c r="A17" s="57" t="s">
        <v>41</v>
      </c>
      <c r="B17" s="18">
        <v>0</v>
      </c>
      <c r="C17" s="18">
        <v>0</v>
      </c>
      <c r="D17" s="58">
        <v>179125844</v>
      </c>
      <c r="E17" s="59">
        <v>179125844</v>
      </c>
      <c r="F17" s="59">
        <v>14170009</v>
      </c>
      <c r="G17" s="59">
        <v>16740494</v>
      </c>
      <c r="H17" s="59">
        <v>25235000</v>
      </c>
      <c r="I17" s="59">
        <v>56145503</v>
      </c>
      <c r="J17" s="59">
        <v>18637012</v>
      </c>
      <c r="K17" s="59">
        <v>18208980</v>
      </c>
      <c r="L17" s="59">
        <v>16523151</v>
      </c>
      <c r="M17" s="59">
        <v>53369143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109514646</v>
      </c>
      <c r="W17" s="59">
        <v>94276531</v>
      </c>
      <c r="X17" s="59">
        <v>15238115</v>
      </c>
      <c r="Y17" s="60">
        <v>16.16</v>
      </c>
      <c r="Z17" s="61">
        <v>179125844</v>
      </c>
    </row>
    <row r="18" spans="1:26" ht="13.5">
      <c r="A18" s="69" t="s">
        <v>42</v>
      </c>
      <c r="B18" s="70">
        <f>SUM(B11:B17)</f>
        <v>0</v>
      </c>
      <c r="C18" s="70">
        <f>SUM(C11:C17)</f>
        <v>0</v>
      </c>
      <c r="D18" s="71">
        <f aca="true" t="shared" si="1" ref="D18:Z18">SUM(D11:D17)</f>
        <v>846250454</v>
      </c>
      <c r="E18" s="72">
        <f t="shared" si="1"/>
        <v>846250454</v>
      </c>
      <c r="F18" s="72">
        <f t="shared" si="1"/>
        <v>33715000</v>
      </c>
      <c r="G18" s="72">
        <f t="shared" si="1"/>
        <v>49106018</v>
      </c>
      <c r="H18" s="72">
        <f t="shared" si="1"/>
        <v>64020448</v>
      </c>
      <c r="I18" s="72">
        <f t="shared" si="1"/>
        <v>146841466</v>
      </c>
      <c r="J18" s="72">
        <f t="shared" si="1"/>
        <v>51807931</v>
      </c>
      <c r="K18" s="72">
        <f t="shared" si="1"/>
        <v>48222281</v>
      </c>
      <c r="L18" s="72">
        <f t="shared" si="1"/>
        <v>50976800</v>
      </c>
      <c r="M18" s="72">
        <f t="shared" si="1"/>
        <v>151007012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297848478</v>
      </c>
      <c r="W18" s="72">
        <f t="shared" si="1"/>
        <v>415255786</v>
      </c>
      <c r="X18" s="72">
        <f t="shared" si="1"/>
        <v>-117407308</v>
      </c>
      <c r="Y18" s="66">
        <f>+IF(W18&lt;&gt;0,(X18/W18)*100,0)</f>
        <v>-28.273491172980307</v>
      </c>
      <c r="Z18" s="73">
        <f t="shared" si="1"/>
        <v>846250454</v>
      </c>
    </row>
    <row r="19" spans="1:26" ht="13.5">
      <c r="A19" s="69" t="s">
        <v>43</v>
      </c>
      <c r="B19" s="74">
        <f>+B10-B18</f>
        <v>0</v>
      </c>
      <c r="C19" s="74">
        <f>+C10-C18</f>
        <v>0</v>
      </c>
      <c r="D19" s="75">
        <f aca="true" t="shared" si="2" ref="D19:Z19">+D10-D18</f>
        <v>-149983463</v>
      </c>
      <c r="E19" s="76">
        <f t="shared" si="2"/>
        <v>-149983463</v>
      </c>
      <c r="F19" s="76">
        <f t="shared" si="2"/>
        <v>54213001</v>
      </c>
      <c r="G19" s="76">
        <f t="shared" si="2"/>
        <v>52784526</v>
      </c>
      <c r="H19" s="76">
        <f t="shared" si="2"/>
        <v>-32284448</v>
      </c>
      <c r="I19" s="76">
        <f t="shared" si="2"/>
        <v>74713079</v>
      </c>
      <c r="J19" s="76">
        <f t="shared" si="2"/>
        <v>-20512056</v>
      </c>
      <c r="K19" s="76">
        <f t="shared" si="2"/>
        <v>-16433576</v>
      </c>
      <c r="L19" s="76">
        <f t="shared" si="2"/>
        <v>72669775</v>
      </c>
      <c r="M19" s="76">
        <f t="shared" si="2"/>
        <v>35724143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110437222</v>
      </c>
      <c r="W19" s="76">
        <f>IF(E10=E18,0,W10-W18)</f>
        <v>-9020415</v>
      </c>
      <c r="X19" s="76">
        <f t="shared" si="2"/>
        <v>119457637</v>
      </c>
      <c r="Y19" s="77">
        <f>+IF(W19&lt;&gt;0,(X19/W19)*100,0)</f>
        <v>-1324.3031168743346</v>
      </c>
      <c r="Z19" s="78">
        <f t="shared" si="2"/>
        <v>-149983463</v>
      </c>
    </row>
    <row r="20" spans="1:26" ht="13.5">
      <c r="A20" s="57" t="s">
        <v>44</v>
      </c>
      <c r="B20" s="18">
        <v>0</v>
      </c>
      <c r="C20" s="18">
        <v>0</v>
      </c>
      <c r="D20" s="58">
        <v>101346000</v>
      </c>
      <c r="E20" s="59">
        <v>101346000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3785189</v>
      </c>
      <c r="L20" s="59">
        <v>7881745</v>
      </c>
      <c r="M20" s="59">
        <v>11666934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11666934</v>
      </c>
      <c r="W20" s="59">
        <v>72035280</v>
      </c>
      <c r="X20" s="59">
        <v>-60368346</v>
      </c>
      <c r="Y20" s="60">
        <v>-83.8</v>
      </c>
      <c r="Z20" s="61">
        <v>101346000</v>
      </c>
    </row>
    <row r="21" spans="1:26" ht="13.5">
      <c r="A21" s="57" t="s">
        <v>104</v>
      </c>
      <c r="B21" s="79">
        <v>0</v>
      </c>
      <c r="C21" s="79">
        <v>0</v>
      </c>
      <c r="D21" s="80">
        <v>58000000</v>
      </c>
      <c r="E21" s="81">
        <v>58000000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>
        <v>50000000</v>
      </c>
      <c r="X21" s="81">
        <v>-50000000</v>
      </c>
      <c r="Y21" s="82">
        <v>-100</v>
      </c>
      <c r="Z21" s="83">
        <v>58000000</v>
      </c>
    </row>
    <row r="22" spans="1:26" ht="25.5">
      <c r="A22" s="84" t="s">
        <v>105</v>
      </c>
      <c r="B22" s="85">
        <f>SUM(B19:B21)</f>
        <v>0</v>
      </c>
      <c r="C22" s="85">
        <f>SUM(C19:C21)</f>
        <v>0</v>
      </c>
      <c r="D22" s="86">
        <f aca="true" t="shared" si="3" ref="D22:Z22">SUM(D19:D21)</f>
        <v>9362537</v>
      </c>
      <c r="E22" s="87">
        <f t="shared" si="3"/>
        <v>9362537</v>
      </c>
      <c r="F22" s="87">
        <f t="shared" si="3"/>
        <v>54213001</v>
      </c>
      <c r="G22" s="87">
        <f t="shared" si="3"/>
        <v>52784526</v>
      </c>
      <c r="H22" s="87">
        <f t="shared" si="3"/>
        <v>-32284448</v>
      </c>
      <c r="I22" s="87">
        <f t="shared" si="3"/>
        <v>74713079</v>
      </c>
      <c r="J22" s="87">
        <f t="shared" si="3"/>
        <v>-20512056</v>
      </c>
      <c r="K22" s="87">
        <f t="shared" si="3"/>
        <v>-12648387</v>
      </c>
      <c r="L22" s="87">
        <f t="shared" si="3"/>
        <v>80551520</v>
      </c>
      <c r="M22" s="87">
        <f t="shared" si="3"/>
        <v>47391077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122104156</v>
      </c>
      <c r="W22" s="87">
        <f t="shared" si="3"/>
        <v>113014865</v>
      </c>
      <c r="X22" s="87">
        <f t="shared" si="3"/>
        <v>9089291</v>
      </c>
      <c r="Y22" s="88">
        <f>+IF(W22&lt;&gt;0,(X22/W22)*100,0)</f>
        <v>8.042562365579077</v>
      </c>
      <c r="Z22" s="89">
        <f t="shared" si="3"/>
        <v>9362537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0</v>
      </c>
      <c r="C24" s="74">
        <f>SUM(C22:C23)</f>
        <v>0</v>
      </c>
      <c r="D24" s="75">
        <f aca="true" t="shared" si="4" ref="D24:Z24">SUM(D22:D23)</f>
        <v>9362537</v>
      </c>
      <c r="E24" s="76">
        <f t="shared" si="4"/>
        <v>9362537</v>
      </c>
      <c r="F24" s="76">
        <f t="shared" si="4"/>
        <v>54213001</v>
      </c>
      <c r="G24" s="76">
        <f t="shared" si="4"/>
        <v>52784526</v>
      </c>
      <c r="H24" s="76">
        <f t="shared" si="4"/>
        <v>-32284448</v>
      </c>
      <c r="I24" s="76">
        <f t="shared" si="4"/>
        <v>74713079</v>
      </c>
      <c r="J24" s="76">
        <f t="shared" si="4"/>
        <v>-20512056</v>
      </c>
      <c r="K24" s="76">
        <f t="shared" si="4"/>
        <v>-12648387</v>
      </c>
      <c r="L24" s="76">
        <f t="shared" si="4"/>
        <v>80551520</v>
      </c>
      <c r="M24" s="76">
        <f t="shared" si="4"/>
        <v>47391077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122104156</v>
      </c>
      <c r="W24" s="76">
        <f t="shared" si="4"/>
        <v>113014865</v>
      </c>
      <c r="X24" s="76">
        <f t="shared" si="4"/>
        <v>9089291</v>
      </c>
      <c r="Y24" s="77">
        <f>+IF(W24&lt;&gt;0,(X24/W24)*100,0)</f>
        <v>8.042562365579077</v>
      </c>
      <c r="Z24" s="78">
        <f t="shared" si="4"/>
        <v>9362537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106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167234000</v>
      </c>
      <c r="C27" s="21">
        <v>0</v>
      </c>
      <c r="D27" s="98">
        <v>140276000</v>
      </c>
      <c r="E27" s="99">
        <v>140276000</v>
      </c>
      <c r="F27" s="99">
        <v>10614085</v>
      </c>
      <c r="G27" s="99">
        <v>4621738</v>
      </c>
      <c r="H27" s="99">
        <v>10393412</v>
      </c>
      <c r="I27" s="99">
        <v>25629235</v>
      </c>
      <c r="J27" s="99">
        <v>3666957</v>
      </c>
      <c r="K27" s="99">
        <v>5526627</v>
      </c>
      <c r="L27" s="99">
        <v>15958056</v>
      </c>
      <c r="M27" s="99">
        <v>25151640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50780875</v>
      </c>
      <c r="W27" s="99">
        <v>70138000</v>
      </c>
      <c r="X27" s="99">
        <v>-19357125</v>
      </c>
      <c r="Y27" s="100">
        <v>-27.6</v>
      </c>
      <c r="Z27" s="101">
        <v>140276000</v>
      </c>
    </row>
    <row r="28" spans="1:26" ht="13.5">
      <c r="A28" s="102" t="s">
        <v>44</v>
      </c>
      <c r="B28" s="18">
        <v>137132000</v>
      </c>
      <c r="C28" s="18">
        <v>0</v>
      </c>
      <c r="D28" s="58">
        <v>101346000</v>
      </c>
      <c r="E28" s="59">
        <v>101346000</v>
      </c>
      <c r="F28" s="59">
        <v>10612285</v>
      </c>
      <c r="G28" s="59">
        <v>4480963</v>
      </c>
      <c r="H28" s="59">
        <v>3072340</v>
      </c>
      <c r="I28" s="59">
        <v>18165588</v>
      </c>
      <c r="J28" s="59">
        <v>2335970</v>
      </c>
      <c r="K28" s="59">
        <v>3693697</v>
      </c>
      <c r="L28" s="59">
        <v>13311665</v>
      </c>
      <c r="M28" s="59">
        <v>19341332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37506920</v>
      </c>
      <c r="W28" s="59">
        <v>50673000</v>
      </c>
      <c r="X28" s="59">
        <v>-13166080</v>
      </c>
      <c r="Y28" s="60">
        <v>-25.98</v>
      </c>
      <c r="Z28" s="61">
        <v>101346000</v>
      </c>
    </row>
    <row r="29" spans="1:26" ht="13.5">
      <c r="A29" s="57" t="s">
        <v>107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30102000</v>
      </c>
      <c r="C31" s="18">
        <v>0</v>
      </c>
      <c r="D31" s="58">
        <v>38930000</v>
      </c>
      <c r="E31" s="59">
        <v>38930000</v>
      </c>
      <c r="F31" s="59">
        <v>1800</v>
      </c>
      <c r="G31" s="59">
        <v>140775</v>
      </c>
      <c r="H31" s="59">
        <v>7321072</v>
      </c>
      <c r="I31" s="59">
        <v>7463647</v>
      </c>
      <c r="J31" s="59">
        <v>1330987</v>
      </c>
      <c r="K31" s="59">
        <v>1832930</v>
      </c>
      <c r="L31" s="59">
        <v>2646391</v>
      </c>
      <c r="M31" s="59">
        <v>5810308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13273955</v>
      </c>
      <c r="W31" s="59">
        <v>19465000</v>
      </c>
      <c r="X31" s="59">
        <v>-6191045</v>
      </c>
      <c r="Y31" s="60">
        <v>-31.81</v>
      </c>
      <c r="Z31" s="61">
        <v>38930000</v>
      </c>
    </row>
    <row r="32" spans="1:26" ht="13.5">
      <c r="A32" s="69" t="s">
        <v>50</v>
      </c>
      <c r="B32" s="21">
        <f>SUM(B28:B31)</f>
        <v>167234000</v>
      </c>
      <c r="C32" s="21">
        <f>SUM(C28:C31)</f>
        <v>0</v>
      </c>
      <c r="D32" s="98">
        <f aca="true" t="shared" si="5" ref="D32:Z32">SUM(D28:D31)</f>
        <v>140276000</v>
      </c>
      <c r="E32" s="99">
        <f t="shared" si="5"/>
        <v>140276000</v>
      </c>
      <c r="F32" s="99">
        <f t="shared" si="5"/>
        <v>10614085</v>
      </c>
      <c r="G32" s="99">
        <f t="shared" si="5"/>
        <v>4621738</v>
      </c>
      <c r="H32" s="99">
        <f t="shared" si="5"/>
        <v>10393412</v>
      </c>
      <c r="I32" s="99">
        <f t="shared" si="5"/>
        <v>25629235</v>
      </c>
      <c r="J32" s="99">
        <f t="shared" si="5"/>
        <v>3666957</v>
      </c>
      <c r="K32" s="99">
        <f t="shared" si="5"/>
        <v>5526627</v>
      </c>
      <c r="L32" s="99">
        <f t="shared" si="5"/>
        <v>15958056</v>
      </c>
      <c r="M32" s="99">
        <f t="shared" si="5"/>
        <v>25151640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50780875</v>
      </c>
      <c r="W32" s="99">
        <f t="shared" si="5"/>
        <v>70138000</v>
      </c>
      <c r="X32" s="99">
        <f t="shared" si="5"/>
        <v>-19357125</v>
      </c>
      <c r="Y32" s="100">
        <f>+IF(W32&lt;&gt;0,(X32/W32)*100,0)</f>
        <v>-27.598626992500495</v>
      </c>
      <c r="Z32" s="101">
        <f t="shared" si="5"/>
        <v>140276000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385299590</v>
      </c>
      <c r="C35" s="18">
        <v>0</v>
      </c>
      <c r="D35" s="58">
        <v>345515875</v>
      </c>
      <c r="E35" s="59">
        <v>345515875</v>
      </c>
      <c r="F35" s="59">
        <v>396457624</v>
      </c>
      <c r="G35" s="59">
        <v>472586801</v>
      </c>
      <c r="H35" s="59">
        <v>420460672</v>
      </c>
      <c r="I35" s="59">
        <v>420460672</v>
      </c>
      <c r="J35" s="59">
        <v>401197408</v>
      </c>
      <c r="K35" s="59">
        <v>380716729</v>
      </c>
      <c r="L35" s="59">
        <v>445062367</v>
      </c>
      <c r="M35" s="59">
        <v>445062367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445062367</v>
      </c>
      <c r="W35" s="59">
        <v>172757938</v>
      </c>
      <c r="X35" s="59">
        <v>272304429</v>
      </c>
      <c r="Y35" s="60">
        <v>157.62</v>
      </c>
      <c r="Z35" s="61">
        <v>345515875</v>
      </c>
    </row>
    <row r="36" spans="1:26" ht="13.5">
      <c r="A36" s="57" t="s">
        <v>53</v>
      </c>
      <c r="B36" s="18">
        <v>1649559113</v>
      </c>
      <c r="C36" s="18">
        <v>0</v>
      </c>
      <c r="D36" s="58">
        <v>2158828462</v>
      </c>
      <c r="E36" s="59">
        <v>2158828462</v>
      </c>
      <c r="F36" s="59">
        <v>1791129663</v>
      </c>
      <c r="G36" s="59">
        <v>1791129663</v>
      </c>
      <c r="H36" s="59">
        <v>1791129663</v>
      </c>
      <c r="I36" s="59">
        <v>1791129663</v>
      </c>
      <c r="J36" s="59">
        <v>1791129663</v>
      </c>
      <c r="K36" s="59">
        <v>1727175080</v>
      </c>
      <c r="L36" s="59">
        <v>1727175080</v>
      </c>
      <c r="M36" s="59">
        <v>1727175080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1727175080</v>
      </c>
      <c r="W36" s="59">
        <v>1079414231</v>
      </c>
      <c r="X36" s="59">
        <v>647760849</v>
      </c>
      <c r="Y36" s="60">
        <v>60.01</v>
      </c>
      <c r="Z36" s="61">
        <v>2158828462</v>
      </c>
    </row>
    <row r="37" spans="1:26" ht="13.5">
      <c r="A37" s="57" t="s">
        <v>54</v>
      </c>
      <c r="B37" s="18">
        <v>197954758</v>
      </c>
      <c r="C37" s="18">
        <v>0</v>
      </c>
      <c r="D37" s="58">
        <v>90036968</v>
      </c>
      <c r="E37" s="59">
        <v>90036968</v>
      </c>
      <c r="F37" s="59">
        <v>101327195</v>
      </c>
      <c r="G37" s="59">
        <v>101327195</v>
      </c>
      <c r="H37" s="59">
        <v>80204539</v>
      </c>
      <c r="I37" s="59">
        <v>80204539</v>
      </c>
      <c r="J37" s="59">
        <v>80204539</v>
      </c>
      <c r="K37" s="59">
        <v>110839459</v>
      </c>
      <c r="L37" s="59">
        <v>109699874</v>
      </c>
      <c r="M37" s="59">
        <v>109699874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109699874</v>
      </c>
      <c r="W37" s="59">
        <v>45018484</v>
      </c>
      <c r="X37" s="59">
        <v>64681390</v>
      </c>
      <c r="Y37" s="60">
        <v>143.68</v>
      </c>
      <c r="Z37" s="61">
        <v>90036968</v>
      </c>
    </row>
    <row r="38" spans="1:26" ht="13.5">
      <c r="A38" s="57" t="s">
        <v>55</v>
      </c>
      <c r="B38" s="18">
        <v>127957074</v>
      </c>
      <c r="C38" s="18">
        <v>0</v>
      </c>
      <c r="D38" s="58">
        <v>124151000</v>
      </c>
      <c r="E38" s="59">
        <v>124151000</v>
      </c>
      <c r="F38" s="59">
        <v>116315938</v>
      </c>
      <c r="G38" s="59">
        <v>116315938</v>
      </c>
      <c r="H38" s="59">
        <v>116315938</v>
      </c>
      <c r="I38" s="59">
        <v>116315938</v>
      </c>
      <c r="J38" s="59">
        <v>116315938</v>
      </c>
      <c r="K38" s="59">
        <v>125460644</v>
      </c>
      <c r="L38" s="59">
        <v>125460644</v>
      </c>
      <c r="M38" s="59">
        <v>125460644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125460644</v>
      </c>
      <c r="W38" s="59">
        <v>62075500</v>
      </c>
      <c r="X38" s="59">
        <v>63385144</v>
      </c>
      <c r="Y38" s="60">
        <v>102.11</v>
      </c>
      <c r="Z38" s="61">
        <v>124151000</v>
      </c>
    </row>
    <row r="39" spans="1:26" ht="13.5">
      <c r="A39" s="57" t="s">
        <v>56</v>
      </c>
      <c r="B39" s="18">
        <v>1708946871</v>
      </c>
      <c r="C39" s="18">
        <v>0</v>
      </c>
      <c r="D39" s="58">
        <v>2290156369</v>
      </c>
      <c r="E39" s="59">
        <v>2290156369</v>
      </c>
      <c r="F39" s="59">
        <v>1969944154</v>
      </c>
      <c r="G39" s="59">
        <v>2046073331</v>
      </c>
      <c r="H39" s="59">
        <v>2015069858</v>
      </c>
      <c r="I39" s="59">
        <v>2015069858</v>
      </c>
      <c r="J39" s="59">
        <v>1995806594</v>
      </c>
      <c r="K39" s="59">
        <v>1871591706</v>
      </c>
      <c r="L39" s="59">
        <v>1937076929</v>
      </c>
      <c r="M39" s="59">
        <v>1937076929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1937076929</v>
      </c>
      <c r="W39" s="59">
        <v>1145078185</v>
      </c>
      <c r="X39" s="59">
        <v>791998744</v>
      </c>
      <c r="Y39" s="60">
        <v>69.17</v>
      </c>
      <c r="Z39" s="61">
        <v>2290156369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829614118</v>
      </c>
      <c r="C42" s="18">
        <v>0</v>
      </c>
      <c r="D42" s="58">
        <v>121619177</v>
      </c>
      <c r="E42" s="59">
        <v>121619177</v>
      </c>
      <c r="F42" s="59">
        <v>87389873</v>
      </c>
      <c r="G42" s="59">
        <v>52021760</v>
      </c>
      <c r="H42" s="59">
        <v>-77844527</v>
      </c>
      <c r="I42" s="59">
        <v>61567106</v>
      </c>
      <c r="J42" s="59">
        <v>-13647315</v>
      </c>
      <c r="K42" s="59">
        <v>8236487</v>
      </c>
      <c r="L42" s="59">
        <v>68517237</v>
      </c>
      <c r="M42" s="59">
        <v>63106409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124673515</v>
      </c>
      <c r="W42" s="59">
        <v>121083556</v>
      </c>
      <c r="X42" s="59">
        <v>3589959</v>
      </c>
      <c r="Y42" s="60">
        <v>2.96</v>
      </c>
      <c r="Z42" s="61">
        <v>121619177</v>
      </c>
    </row>
    <row r="43" spans="1:26" ht="13.5">
      <c r="A43" s="57" t="s">
        <v>59</v>
      </c>
      <c r="B43" s="18">
        <v>-214612994</v>
      </c>
      <c r="C43" s="18">
        <v>0</v>
      </c>
      <c r="D43" s="58">
        <v>-140276000</v>
      </c>
      <c r="E43" s="59">
        <v>-140276000</v>
      </c>
      <c r="F43" s="59">
        <v>-10614085</v>
      </c>
      <c r="G43" s="59">
        <v>-4621738</v>
      </c>
      <c r="H43" s="59">
        <v>-10393412</v>
      </c>
      <c r="I43" s="59">
        <v>-25629235</v>
      </c>
      <c r="J43" s="59">
        <v>-5582589</v>
      </c>
      <c r="K43" s="59">
        <v>-27083488</v>
      </c>
      <c r="L43" s="59">
        <v>-12876604</v>
      </c>
      <c r="M43" s="59">
        <v>-45542681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-71171916</v>
      </c>
      <c r="W43" s="59">
        <v>-76074258</v>
      </c>
      <c r="X43" s="59">
        <v>4902342</v>
      </c>
      <c r="Y43" s="60">
        <v>-6.44</v>
      </c>
      <c r="Z43" s="61">
        <v>-140276000</v>
      </c>
    </row>
    <row r="44" spans="1:26" ht="13.5">
      <c r="A44" s="57" t="s">
        <v>60</v>
      </c>
      <c r="B44" s="18">
        <v>0</v>
      </c>
      <c r="C44" s="18">
        <v>0</v>
      </c>
      <c r="D44" s="58">
        <v>-1799998</v>
      </c>
      <c r="E44" s="59">
        <v>-1799998</v>
      </c>
      <c r="F44" s="59">
        <v>0</v>
      </c>
      <c r="G44" s="59">
        <v>0</v>
      </c>
      <c r="H44" s="59">
        <v>0</v>
      </c>
      <c r="I44" s="59">
        <v>0</v>
      </c>
      <c r="J44" s="59">
        <v>-719000</v>
      </c>
      <c r="K44" s="59">
        <v>0</v>
      </c>
      <c r="L44" s="59">
        <v>0</v>
      </c>
      <c r="M44" s="59">
        <v>-719000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-719000</v>
      </c>
      <c r="W44" s="59">
        <v>-773072</v>
      </c>
      <c r="X44" s="59">
        <v>54072</v>
      </c>
      <c r="Y44" s="60">
        <v>-6.99</v>
      </c>
      <c r="Z44" s="61">
        <v>-1799998</v>
      </c>
    </row>
    <row r="45" spans="1:26" ht="13.5">
      <c r="A45" s="69" t="s">
        <v>61</v>
      </c>
      <c r="B45" s="21">
        <v>114591049</v>
      </c>
      <c r="C45" s="21">
        <v>0</v>
      </c>
      <c r="D45" s="98">
        <v>44160836</v>
      </c>
      <c r="E45" s="99">
        <v>44160836</v>
      </c>
      <c r="F45" s="99">
        <v>198014536</v>
      </c>
      <c r="G45" s="99">
        <v>245414558</v>
      </c>
      <c r="H45" s="99">
        <v>157176619</v>
      </c>
      <c r="I45" s="99">
        <v>157176619</v>
      </c>
      <c r="J45" s="99">
        <v>137227715</v>
      </c>
      <c r="K45" s="99">
        <v>118380714</v>
      </c>
      <c r="L45" s="99">
        <v>174021347</v>
      </c>
      <c r="M45" s="99">
        <v>174021347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174021347</v>
      </c>
      <c r="W45" s="99">
        <v>108853883</v>
      </c>
      <c r="X45" s="99">
        <v>65167464</v>
      </c>
      <c r="Y45" s="100">
        <v>59.87</v>
      </c>
      <c r="Z45" s="101">
        <v>44160836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108</v>
      </c>
      <c r="B47" s="114" t="s">
        <v>93</v>
      </c>
      <c r="C47" s="114"/>
      <c r="D47" s="115" t="s">
        <v>94</v>
      </c>
      <c r="E47" s="116" t="s">
        <v>95</v>
      </c>
      <c r="F47" s="117"/>
      <c r="G47" s="117"/>
      <c r="H47" s="117"/>
      <c r="I47" s="118" t="s">
        <v>96</v>
      </c>
      <c r="J47" s="117"/>
      <c r="K47" s="117"/>
      <c r="L47" s="117"/>
      <c r="M47" s="118" t="s">
        <v>97</v>
      </c>
      <c r="N47" s="119"/>
      <c r="O47" s="119"/>
      <c r="P47" s="119"/>
      <c r="Q47" s="119"/>
      <c r="R47" s="119"/>
      <c r="S47" s="119"/>
      <c r="T47" s="119"/>
      <c r="U47" s="119"/>
      <c r="V47" s="118" t="s">
        <v>98</v>
      </c>
      <c r="W47" s="118" t="s">
        <v>99</v>
      </c>
      <c r="X47" s="118" t="s">
        <v>100</v>
      </c>
      <c r="Y47" s="118" t="s">
        <v>101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-218357</v>
      </c>
      <c r="C49" s="51">
        <v>0</v>
      </c>
      <c r="D49" s="128">
        <v>26485111</v>
      </c>
      <c r="E49" s="53">
        <v>6716042</v>
      </c>
      <c r="F49" s="53">
        <v>0</v>
      </c>
      <c r="G49" s="53">
        <v>0</v>
      </c>
      <c r="H49" s="53">
        <v>0</v>
      </c>
      <c r="I49" s="53">
        <v>6714613</v>
      </c>
      <c r="J49" s="53">
        <v>0</v>
      </c>
      <c r="K49" s="53">
        <v>0</v>
      </c>
      <c r="L49" s="53">
        <v>0</v>
      </c>
      <c r="M49" s="53">
        <v>5974097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103349148</v>
      </c>
      <c r="W49" s="53">
        <v>0</v>
      </c>
      <c r="X49" s="53">
        <v>0</v>
      </c>
      <c r="Y49" s="53">
        <v>149020654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16461802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16461802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109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105.87481254221032</v>
      </c>
      <c r="E58" s="7">
        <f t="shared" si="6"/>
        <v>105.87481254221032</v>
      </c>
      <c r="F58" s="7">
        <f t="shared" si="6"/>
        <v>97.0616852877524</v>
      </c>
      <c r="G58" s="7">
        <f t="shared" si="6"/>
        <v>97.51074834848022</v>
      </c>
      <c r="H58" s="7">
        <f t="shared" si="6"/>
        <v>100</v>
      </c>
      <c r="I58" s="7">
        <f t="shared" si="6"/>
        <v>98.20291802809642</v>
      </c>
      <c r="J58" s="7">
        <f t="shared" si="6"/>
        <v>100.0000069413924</v>
      </c>
      <c r="K58" s="7">
        <f t="shared" si="6"/>
        <v>103.31745547440143</v>
      </c>
      <c r="L58" s="7">
        <f t="shared" si="6"/>
        <v>95.73528541626798</v>
      </c>
      <c r="M58" s="7">
        <f t="shared" si="6"/>
        <v>99.84056837412028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99.0120722797255</v>
      </c>
      <c r="W58" s="7">
        <f t="shared" si="6"/>
        <v>100</v>
      </c>
      <c r="X58" s="7">
        <f t="shared" si="6"/>
        <v>0</v>
      </c>
      <c r="Y58" s="7">
        <f t="shared" si="6"/>
        <v>0</v>
      </c>
      <c r="Z58" s="8">
        <f t="shared" si="6"/>
        <v>105.87481254221032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101.36813103864735</v>
      </c>
      <c r="E59" s="10">
        <f t="shared" si="7"/>
        <v>101.36813103864735</v>
      </c>
      <c r="F59" s="10">
        <f t="shared" si="7"/>
        <v>100</v>
      </c>
      <c r="G59" s="10">
        <f t="shared" si="7"/>
        <v>100</v>
      </c>
      <c r="H59" s="10">
        <f t="shared" si="7"/>
        <v>100</v>
      </c>
      <c r="I59" s="10">
        <f t="shared" si="7"/>
        <v>100</v>
      </c>
      <c r="J59" s="10">
        <f t="shared" si="7"/>
        <v>100</v>
      </c>
      <c r="K59" s="10">
        <f t="shared" si="7"/>
        <v>103.84344913354128</v>
      </c>
      <c r="L59" s="10">
        <f t="shared" si="7"/>
        <v>100</v>
      </c>
      <c r="M59" s="10">
        <f t="shared" si="7"/>
        <v>101.2735601676203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100.63475502601476</v>
      </c>
      <c r="W59" s="10">
        <f t="shared" si="7"/>
        <v>100</v>
      </c>
      <c r="X59" s="10">
        <f t="shared" si="7"/>
        <v>0</v>
      </c>
      <c r="Y59" s="10">
        <f t="shared" si="7"/>
        <v>0</v>
      </c>
      <c r="Z59" s="11">
        <f t="shared" si="7"/>
        <v>101.36813103864735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106.87487103109162</v>
      </c>
      <c r="E60" s="13">
        <f t="shared" si="7"/>
        <v>106.87487103109162</v>
      </c>
      <c r="F60" s="13">
        <f t="shared" si="7"/>
        <v>96.29448978859777</v>
      </c>
      <c r="G60" s="13">
        <f t="shared" si="7"/>
        <v>97.05140623807685</v>
      </c>
      <c r="H60" s="13">
        <f t="shared" si="7"/>
        <v>100</v>
      </c>
      <c r="I60" s="13">
        <f t="shared" si="7"/>
        <v>97.82007871294383</v>
      </c>
      <c r="J60" s="13">
        <f t="shared" si="7"/>
        <v>100.00000845739771</v>
      </c>
      <c r="K60" s="13">
        <f t="shared" si="7"/>
        <v>103.2088349835968</v>
      </c>
      <c r="L60" s="13">
        <f t="shared" si="7"/>
        <v>100</v>
      </c>
      <c r="M60" s="13">
        <f t="shared" si="7"/>
        <v>101.13826060982159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99.44318957611867</v>
      </c>
      <c r="W60" s="13">
        <f t="shared" si="7"/>
        <v>100</v>
      </c>
      <c r="X60" s="13">
        <f t="shared" si="7"/>
        <v>0</v>
      </c>
      <c r="Y60" s="13">
        <f t="shared" si="7"/>
        <v>0</v>
      </c>
      <c r="Z60" s="14">
        <f t="shared" si="7"/>
        <v>106.87487103109162</v>
      </c>
    </row>
    <row r="61" spans="1:26" ht="13.5">
      <c r="A61" s="38" t="s">
        <v>110</v>
      </c>
      <c r="B61" s="12">
        <f t="shared" si="7"/>
        <v>0</v>
      </c>
      <c r="C61" s="12">
        <f t="shared" si="7"/>
        <v>0</v>
      </c>
      <c r="D61" s="3">
        <f t="shared" si="7"/>
        <v>107.06220155069137</v>
      </c>
      <c r="E61" s="13">
        <f t="shared" si="7"/>
        <v>107.06220155069137</v>
      </c>
      <c r="F61" s="13">
        <f t="shared" si="7"/>
        <v>0</v>
      </c>
      <c r="G61" s="13">
        <f t="shared" si="7"/>
        <v>97.8952594674429</v>
      </c>
      <c r="H61" s="13">
        <f t="shared" si="7"/>
        <v>100</v>
      </c>
      <c r="I61" s="13">
        <f t="shared" si="7"/>
        <v>139.56148696025105</v>
      </c>
      <c r="J61" s="13">
        <f t="shared" si="7"/>
        <v>100.00000870137389</v>
      </c>
      <c r="K61" s="13">
        <f t="shared" si="7"/>
        <v>105.59090954750894</v>
      </c>
      <c r="L61" s="13">
        <f t="shared" si="7"/>
        <v>100</v>
      </c>
      <c r="M61" s="13">
        <f t="shared" si="7"/>
        <v>101.98676893684797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117.75711364332875</v>
      </c>
      <c r="W61" s="13">
        <f t="shared" si="7"/>
        <v>100</v>
      </c>
      <c r="X61" s="13">
        <f t="shared" si="7"/>
        <v>0</v>
      </c>
      <c r="Y61" s="13">
        <f t="shared" si="7"/>
        <v>0</v>
      </c>
      <c r="Z61" s="14">
        <f t="shared" si="7"/>
        <v>107.06220155069137</v>
      </c>
    </row>
    <row r="62" spans="1:26" ht="13.5">
      <c r="A62" s="38" t="s">
        <v>111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8" t="s">
        <v>112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8" t="s">
        <v>113</v>
      </c>
      <c r="B64" s="12">
        <f t="shared" si="7"/>
        <v>0</v>
      </c>
      <c r="C64" s="12">
        <f t="shared" si="7"/>
        <v>0</v>
      </c>
      <c r="D64" s="3">
        <f t="shared" si="7"/>
        <v>99.99998801534036</v>
      </c>
      <c r="E64" s="13">
        <f t="shared" si="7"/>
        <v>99.99998801534036</v>
      </c>
      <c r="F64" s="13">
        <f t="shared" si="7"/>
        <v>89.97543152159378</v>
      </c>
      <c r="G64" s="13">
        <f t="shared" si="7"/>
        <v>69.27642291344921</v>
      </c>
      <c r="H64" s="13">
        <f t="shared" si="7"/>
        <v>100</v>
      </c>
      <c r="I64" s="13">
        <f t="shared" si="7"/>
        <v>90.11576285437705</v>
      </c>
      <c r="J64" s="13">
        <f t="shared" si="7"/>
        <v>100</v>
      </c>
      <c r="K64" s="13">
        <f t="shared" si="7"/>
        <v>20.895555884716032</v>
      </c>
      <c r="L64" s="13">
        <f t="shared" si="7"/>
        <v>100</v>
      </c>
      <c r="M64" s="13">
        <f t="shared" si="7"/>
        <v>73.56019777292919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83.68023865328693</v>
      </c>
      <c r="W64" s="13">
        <f t="shared" si="7"/>
        <v>100</v>
      </c>
      <c r="X64" s="13">
        <f t="shared" si="7"/>
        <v>0</v>
      </c>
      <c r="Y64" s="13">
        <f t="shared" si="7"/>
        <v>0</v>
      </c>
      <c r="Z64" s="14">
        <f t="shared" si="7"/>
        <v>99.99998801534036</v>
      </c>
    </row>
    <row r="65" spans="1:26" ht="13.5">
      <c r="A65" s="38" t="s">
        <v>114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115</v>
      </c>
      <c r="B66" s="15">
        <f t="shared" si="7"/>
        <v>0</v>
      </c>
      <c r="C66" s="15">
        <f t="shared" si="7"/>
        <v>0</v>
      </c>
      <c r="D66" s="4">
        <f t="shared" si="7"/>
        <v>100.00207740149938</v>
      </c>
      <c r="E66" s="16">
        <f t="shared" si="7"/>
        <v>100.00207740149938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100</v>
      </c>
      <c r="X66" s="16">
        <f t="shared" si="7"/>
        <v>0</v>
      </c>
      <c r="Y66" s="16">
        <f t="shared" si="7"/>
        <v>0</v>
      </c>
      <c r="Z66" s="17">
        <f t="shared" si="7"/>
        <v>100.00207740149938</v>
      </c>
    </row>
    <row r="67" spans="1:26" ht="13.5" hidden="1">
      <c r="A67" s="40" t="s">
        <v>116</v>
      </c>
      <c r="B67" s="23"/>
      <c r="C67" s="23"/>
      <c r="D67" s="24">
        <v>380454982</v>
      </c>
      <c r="E67" s="25">
        <v>380454982</v>
      </c>
      <c r="F67" s="25">
        <v>25945587</v>
      </c>
      <c r="G67" s="25">
        <v>30642382</v>
      </c>
      <c r="H67" s="25">
        <v>28279000</v>
      </c>
      <c r="I67" s="25">
        <v>84866969</v>
      </c>
      <c r="J67" s="25">
        <v>28812663</v>
      </c>
      <c r="K67" s="25">
        <v>28671372</v>
      </c>
      <c r="L67" s="25">
        <v>25401653</v>
      </c>
      <c r="M67" s="25">
        <v>82885688</v>
      </c>
      <c r="N67" s="25"/>
      <c r="O67" s="25"/>
      <c r="P67" s="25"/>
      <c r="Q67" s="25"/>
      <c r="R67" s="25"/>
      <c r="S67" s="25"/>
      <c r="T67" s="25"/>
      <c r="U67" s="25"/>
      <c r="V67" s="25">
        <v>167752657</v>
      </c>
      <c r="W67" s="25">
        <v>171620838</v>
      </c>
      <c r="X67" s="25"/>
      <c r="Y67" s="24"/>
      <c r="Z67" s="26">
        <v>380454982</v>
      </c>
    </row>
    <row r="68" spans="1:26" ht="13.5" hidden="1">
      <c r="A68" s="36" t="s">
        <v>31</v>
      </c>
      <c r="B68" s="18"/>
      <c r="C68" s="18"/>
      <c r="D68" s="19">
        <v>52992000</v>
      </c>
      <c r="E68" s="20">
        <v>52992000</v>
      </c>
      <c r="F68" s="20">
        <v>5371821</v>
      </c>
      <c r="G68" s="20">
        <v>4773576</v>
      </c>
      <c r="H68" s="20">
        <v>4759000</v>
      </c>
      <c r="I68" s="20">
        <v>14904397</v>
      </c>
      <c r="J68" s="20">
        <v>5164727</v>
      </c>
      <c r="K68" s="20">
        <v>4907389</v>
      </c>
      <c r="L68" s="20">
        <v>4737785</v>
      </c>
      <c r="M68" s="20">
        <v>14809901</v>
      </c>
      <c r="N68" s="20"/>
      <c r="O68" s="20"/>
      <c r="P68" s="20"/>
      <c r="Q68" s="20"/>
      <c r="R68" s="20"/>
      <c r="S68" s="20"/>
      <c r="T68" s="20"/>
      <c r="U68" s="20"/>
      <c r="V68" s="20">
        <v>29714298</v>
      </c>
      <c r="W68" s="20">
        <v>24167536</v>
      </c>
      <c r="X68" s="20"/>
      <c r="Y68" s="19"/>
      <c r="Z68" s="22">
        <v>52992000</v>
      </c>
    </row>
    <row r="69" spans="1:26" ht="13.5" hidden="1">
      <c r="A69" s="37" t="s">
        <v>32</v>
      </c>
      <c r="B69" s="18"/>
      <c r="C69" s="18"/>
      <c r="D69" s="19">
        <v>314562250</v>
      </c>
      <c r="E69" s="20">
        <v>314562250</v>
      </c>
      <c r="F69" s="20">
        <v>20573766</v>
      </c>
      <c r="G69" s="20">
        <v>25868806</v>
      </c>
      <c r="H69" s="20">
        <v>23520000</v>
      </c>
      <c r="I69" s="20">
        <v>69962572</v>
      </c>
      <c r="J69" s="20">
        <v>23647936</v>
      </c>
      <c r="K69" s="20">
        <v>23763983</v>
      </c>
      <c r="L69" s="20">
        <v>19580560</v>
      </c>
      <c r="M69" s="20">
        <v>66992479</v>
      </c>
      <c r="N69" s="20"/>
      <c r="O69" s="20"/>
      <c r="P69" s="20"/>
      <c r="Q69" s="20"/>
      <c r="R69" s="20"/>
      <c r="S69" s="20"/>
      <c r="T69" s="20"/>
      <c r="U69" s="20"/>
      <c r="V69" s="20">
        <v>136955051</v>
      </c>
      <c r="W69" s="20">
        <v>144864302</v>
      </c>
      <c r="X69" s="20"/>
      <c r="Y69" s="19"/>
      <c r="Z69" s="22">
        <v>314562250</v>
      </c>
    </row>
    <row r="70" spans="1:26" ht="13.5" hidden="1">
      <c r="A70" s="38" t="s">
        <v>110</v>
      </c>
      <c r="B70" s="18"/>
      <c r="C70" s="18"/>
      <c r="D70" s="19">
        <v>306218250</v>
      </c>
      <c r="E70" s="20">
        <v>306218250</v>
      </c>
      <c r="F70" s="20"/>
      <c r="G70" s="20">
        <v>25106040</v>
      </c>
      <c r="H70" s="20">
        <v>21901000</v>
      </c>
      <c r="I70" s="20">
        <v>47007040</v>
      </c>
      <c r="J70" s="20">
        <v>22984876</v>
      </c>
      <c r="K70" s="20">
        <v>23095616</v>
      </c>
      <c r="L70" s="20">
        <v>18912320</v>
      </c>
      <c r="M70" s="20">
        <v>64992812</v>
      </c>
      <c r="N70" s="20"/>
      <c r="O70" s="20"/>
      <c r="P70" s="20"/>
      <c r="Q70" s="20"/>
      <c r="R70" s="20"/>
      <c r="S70" s="20"/>
      <c r="T70" s="20"/>
      <c r="U70" s="20"/>
      <c r="V70" s="20">
        <v>111999852</v>
      </c>
      <c r="W70" s="20">
        <v>141081626</v>
      </c>
      <c r="X70" s="20"/>
      <c r="Y70" s="19"/>
      <c r="Z70" s="22">
        <v>306218250</v>
      </c>
    </row>
    <row r="71" spans="1:26" ht="13.5" hidden="1">
      <c r="A71" s="38" t="s">
        <v>111</v>
      </c>
      <c r="B71" s="18"/>
      <c r="C71" s="18"/>
      <c r="D71" s="19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19"/>
      <c r="Z71" s="22"/>
    </row>
    <row r="72" spans="1:26" ht="13.5" hidden="1">
      <c r="A72" s="38" t="s">
        <v>112</v>
      </c>
      <c r="B72" s="18"/>
      <c r="C72" s="18"/>
      <c r="D72" s="19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19"/>
      <c r="Z72" s="22"/>
    </row>
    <row r="73" spans="1:26" ht="13.5" hidden="1">
      <c r="A73" s="38" t="s">
        <v>113</v>
      </c>
      <c r="B73" s="18"/>
      <c r="C73" s="18"/>
      <c r="D73" s="19">
        <v>8344000</v>
      </c>
      <c r="E73" s="20">
        <v>8344000</v>
      </c>
      <c r="F73" s="20">
        <v>762766</v>
      </c>
      <c r="G73" s="20">
        <v>762766</v>
      </c>
      <c r="H73" s="20">
        <v>1619000</v>
      </c>
      <c r="I73" s="20">
        <v>3144532</v>
      </c>
      <c r="J73" s="20">
        <v>663060</v>
      </c>
      <c r="K73" s="20">
        <v>668367</v>
      </c>
      <c r="L73" s="20">
        <v>668240</v>
      </c>
      <c r="M73" s="20">
        <v>1999667</v>
      </c>
      <c r="N73" s="20"/>
      <c r="O73" s="20"/>
      <c r="P73" s="20"/>
      <c r="Q73" s="20"/>
      <c r="R73" s="20"/>
      <c r="S73" s="20"/>
      <c r="T73" s="20"/>
      <c r="U73" s="20"/>
      <c r="V73" s="20">
        <v>5144199</v>
      </c>
      <c r="W73" s="20">
        <v>3782676</v>
      </c>
      <c r="X73" s="20"/>
      <c r="Y73" s="19"/>
      <c r="Z73" s="22">
        <v>8344000</v>
      </c>
    </row>
    <row r="74" spans="1:26" ht="13.5" hidden="1">
      <c r="A74" s="38" t="s">
        <v>114</v>
      </c>
      <c r="B74" s="18"/>
      <c r="C74" s="18"/>
      <c r="D74" s="19"/>
      <c r="E74" s="20"/>
      <c r="F74" s="20">
        <v>19811000</v>
      </c>
      <c r="G74" s="20"/>
      <c r="H74" s="20"/>
      <c r="I74" s="20">
        <v>19811000</v>
      </c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>
        <v>19811000</v>
      </c>
      <c r="W74" s="20"/>
      <c r="X74" s="20"/>
      <c r="Y74" s="19"/>
      <c r="Z74" s="22"/>
    </row>
    <row r="75" spans="1:26" ht="13.5" hidden="1">
      <c r="A75" s="39" t="s">
        <v>115</v>
      </c>
      <c r="B75" s="27"/>
      <c r="C75" s="27"/>
      <c r="D75" s="28">
        <v>12900732</v>
      </c>
      <c r="E75" s="29">
        <v>12900732</v>
      </c>
      <c r="F75" s="29"/>
      <c r="G75" s="29"/>
      <c r="H75" s="29"/>
      <c r="I75" s="29"/>
      <c r="J75" s="29"/>
      <c r="K75" s="29"/>
      <c r="L75" s="29">
        <v>1083308</v>
      </c>
      <c r="M75" s="29">
        <v>1083308</v>
      </c>
      <c r="N75" s="29"/>
      <c r="O75" s="29"/>
      <c r="P75" s="29"/>
      <c r="Q75" s="29"/>
      <c r="R75" s="29"/>
      <c r="S75" s="29"/>
      <c r="T75" s="29"/>
      <c r="U75" s="29"/>
      <c r="V75" s="29">
        <v>1083308</v>
      </c>
      <c r="W75" s="29">
        <v>2589000</v>
      </c>
      <c r="X75" s="29"/>
      <c r="Y75" s="28"/>
      <c r="Z75" s="30">
        <v>12900732</v>
      </c>
    </row>
    <row r="76" spans="1:26" ht="13.5" hidden="1">
      <c r="A76" s="41" t="s">
        <v>117</v>
      </c>
      <c r="B76" s="31">
        <v>631372261</v>
      </c>
      <c r="C76" s="31"/>
      <c r="D76" s="32">
        <v>402805999</v>
      </c>
      <c r="E76" s="33">
        <v>402805999</v>
      </c>
      <c r="F76" s="33">
        <v>25183224</v>
      </c>
      <c r="G76" s="33">
        <v>29879616</v>
      </c>
      <c r="H76" s="33">
        <v>28279000</v>
      </c>
      <c r="I76" s="33">
        <v>83341840</v>
      </c>
      <c r="J76" s="33">
        <v>28812665</v>
      </c>
      <c r="K76" s="33">
        <v>29622532</v>
      </c>
      <c r="L76" s="33">
        <v>24318345</v>
      </c>
      <c r="M76" s="33">
        <v>82753542</v>
      </c>
      <c r="N76" s="33"/>
      <c r="O76" s="33"/>
      <c r="P76" s="33"/>
      <c r="Q76" s="33"/>
      <c r="R76" s="33"/>
      <c r="S76" s="33"/>
      <c r="T76" s="33"/>
      <c r="U76" s="33"/>
      <c r="V76" s="33">
        <v>166095382</v>
      </c>
      <c r="W76" s="33">
        <v>171620838</v>
      </c>
      <c r="X76" s="33"/>
      <c r="Y76" s="32"/>
      <c r="Z76" s="34">
        <v>402805999</v>
      </c>
    </row>
    <row r="77" spans="1:26" ht="13.5" hidden="1">
      <c r="A77" s="36" t="s">
        <v>31</v>
      </c>
      <c r="B77" s="18">
        <v>83512236</v>
      </c>
      <c r="C77" s="18"/>
      <c r="D77" s="19">
        <v>53717000</v>
      </c>
      <c r="E77" s="20">
        <v>53717000</v>
      </c>
      <c r="F77" s="20">
        <v>5371821</v>
      </c>
      <c r="G77" s="20">
        <v>4773576</v>
      </c>
      <c r="H77" s="20">
        <v>4759000</v>
      </c>
      <c r="I77" s="20">
        <v>14904397</v>
      </c>
      <c r="J77" s="20">
        <v>5164727</v>
      </c>
      <c r="K77" s="20">
        <v>5096002</v>
      </c>
      <c r="L77" s="20">
        <v>4737785</v>
      </c>
      <c r="M77" s="20">
        <v>14998514</v>
      </c>
      <c r="N77" s="20"/>
      <c r="O77" s="20"/>
      <c r="P77" s="20"/>
      <c r="Q77" s="20"/>
      <c r="R77" s="20"/>
      <c r="S77" s="20"/>
      <c r="T77" s="20"/>
      <c r="U77" s="20"/>
      <c r="V77" s="20">
        <v>29902911</v>
      </c>
      <c r="W77" s="20">
        <v>24167536</v>
      </c>
      <c r="X77" s="20"/>
      <c r="Y77" s="19"/>
      <c r="Z77" s="22">
        <v>53717000</v>
      </c>
    </row>
    <row r="78" spans="1:26" ht="13.5" hidden="1">
      <c r="A78" s="37" t="s">
        <v>32</v>
      </c>
      <c r="B78" s="18">
        <v>547860025</v>
      </c>
      <c r="C78" s="18"/>
      <c r="D78" s="19">
        <v>336187999</v>
      </c>
      <c r="E78" s="20">
        <v>336187999</v>
      </c>
      <c r="F78" s="20">
        <v>19811403</v>
      </c>
      <c r="G78" s="20">
        <v>25106040</v>
      </c>
      <c r="H78" s="20">
        <v>23520000</v>
      </c>
      <c r="I78" s="20">
        <v>68437443</v>
      </c>
      <c r="J78" s="20">
        <v>23647938</v>
      </c>
      <c r="K78" s="20">
        <v>24526530</v>
      </c>
      <c r="L78" s="20">
        <v>19580560</v>
      </c>
      <c r="M78" s="20">
        <v>67755028</v>
      </c>
      <c r="N78" s="20"/>
      <c r="O78" s="20"/>
      <c r="P78" s="20"/>
      <c r="Q78" s="20"/>
      <c r="R78" s="20"/>
      <c r="S78" s="20"/>
      <c r="T78" s="20"/>
      <c r="U78" s="20"/>
      <c r="V78" s="20">
        <v>136192471</v>
      </c>
      <c r="W78" s="20">
        <v>144864302</v>
      </c>
      <c r="X78" s="20"/>
      <c r="Y78" s="19"/>
      <c r="Z78" s="22">
        <v>336187999</v>
      </c>
    </row>
    <row r="79" spans="1:26" ht="13.5" hidden="1">
      <c r="A79" s="38" t="s">
        <v>110</v>
      </c>
      <c r="B79" s="18"/>
      <c r="C79" s="18"/>
      <c r="D79" s="19">
        <v>327844000</v>
      </c>
      <c r="E79" s="20">
        <v>327844000</v>
      </c>
      <c r="F79" s="20">
        <v>19125101</v>
      </c>
      <c r="G79" s="20">
        <v>24577623</v>
      </c>
      <c r="H79" s="20">
        <v>21901000</v>
      </c>
      <c r="I79" s="20">
        <v>65603724</v>
      </c>
      <c r="J79" s="20">
        <v>22984878</v>
      </c>
      <c r="K79" s="20">
        <v>24386871</v>
      </c>
      <c r="L79" s="20">
        <v>18912320</v>
      </c>
      <c r="M79" s="20">
        <v>66284069</v>
      </c>
      <c r="N79" s="20"/>
      <c r="O79" s="20"/>
      <c r="P79" s="20"/>
      <c r="Q79" s="20"/>
      <c r="R79" s="20"/>
      <c r="S79" s="20"/>
      <c r="T79" s="20"/>
      <c r="U79" s="20"/>
      <c r="V79" s="20">
        <v>131887793</v>
      </c>
      <c r="W79" s="20">
        <v>141081626</v>
      </c>
      <c r="X79" s="20"/>
      <c r="Y79" s="19"/>
      <c r="Z79" s="22">
        <v>327844000</v>
      </c>
    </row>
    <row r="80" spans="1:26" ht="13.5" hidden="1">
      <c r="A80" s="38" t="s">
        <v>111</v>
      </c>
      <c r="B80" s="18"/>
      <c r="C80" s="18"/>
      <c r="D80" s="19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19"/>
      <c r="Z80" s="22"/>
    </row>
    <row r="81" spans="1:26" ht="13.5" hidden="1">
      <c r="A81" s="38" t="s">
        <v>112</v>
      </c>
      <c r="B81" s="18"/>
      <c r="C81" s="18"/>
      <c r="D81" s="19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19"/>
      <c r="Z81" s="22"/>
    </row>
    <row r="82" spans="1:26" ht="13.5" hidden="1">
      <c r="A82" s="38" t="s">
        <v>113</v>
      </c>
      <c r="B82" s="18"/>
      <c r="C82" s="18"/>
      <c r="D82" s="19">
        <v>8343999</v>
      </c>
      <c r="E82" s="20">
        <v>8343999</v>
      </c>
      <c r="F82" s="20">
        <v>686302</v>
      </c>
      <c r="G82" s="20">
        <v>528417</v>
      </c>
      <c r="H82" s="20">
        <v>1619000</v>
      </c>
      <c r="I82" s="20">
        <v>2833719</v>
      </c>
      <c r="J82" s="20">
        <v>663060</v>
      </c>
      <c r="K82" s="20">
        <v>139659</v>
      </c>
      <c r="L82" s="20">
        <v>668240</v>
      </c>
      <c r="M82" s="20">
        <v>1470959</v>
      </c>
      <c r="N82" s="20"/>
      <c r="O82" s="20"/>
      <c r="P82" s="20"/>
      <c r="Q82" s="20"/>
      <c r="R82" s="20"/>
      <c r="S82" s="20"/>
      <c r="T82" s="20"/>
      <c r="U82" s="20"/>
      <c r="V82" s="20">
        <v>4304678</v>
      </c>
      <c r="W82" s="20">
        <v>3782676</v>
      </c>
      <c r="X82" s="20"/>
      <c r="Y82" s="19"/>
      <c r="Z82" s="22">
        <v>8343999</v>
      </c>
    </row>
    <row r="83" spans="1:26" ht="13.5" hidden="1">
      <c r="A83" s="38" t="s">
        <v>114</v>
      </c>
      <c r="B83" s="18">
        <v>547860025</v>
      </c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115</v>
      </c>
      <c r="B84" s="27"/>
      <c r="C84" s="27"/>
      <c r="D84" s="28">
        <v>12901000</v>
      </c>
      <c r="E84" s="29">
        <v>12901000</v>
      </c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>
        <v>2589000</v>
      </c>
      <c r="X84" s="29"/>
      <c r="Y84" s="28"/>
      <c r="Z84" s="30">
        <v>12901000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74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0</v>
      </c>
      <c r="C5" s="18">
        <v>0</v>
      </c>
      <c r="D5" s="58">
        <v>19500000</v>
      </c>
      <c r="E5" s="59">
        <v>19500000</v>
      </c>
      <c r="F5" s="59">
        <v>0</v>
      </c>
      <c r="G5" s="59">
        <v>0</v>
      </c>
      <c r="H5" s="59">
        <v>0</v>
      </c>
      <c r="I5" s="59">
        <v>0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0</v>
      </c>
      <c r="W5" s="59">
        <v>7800000</v>
      </c>
      <c r="X5" s="59">
        <v>-7800000</v>
      </c>
      <c r="Y5" s="60">
        <v>-100</v>
      </c>
      <c r="Z5" s="61">
        <v>19500000</v>
      </c>
    </row>
    <row r="6" spans="1:26" ht="13.5">
      <c r="A6" s="57" t="s">
        <v>32</v>
      </c>
      <c r="B6" s="18">
        <v>0</v>
      </c>
      <c r="C6" s="18">
        <v>0</v>
      </c>
      <c r="D6" s="58">
        <v>2850000</v>
      </c>
      <c r="E6" s="59">
        <v>2850000</v>
      </c>
      <c r="F6" s="59">
        <v>0</v>
      </c>
      <c r="G6" s="59">
        <v>0</v>
      </c>
      <c r="H6" s="59">
        <v>0</v>
      </c>
      <c r="I6" s="59">
        <v>0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0</v>
      </c>
      <c r="W6" s="59">
        <v>1140000</v>
      </c>
      <c r="X6" s="59">
        <v>-1140000</v>
      </c>
      <c r="Y6" s="60">
        <v>-100</v>
      </c>
      <c r="Z6" s="61">
        <v>2850000</v>
      </c>
    </row>
    <row r="7" spans="1:26" ht="13.5">
      <c r="A7" s="57" t="s">
        <v>33</v>
      </c>
      <c r="B7" s="18">
        <v>0</v>
      </c>
      <c r="C7" s="18">
        <v>0</v>
      </c>
      <c r="D7" s="58">
        <v>300000</v>
      </c>
      <c r="E7" s="59">
        <v>300000</v>
      </c>
      <c r="F7" s="59">
        <v>0</v>
      </c>
      <c r="G7" s="59">
        <v>0</v>
      </c>
      <c r="H7" s="59">
        <v>0</v>
      </c>
      <c r="I7" s="59">
        <v>0</v>
      </c>
      <c r="J7" s="59">
        <v>284691</v>
      </c>
      <c r="K7" s="59">
        <v>374830</v>
      </c>
      <c r="L7" s="59">
        <v>441128</v>
      </c>
      <c r="M7" s="59">
        <v>1100649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1100649</v>
      </c>
      <c r="W7" s="59">
        <v>120000</v>
      </c>
      <c r="X7" s="59">
        <v>980649</v>
      </c>
      <c r="Y7" s="60">
        <v>817.21</v>
      </c>
      <c r="Z7" s="61">
        <v>300000</v>
      </c>
    </row>
    <row r="8" spans="1:26" ht="13.5">
      <c r="A8" s="57" t="s">
        <v>34</v>
      </c>
      <c r="B8" s="18">
        <v>0</v>
      </c>
      <c r="C8" s="18">
        <v>0</v>
      </c>
      <c r="D8" s="58">
        <v>226232000</v>
      </c>
      <c r="E8" s="59">
        <v>226232000</v>
      </c>
      <c r="F8" s="59">
        <v>0</v>
      </c>
      <c r="G8" s="59">
        <v>61812000</v>
      </c>
      <c r="H8" s="59">
        <v>2809713</v>
      </c>
      <c r="I8" s="59">
        <v>64621713</v>
      </c>
      <c r="J8" s="59">
        <v>0</v>
      </c>
      <c r="K8" s="59">
        <v>0</v>
      </c>
      <c r="L8" s="59">
        <v>88235000</v>
      </c>
      <c r="M8" s="59">
        <v>88235000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152856713</v>
      </c>
      <c r="W8" s="59">
        <v>155916000</v>
      </c>
      <c r="X8" s="59">
        <v>-3059287</v>
      </c>
      <c r="Y8" s="60">
        <v>-1.96</v>
      </c>
      <c r="Z8" s="61">
        <v>226232000</v>
      </c>
    </row>
    <row r="9" spans="1:26" ht="13.5">
      <c r="A9" s="57" t="s">
        <v>35</v>
      </c>
      <c r="B9" s="18">
        <v>0</v>
      </c>
      <c r="C9" s="18">
        <v>0</v>
      </c>
      <c r="D9" s="58">
        <v>18285000</v>
      </c>
      <c r="E9" s="59">
        <v>18285000</v>
      </c>
      <c r="F9" s="59">
        <v>0</v>
      </c>
      <c r="G9" s="59">
        <v>0</v>
      </c>
      <c r="H9" s="59">
        <v>0</v>
      </c>
      <c r="I9" s="59">
        <v>0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0</v>
      </c>
      <c r="W9" s="59">
        <v>16676000</v>
      </c>
      <c r="X9" s="59">
        <v>-16676000</v>
      </c>
      <c r="Y9" s="60">
        <v>-100</v>
      </c>
      <c r="Z9" s="61">
        <v>18285000</v>
      </c>
    </row>
    <row r="10" spans="1:26" ht="25.5">
      <c r="A10" s="62" t="s">
        <v>102</v>
      </c>
      <c r="B10" s="63">
        <f>SUM(B5:B9)</f>
        <v>0</v>
      </c>
      <c r="C10" s="63">
        <f>SUM(C5:C9)</f>
        <v>0</v>
      </c>
      <c r="D10" s="64">
        <f aca="true" t="shared" si="0" ref="D10:Z10">SUM(D5:D9)</f>
        <v>267167000</v>
      </c>
      <c r="E10" s="65">
        <f t="shared" si="0"/>
        <v>267167000</v>
      </c>
      <c r="F10" s="65">
        <f t="shared" si="0"/>
        <v>0</v>
      </c>
      <c r="G10" s="65">
        <f t="shared" si="0"/>
        <v>61812000</v>
      </c>
      <c r="H10" s="65">
        <f t="shared" si="0"/>
        <v>2809713</v>
      </c>
      <c r="I10" s="65">
        <f t="shared" si="0"/>
        <v>64621713</v>
      </c>
      <c r="J10" s="65">
        <f t="shared" si="0"/>
        <v>284691</v>
      </c>
      <c r="K10" s="65">
        <f t="shared" si="0"/>
        <v>374830</v>
      </c>
      <c r="L10" s="65">
        <f t="shared" si="0"/>
        <v>88676128</v>
      </c>
      <c r="M10" s="65">
        <f t="shared" si="0"/>
        <v>89335649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153957362</v>
      </c>
      <c r="W10" s="65">
        <f t="shared" si="0"/>
        <v>181652000</v>
      </c>
      <c r="X10" s="65">
        <f t="shared" si="0"/>
        <v>-27694638</v>
      </c>
      <c r="Y10" s="66">
        <f>+IF(W10&lt;&gt;0,(X10/W10)*100,0)</f>
        <v>-15.245985730958095</v>
      </c>
      <c r="Z10" s="67">
        <f t="shared" si="0"/>
        <v>267167000</v>
      </c>
    </row>
    <row r="11" spans="1:26" ht="13.5">
      <c r="A11" s="57" t="s">
        <v>36</v>
      </c>
      <c r="B11" s="18">
        <v>0</v>
      </c>
      <c r="C11" s="18">
        <v>0</v>
      </c>
      <c r="D11" s="58">
        <v>109091282</v>
      </c>
      <c r="E11" s="59">
        <v>109091282</v>
      </c>
      <c r="F11" s="59">
        <v>0</v>
      </c>
      <c r="G11" s="59">
        <v>0</v>
      </c>
      <c r="H11" s="59">
        <v>25439</v>
      </c>
      <c r="I11" s="59">
        <v>25439</v>
      </c>
      <c r="J11" s="59">
        <v>117193</v>
      </c>
      <c r="K11" s="59">
        <v>1412846</v>
      </c>
      <c r="L11" s="59">
        <v>2312585</v>
      </c>
      <c r="M11" s="59">
        <v>3842624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3868063</v>
      </c>
      <c r="W11" s="59">
        <v>43636400</v>
      </c>
      <c r="X11" s="59">
        <v>-39768337</v>
      </c>
      <c r="Y11" s="60">
        <v>-91.14</v>
      </c>
      <c r="Z11" s="61">
        <v>109091282</v>
      </c>
    </row>
    <row r="12" spans="1:26" ht="13.5">
      <c r="A12" s="57" t="s">
        <v>37</v>
      </c>
      <c r="B12" s="18">
        <v>0</v>
      </c>
      <c r="C12" s="18">
        <v>0</v>
      </c>
      <c r="D12" s="58">
        <v>31049000</v>
      </c>
      <c r="E12" s="59">
        <v>31049000</v>
      </c>
      <c r="F12" s="59">
        <v>0</v>
      </c>
      <c r="G12" s="59">
        <v>0</v>
      </c>
      <c r="H12" s="59">
        <v>2128576</v>
      </c>
      <c r="I12" s="59">
        <v>2128576</v>
      </c>
      <c r="J12" s="59">
        <v>1269028</v>
      </c>
      <c r="K12" s="59">
        <v>1294878</v>
      </c>
      <c r="L12" s="59">
        <v>4001672</v>
      </c>
      <c r="M12" s="59">
        <v>6565578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8694154</v>
      </c>
      <c r="W12" s="59">
        <v>14113180</v>
      </c>
      <c r="X12" s="59">
        <v>-5419026</v>
      </c>
      <c r="Y12" s="60">
        <v>-38.4</v>
      </c>
      <c r="Z12" s="61">
        <v>31049000</v>
      </c>
    </row>
    <row r="13" spans="1:26" ht="13.5">
      <c r="A13" s="57" t="s">
        <v>103</v>
      </c>
      <c r="B13" s="18">
        <v>0</v>
      </c>
      <c r="C13" s="18">
        <v>0</v>
      </c>
      <c r="D13" s="58">
        <v>23000000</v>
      </c>
      <c r="E13" s="59">
        <v>23000000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7665000</v>
      </c>
      <c r="X13" s="59">
        <v>-7665000</v>
      </c>
      <c r="Y13" s="60">
        <v>-100</v>
      </c>
      <c r="Z13" s="61">
        <v>23000000</v>
      </c>
    </row>
    <row r="14" spans="1:26" ht="13.5">
      <c r="A14" s="57" t="s">
        <v>38</v>
      </c>
      <c r="B14" s="18">
        <v>0</v>
      </c>
      <c r="C14" s="18">
        <v>0</v>
      </c>
      <c r="D14" s="58">
        <v>396000</v>
      </c>
      <c r="E14" s="59">
        <v>396000</v>
      </c>
      <c r="F14" s="59">
        <v>0</v>
      </c>
      <c r="G14" s="59">
        <v>0</v>
      </c>
      <c r="H14" s="59">
        <v>15</v>
      </c>
      <c r="I14" s="59">
        <v>15</v>
      </c>
      <c r="J14" s="59">
        <v>1597</v>
      </c>
      <c r="K14" s="59">
        <v>1371</v>
      </c>
      <c r="L14" s="59">
        <v>1371</v>
      </c>
      <c r="M14" s="59">
        <v>4339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4354</v>
      </c>
      <c r="W14" s="59">
        <v>158400</v>
      </c>
      <c r="X14" s="59">
        <v>-154046</v>
      </c>
      <c r="Y14" s="60">
        <v>-97.25</v>
      </c>
      <c r="Z14" s="61">
        <v>396000</v>
      </c>
    </row>
    <row r="15" spans="1:26" ht="13.5">
      <c r="A15" s="57" t="s">
        <v>39</v>
      </c>
      <c r="B15" s="18">
        <v>0</v>
      </c>
      <c r="C15" s="18">
        <v>0</v>
      </c>
      <c r="D15" s="58">
        <v>4730957</v>
      </c>
      <c r="E15" s="59">
        <v>4730957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0</v>
      </c>
      <c r="W15" s="59">
        <v>1892400</v>
      </c>
      <c r="X15" s="59">
        <v>-1892400</v>
      </c>
      <c r="Y15" s="60">
        <v>-100</v>
      </c>
      <c r="Z15" s="61">
        <v>4730957</v>
      </c>
    </row>
    <row r="16" spans="1:26" ht="13.5">
      <c r="A16" s="68" t="s">
        <v>40</v>
      </c>
      <c r="B16" s="18">
        <v>0</v>
      </c>
      <c r="C16" s="18">
        <v>0</v>
      </c>
      <c r="D16" s="58">
        <v>8000000</v>
      </c>
      <c r="E16" s="59">
        <v>8000000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>
        <v>3200000</v>
      </c>
      <c r="X16" s="59">
        <v>-3200000</v>
      </c>
      <c r="Y16" s="60">
        <v>-100</v>
      </c>
      <c r="Z16" s="61">
        <v>8000000</v>
      </c>
    </row>
    <row r="17" spans="1:26" ht="13.5">
      <c r="A17" s="57" t="s">
        <v>41</v>
      </c>
      <c r="B17" s="18">
        <v>0</v>
      </c>
      <c r="C17" s="18">
        <v>0</v>
      </c>
      <c r="D17" s="58">
        <v>76696471</v>
      </c>
      <c r="E17" s="59">
        <v>76696471</v>
      </c>
      <c r="F17" s="59">
        <v>0</v>
      </c>
      <c r="G17" s="59">
        <v>0</v>
      </c>
      <c r="H17" s="59">
        <v>655710</v>
      </c>
      <c r="I17" s="59">
        <v>655710</v>
      </c>
      <c r="J17" s="59">
        <v>405230</v>
      </c>
      <c r="K17" s="59">
        <v>308781</v>
      </c>
      <c r="L17" s="59">
        <v>878507</v>
      </c>
      <c r="M17" s="59">
        <v>1592518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2248228</v>
      </c>
      <c r="W17" s="59">
        <v>37272800</v>
      </c>
      <c r="X17" s="59">
        <v>-35024572</v>
      </c>
      <c r="Y17" s="60">
        <v>-93.97</v>
      </c>
      <c r="Z17" s="61">
        <v>76696471</v>
      </c>
    </row>
    <row r="18" spans="1:26" ht="13.5">
      <c r="A18" s="69" t="s">
        <v>42</v>
      </c>
      <c r="B18" s="70">
        <f>SUM(B11:B17)</f>
        <v>0</v>
      </c>
      <c r="C18" s="70">
        <f>SUM(C11:C17)</f>
        <v>0</v>
      </c>
      <c r="D18" s="71">
        <f aca="true" t="shared" si="1" ref="D18:Z18">SUM(D11:D17)</f>
        <v>252963710</v>
      </c>
      <c r="E18" s="72">
        <f t="shared" si="1"/>
        <v>252963710</v>
      </c>
      <c r="F18" s="72">
        <f t="shared" si="1"/>
        <v>0</v>
      </c>
      <c r="G18" s="72">
        <f t="shared" si="1"/>
        <v>0</v>
      </c>
      <c r="H18" s="72">
        <f t="shared" si="1"/>
        <v>2809740</v>
      </c>
      <c r="I18" s="72">
        <f t="shared" si="1"/>
        <v>2809740</v>
      </c>
      <c r="J18" s="72">
        <f t="shared" si="1"/>
        <v>1793048</v>
      </c>
      <c r="K18" s="72">
        <f t="shared" si="1"/>
        <v>3017876</v>
      </c>
      <c r="L18" s="72">
        <f t="shared" si="1"/>
        <v>7194135</v>
      </c>
      <c r="M18" s="72">
        <f t="shared" si="1"/>
        <v>12005059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14814799</v>
      </c>
      <c r="W18" s="72">
        <f t="shared" si="1"/>
        <v>107938180</v>
      </c>
      <c r="X18" s="72">
        <f t="shared" si="1"/>
        <v>-93123381</v>
      </c>
      <c r="Y18" s="66">
        <f>+IF(W18&lt;&gt;0,(X18/W18)*100,0)</f>
        <v>-86.27473707635241</v>
      </c>
      <c r="Z18" s="73">
        <f t="shared" si="1"/>
        <v>252963710</v>
      </c>
    </row>
    <row r="19" spans="1:26" ht="13.5">
      <c r="A19" s="69" t="s">
        <v>43</v>
      </c>
      <c r="B19" s="74">
        <f>+B10-B18</f>
        <v>0</v>
      </c>
      <c r="C19" s="74">
        <f>+C10-C18</f>
        <v>0</v>
      </c>
      <c r="D19" s="75">
        <f aca="true" t="shared" si="2" ref="D19:Z19">+D10-D18</f>
        <v>14203290</v>
      </c>
      <c r="E19" s="76">
        <f t="shared" si="2"/>
        <v>14203290</v>
      </c>
      <c r="F19" s="76">
        <f t="shared" si="2"/>
        <v>0</v>
      </c>
      <c r="G19" s="76">
        <f t="shared" si="2"/>
        <v>61812000</v>
      </c>
      <c r="H19" s="76">
        <f t="shared" si="2"/>
        <v>-27</v>
      </c>
      <c r="I19" s="76">
        <f t="shared" si="2"/>
        <v>61811973</v>
      </c>
      <c r="J19" s="76">
        <f t="shared" si="2"/>
        <v>-1508357</v>
      </c>
      <c r="K19" s="76">
        <f t="shared" si="2"/>
        <v>-2643046</v>
      </c>
      <c r="L19" s="76">
        <f t="shared" si="2"/>
        <v>81481993</v>
      </c>
      <c r="M19" s="76">
        <f t="shared" si="2"/>
        <v>77330590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139142563</v>
      </c>
      <c r="W19" s="76">
        <f>IF(E10=E18,0,W10-W18)</f>
        <v>73713820</v>
      </c>
      <c r="X19" s="76">
        <f t="shared" si="2"/>
        <v>65428743</v>
      </c>
      <c r="Y19" s="77">
        <f>+IF(W19&lt;&gt;0,(X19/W19)*100,0)</f>
        <v>88.76048344801558</v>
      </c>
      <c r="Z19" s="78">
        <f t="shared" si="2"/>
        <v>14203290</v>
      </c>
    </row>
    <row r="20" spans="1:26" ht="13.5">
      <c r="A20" s="57" t="s">
        <v>44</v>
      </c>
      <c r="B20" s="18">
        <v>0</v>
      </c>
      <c r="C20" s="18">
        <v>0</v>
      </c>
      <c r="D20" s="58">
        <v>93137000</v>
      </c>
      <c r="E20" s="59">
        <v>93137000</v>
      </c>
      <c r="F20" s="59">
        <v>0</v>
      </c>
      <c r="G20" s="59">
        <v>0</v>
      </c>
      <c r="H20" s="59">
        <v>0</v>
      </c>
      <c r="I20" s="59">
        <v>0</v>
      </c>
      <c r="J20" s="59">
        <v>9205610</v>
      </c>
      <c r="K20" s="59">
        <v>7402602</v>
      </c>
      <c r="L20" s="59">
        <v>52826000</v>
      </c>
      <c r="M20" s="59">
        <v>69434212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69434212</v>
      </c>
      <c r="W20" s="59">
        <v>57586000</v>
      </c>
      <c r="X20" s="59">
        <v>11848212</v>
      </c>
      <c r="Y20" s="60">
        <v>20.57</v>
      </c>
      <c r="Z20" s="61">
        <v>93137000</v>
      </c>
    </row>
    <row r="21" spans="1:26" ht="13.5">
      <c r="A21" s="57" t="s">
        <v>104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1154626</v>
      </c>
      <c r="L21" s="81">
        <v>1154626</v>
      </c>
      <c r="M21" s="81">
        <v>2309252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2309252</v>
      </c>
      <c r="W21" s="81"/>
      <c r="X21" s="81">
        <v>2309252</v>
      </c>
      <c r="Y21" s="82">
        <v>0</v>
      </c>
      <c r="Z21" s="83">
        <v>0</v>
      </c>
    </row>
    <row r="22" spans="1:26" ht="25.5">
      <c r="A22" s="84" t="s">
        <v>105</v>
      </c>
      <c r="B22" s="85">
        <f>SUM(B19:B21)</f>
        <v>0</v>
      </c>
      <c r="C22" s="85">
        <f>SUM(C19:C21)</f>
        <v>0</v>
      </c>
      <c r="D22" s="86">
        <f aca="true" t="shared" si="3" ref="D22:Z22">SUM(D19:D21)</f>
        <v>107340290</v>
      </c>
      <c r="E22" s="87">
        <f t="shared" si="3"/>
        <v>107340290</v>
      </c>
      <c r="F22" s="87">
        <f t="shared" si="3"/>
        <v>0</v>
      </c>
      <c r="G22" s="87">
        <f t="shared" si="3"/>
        <v>61812000</v>
      </c>
      <c r="H22" s="87">
        <f t="shared" si="3"/>
        <v>-27</v>
      </c>
      <c r="I22" s="87">
        <f t="shared" si="3"/>
        <v>61811973</v>
      </c>
      <c r="J22" s="87">
        <f t="shared" si="3"/>
        <v>7697253</v>
      </c>
      <c r="K22" s="87">
        <f t="shared" si="3"/>
        <v>5914182</v>
      </c>
      <c r="L22" s="87">
        <f t="shared" si="3"/>
        <v>135462619</v>
      </c>
      <c r="M22" s="87">
        <f t="shared" si="3"/>
        <v>149074054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210886027</v>
      </c>
      <c r="W22" s="87">
        <f t="shared" si="3"/>
        <v>131299820</v>
      </c>
      <c r="X22" s="87">
        <f t="shared" si="3"/>
        <v>79586207</v>
      </c>
      <c r="Y22" s="88">
        <f>+IF(W22&lt;&gt;0,(X22/W22)*100,0)</f>
        <v>60.61410213662136</v>
      </c>
      <c r="Z22" s="89">
        <f t="shared" si="3"/>
        <v>107340290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0</v>
      </c>
      <c r="C24" s="74">
        <f>SUM(C22:C23)</f>
        <v>0</v>
      </c>
      <c r="D24" s="75">
        <f aca="true" t="shared" si="4" ref="D24:Z24">SUM(D22:D23)</f>
        <v>107340290</v>
      </c>
      <c r="E24" s="76">
        <f t="shared" si="4"/>
        <v>107340290</v>
      </c>
      <c r="F24" s="76">
        <f t="shared" si="4"/>
        <v>0</v>
      </c>
      <c r="G24" s="76">
        <f t="shared" si="4"/>
        <v>61812000</v>
      </c>
      <c r="H24" s="76">
        <f t="shared" si="4"/>
        <v>-27</v>
      </c>
      <c r="I24" s="76">
        <f t="shared" si="4"/>
        <v>61811973</v>
      </c>
      <c r="J24" s="76">
        <f t="shared" si="4"/>
        <v>7697253</v>
      </c>
      <c r="K24" s="76">
        <f t="shared" si="4"/>
        <v>5914182</v>
      </c>
      <c r="L24" s="76">
        <f t="shared" si="4"/>
        <v>135462619</v>
      </c>
      <c r="M24" s="76">
        <f t="shared" si="4"/>
        <v>149074054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210886027</v>
      </c>
      <c r="W24" s="76">
        <f t="shared" si="4"/>
        <v>131299820</v>
      </c>
      <c r="X24" s="76">
        <f t="shared" si="4"/>
        <v>79586207</v>
      </c>
      <c r="Y24" s="77">
        <f>+IF(W24&lt;&gt;0,(X24/W24)*100,0)</f>
        <v>60.61410213662136</v>
      </c>
      <c r="Z24" s="78">
        <f t="shared" si="4"/>
        <v>107340290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106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0</v>
      </c>
      <c r="C27" s="21">
        <v>0</v>
      </c>
      <c r="D27" s="98">
        <v>107370000</v>
      </c>
      <c r="E27" s="99">
        <v>107370000</v>
      </c>
      <c r="F27" s="99">
        <v>0</v>
      </c>
      <c r="G27" s="99">
        <v>0</v>
      </c>
      <c r="H27" s="99">
        <v>0</v>
      </c>
      <c r="I27" s="99">
        <v>0</v>
      </c>
      <c r="J27" s="99">
        <v>9205610</v>
      </c>
      <c r="K27" s="99">
        <v>7402602</v>
      </c>
      <c r="L27" s="99">
        <v>22983865</v>
      </c>
      <c r="M27" s="99">
        <v>39592077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39592077</v>
      </c>
      <c r="W27" s="99">
        <v>53685000</v>
      </c>
      <c r="X27" s="99">
        <v>-14092923</v>
      </c>
      <c r="Y27" s="100">
        <v>-26.25</v>
      </c>
      <c r="Z27" s="101">
        <v>107370000</v>
      </c>
    </row>
    <row r="28" spans="1:26" ht="13.5">
      <c r="A28" s="102" t="s">
        <v>44</v>
      </c>
      <c r="B28" s="18">
        <v>0</v>
      </c>
      <c r="C28" s="18">
        <v>0</v>
      </c>
      <c r="D28" s="58">
        <v>93137000</v>
      </c>
      <c r="E28" s="59">
        <v>93137000</v>
      </c>
      <c r="F28" s="59">
        <v>0</v>
      </c>
      <c r="G28" s="59">
        <v>0</v>
      </c>
      <c r="H28" s="59">
        <v>0</v>
      </c>
      <c r="I28" s="59">
        <v>0</v>
      </c>
      <c r="J28" s="59">
        <v>9205610</v>
      </c>
      <c r="K28" s="59">
        <v>7402602</v>
      </c>
      <c r="L28" s="59">
        <v>22983865</v>
      </c>
      <c r="M28" s="59">
        <v>39592077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39592077</v>
      </c>
      <c r="W28" s="59">
        <v>46568500</v>
      </c>
      <c r="X28" s="59">
        <v>-6976423</v>
      </c>
      <c r="Y28" s="60">
        <v>-14.98</v>
      </c>
      <c r="Z28" s="61">
        <v>93137000</v>
      </c>
    </row>
    <row r="29" spans="1:26" ht="13.5">
      <c r="A29" s="57" t="s">
        <v>107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0</v>
      </c>
      <c r="C31" s="18">
        <v>0</v>
      </c>
      <c r="D31" s="58">
        <v>14233000</v>
      </c>
      <c r="E31" s="59">
        <v>14233000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>
        <v>7116500</v>
      </c>
      <c r="X31" s="59">
        <v>-7116500</v>
      </c>
      <c r="Y31" s="60">
        <v>-100</v>
      </c>
      <c r="Z31" s="61">
        <v>14233000</v>
      </c>
    </row>
    <row r="32" spans="1:26" ht="13.5">
      <c r="A32" s="69" t="s">
        <v>50</v>
      </c>
      <c r="B32" s="21">
        <f>SUM(B28:B31)</f>
        <v>0</v>
      </c>
      <c r="C32" s="21">
        <f>SUM(C28:C31)</f>
        <v>0</v>
      </c>
      <c r="D32" s="98">
        <f aca="true" t="shared" si="5" ref="D32:Z32">SUM(D28:D31)</f>
        <v>107370000</v>
      </c>
      <c r="E32" s="99">
        <f t="shared" si="5"/>
        <v>107370000</v>
      </c>
      <c r="F32" s="99">
        <f t="shared" si="5"/>
        <v>0</v>
      </c>
      <c r="G32" s="99">
        <f t="shared" si="5"/>
        <v>0</v>
      </c>
      <c r="H32" s="99">
        <f t="shared" si="5"/>
        <v>0</v>
      </c>
      <c r="I32" s="99">
        <f t="shared" si="5"/>
        <v>0</v>
      </c>
      <c r="J32" s="99">
        <f t="shared" si="5"/>
        <v>9205610</v>
      </c>
      <c r="K32" s="99">
        <f t="shared" si="5"/>
        <v>7402602</v>
      </c>
      <c r="L32" s="99">
        <f t="shared" si="5"/>
        <v>22983865</v>
      </c>
      <c r="M32" s="99">
        <f t="shared" si="5"/>
        <v>39592077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39592077</v>
      </c>
      <c r="W32" s="99">
        <f t="shared" si="5"/>
        <v>53685000</v>
      </c>
      <c r="X32" s="99">
        <f t="shared" si="5"/>
        <v>-14092923</v>
      </c>
      <c r="Y32" s="100">
        <f>+IF(W32&lt;&gt;0,(X32/W32)*100,0)</f>
        <v>-26.251137189158985</v>
      </c>
      <c r="Z32" s="101">
        <f t="shared" si="5"/>
        <v>107370000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0</v>
      </c>
      <c r="C35" s="18">
        <v>0</v>
      </c>
      <c r="D35" s="58">
        <v>0</v>
      </c>
      <c r="E35" s="59">
        <v>0</v>
      </c>
      <c r="F35" s="59">
        <v>0</v>
      </c>
      <c r="G35" s="59">
        <v>0</v>
      </c>
      <c r="H35" s="59">
        <v>7782503</v>
      </c>
      <c r="I35" s="59">
        <v>7782503</v>
      </c>
      <c r="J35" s="59">
        <v>21862345</v>
      </c>
      <c r="K35" s="59">
        <v>0</v>
      </c>
      <c r="L35" s="59">
        <v>193641323</v>
      </c>
      <c r="M35" s="59">
        <v>193641323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193641323</v>
      </c>
      <c r="W35" s="59"/>
      <c r="X35" s="59">
        <v>193641323</v>
      </c>
      <c r="Y35" s="60">
        <v>0</v>
      </c>
      <c r="Z35" s="61">
        <v>0</v>
      </c>
    </row>
    <row r="36" spans="1:26" ht="13.5">
      <c r="A36" s="57" t="s">
        <v>53</v>
      </c>
      <c r="B36" s="18">
        <v>0</v>
      </c>
      <c r="C36" s="18">
        <v>0</v>
      </c>
      <c r="D36" s="58">
        <v>0</v>
      </c>
      <c r="E36" s="59">
        <v>0</v>
      </c>
      <c r="F36" s="59">
        <v>0</v>
      </c>
      <c r="G36" s="59">
        <v>0</v>
      </c>
      <c r="H36" s="59">
        <v>0</v>
      </c>
      <c r="I36" s="59">
        <v>0</v>
      </c>
      <c r="J36" s="59">
        <v>0</v>
      </c>
      <c r="K36" s="59">
        <v>0</v>
      </c>
      <c r="L36" s="59">
        <v>29693960</v>
      </c>
      <c r="M36" s="59">
        <v>29693960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29693960</v>
      </c>
      <c r="W36" s="59"/>
      <c r="X36" s="59">
        <v>29693960</v>
      </c>
      <c r="Y36" s="60">
        <v>0</v>
      </c>
      <c r="Z36" s="61">
        <v>0</v>
      </c>
    </row>
    <row r="37" spans="1:26" ht="13.5">
      <c r="A37" s="57" t="s">
        <v>54</v>
      </c>
      <c r="B37" s="18">
        <v>0</v>
      </c>
      <c r="C37" s="18">
        <v>0</v>
      </c>
      <c r="D37" s="58">
        <v>0</v>
      </c>
      <c r="E37" s="59">
        <v>0</v>
      </c>
      <c r="F37" s="59">
        <v>0</v>
      </c>
      <c r="G37" s="59">
        <v>0</v>
      </c>
      <c r="H37" s="59">
        <v>7782503</v>
      </c>
      <c r="I37" s="59">
        <v>7782503</v>
      </c>
      <c r="J37" s="59">
        <v>21862345</v>
      </c>
      <c r="K37" s="59">
        <v>0</v>
      </c>
      <c r="L37" s="59">
        <v>64174806</v>
      </c>
      <c r="M37" s="59">
        <v>64174806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64174806</v>
      </c>
      <c r="W37" s="59"/>
      <c r="X37" s="59">
        <v>64174806</v>
      </c>
      <c r="Y37" s="60">
        <v>0</v>
      </c>
      <c r="Z37" s="61">
        <v>0</v>
      </c>
    </row>
    <row r="38" spans="1:26" ht="13.5">
      <c r="A38" s="57" t="s">
        <v>55</v>
      </c>
      <c r="B38" s="18">
        <v>0</v>
      </c>
      <c r="C38" s="18">
        <v>0</v>
      </c>
      <c r="D38" s="58">
        <v>0</v>
      </c>
      <c r="E38" s="59">
        <v>0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0</v>
      </c>
      <c r="W38" s="59"/>
      <c r="X38" s="59">
        <v>0</v>
      </c>
      <c r="Y38" s="60">
        <v>0</v>
      </c>
      <c r="Z38" s="61">
        <v>0</v>
      </c>
    </row>
    <row r="39" spans="1:26" ht="13.5">
      <c r="A39" s="57" t="s">
        <v>56</v>
      </c>
      <c r="B39" s="18">
        <v>0</v>
      </c>
      <c r="C39" s="18">
        <v>0</v>
      </c>
      <c r="D39" s="58">
        <v>0</v>
      </c>
      <c r="E39" s="59">
        <v>0</v>
      </c>
      <c r="F39" s="59">
        <v>0</v>
      </c>
      <c r="G39" s="59">
        <v>0</v>
      </c>
      <c r="H39" s="59">
        <v>0</v>
      </c>
      <c r="I39" s="59">
        <v>0</v>
      </c>
      <c r="J39" s="59">
        <v>0</v>
      </c>
      <c r="K39" s="59">
        <v>0</v>
      </c>
      <c r="L39" s="59">
        <v>159160477</v>
      </c>
      <c r="M39" s="59">
        <v>159160477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159160477</v>
      </c>
      <c r="W39" s="59"/>
      <c r="X39" s="59">
        <v>159160477</v>
      </c>
      <c r="Y39" s="60">
        <v>0</v>
      </c>
      <c r="Z39" s="61">
        <v>0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0</v>
      </c>
      <c r="C42" s="18">
        <v>0</v>
      </c>
      <c r="D42" s="58">
        <v>166694823</v>
      </c>
      <c r="E42" s="59">
        <v>166694823</v>
      </c>
      <c r="F42" s="59">
        <v>0</v>
      </c>
      <c r="G42" s="59">
        <v>63822000</v>
      </c>
      <c r="H42" s="59">
        <v>3115607</v>
      </c>
      <c r="I42" s="59">
        <v>66937607</v>
      </c>
      <c r="J42" s="59">
        <v>22154643</v>
      </c>
      <c r="K42" s="59">
        <v>28289293</v>
      </c>
      <c r="L42" s="59">
        <v>132772816</v>
      </c>
      <c r="M42" s="59">
        <v>183216752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250154359</v>
      </c>
      <c r="W42" s="59">
        <v>133588820</v>
      </c>
      <c r="X42" s="59">
        <v>116565539</v>
      </c>
      <c r="Y42" s="60">
        <v>87.26</v>
      </c>
      <c r="Z42" s="61">
        <v>166694823</v>
      </c>
    </row>
    <row r="43" spans="1:26" ht="13.5">
      <c r="A43" s="57" t="s">
        <v>59</v>
      </c>
      <c r="B43" s="18">
        <v>0</v>
      </c>
      <c r="C43" s="18">
        <v>0</v>
      </c>
      <c r="D43" s="58">
        <v>0</v>
      </c>
      <c r="E43" s="59">
        <v>0</v>
      </c>
      <c r="F43" s="59">
        <v>0</v>
      </c>
      <c r="G43" s="59">
        <v>0</v>
      </c>
      <c r="H43" s="59">
        <v>0</v>
      </c>
      <c r="I43" s="59">
        <v>0</v>
      </c>
      <c r="J43" s="59">
        <v>-9205610</v>
      </c>
      <c r="K43" s="59">
        <v>-7402602</v>
      </c>
      <c r="L43" s="59">
        <v>-13085748</v>
      </c>
      <c r="M43" s="59">
        <v>-29693960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-29693960</v>
      </c>
      <c r="W43" s="59"/>
      <c r="X43" s="59">
        <v>-29693960</v>
      </c>
      <c r="Y43" s="60">
        <v>0</v>
      </c>
      <c r="Z43" s="61">
        <v>0</v>
      </c>
    </row>
    <row r="44" spans="1:26" ht="13.5">
      <c r="A44" s="57" t="s">
        <v>60</v>
      </c>
      <c r="B44" s="18">
        <v>0</v>
      </c>
      <c r="C44" s="18">
        <v>0</v>
      </c>
      <c r="D44" s="58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/>
      <c r="X44" s="59">
        <v>0</v>
      </c>
      <c r="Y44" s="60">
        <v>0</v>
      </c>
      <c r="Z44" s="61">
        <v>0</v>
      </c>
    </row>
    <row r="45" spans="1:26" ht="13.5">
      <c r="A45" s="69" t="s">
        <v>61</v>
      </c>
      <c r="B45" s="21">
        <v>0</v>
      </c>
      <c r="C45" s="21">
        <v>0</v>
      </c>
      <c r="D45" s="98">
        <v>166694823</v>
      </c>
      <c r="E45" s="99">
        <v>166694823</v>
      </c>
      <c r="F45" s="99">
        <v>0</v>
      </c>
      <c r="G45" s="99">
        <v>63822000</v>
      </c>
      <c r="H45" s="99">
        <v>66937607</v>
      </c>
      <c r="I45" s="99">
        <v>66937607</v>
      </c>
      <c r="J45" s="99">
        <v>79886640</v>
      </c>
      <c r="K45" s="99">
        <v>100773331</v>
      </c>
      <c r="L45" s="99">
        <v>220460399</v>
      </c>
      <c r="M45" s="99">
        <v>220460399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220460399</v>
      </c>
      <c r="W45" s="99">
        <v>133588820</v>
      </c>
      <c r="X45" s="99">
        <v>86871579</v>
      </c>
      <c r="Y45" s="100">
        <v>65.03</v>
      </c>
      <c r="Z45" s="101">
        <v>166694823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108</v>
      </c>
      <c r="B47" s="114" t="s">
        <v>93</v>
      </c>
      <c r="C47" s="114"/>
      <c r="D47" s="115" t="s">
        <v>94</v>
      </c>
      <c r="E47" s="116" t="s">
        <v>95</v>
      </c>
      <c r="F47" s="117"/>
      <c r="G47" s="117"/>
      <c r="H47" s="117"/>
      <c r="I47" s="118" t="s">
        <v>96</v>
      </c>
      <c r="J47" s="117"/>
      <c r="K47" s="117"/>
      <c r="L47" s="117"/>
      <c r="M47" s="118" t="s">
        <v>97</v>
      </c>
      <c r="N47" s="119"/>
      <c r="O47" s="119"/>
      <c r="P47" s="119"/>
      <c r="Q47" s="119"/>
      <c r="R47" s="119"/>
      <c r="S47" s="119"/>
      <c r="T47" s="119"/>
      <c r="U47" s="119"/>
      <c r="V47" s="118" t="s">
        <v>98</v>
      </c>
      <c r="W47" s="118" t="s">
        <v>99</v>
      </c>
      <c r="X47" s="118" t="s">
        <v>100</v>
      </c>
      <c r="Y47" s="118" t="s">
        <v>101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0</v>
      </c>
      <c r="C49" s="51">
        <v>0</v>
      </c>
      <c r="D49" s="128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2161227</v>
      </c>
      <c r="C51" s="51">
        <v>0</v>
      </c>
      <c r="D51" s="128">
        <v>1705626</v>
      </c>
      <c r="E51" s="53">
        <v>652316</v>
      </c>
      <c r="F51" s="53">
        <v>0</v>
      </c>
      <c r="G51" s="53">
        <v>0</v>
      </c>
      <c r="H51" s="53">
        <v>0</v>
      </c>
      <c r="I51" s="53">
        <v>912706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5431875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109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40.41379310344828</v>
      </c>
      <c r="E58" s="7">
        <f t="shared" si="6"/>
        <v>40.41379310344828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25.264367816091955</v>
      </c>
      <c r="X58" s="7">
        <f t="shared" si="6"/>
        <v>0</v>
      </c>
      <c r="Y58" s="7">
        <f t="shared" si="6"/>
        <v>0</v>
      </c>
      <c r="Z58" s="8">
        <f t="shared" si="6"/>
        <v>40.41379310344828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40</v>
      </c>
      <c r="E59" s="10">
        <f t="shared" si="7"/>
        <v>40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25</v>
      </c>
      <c r="X59" s="10">
        <f t="shared" si="7"/>
        <v>0</v>
      </c>
      <c r="Y59" s="10">
        <f t="shared" si="7"/>
        <v>0</v>
      </c>
      <c r="Z59" s="11">
        <f t="shared" si="7"/>
        <v>40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40</v>
      </c>
      <c r="E60" s="13">
        <f t="shared" si="7"/>
        <v>40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25.087719298245613</v>
      </c>
      <c r="X60" s="13">
        <f t="shared" si="7"/>
        <v>0</v>
      </c>
      <c r="Y60" s="13">
        <f t="shared" si="7"/>
        <v>0</v>
      </c>
      <c r="Z60" s="14">
        <f t="shared" si="7"/>
        <v>40</v>
      </c>
    </row>
    <row r="61" spans="1:26" ht="13.5">
      <c r="A61" s="38" t="s">
        <v>110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8" t="s">
        <v>111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8" t="s">
        <v>112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8" t="s">
        <v>113</v>
      </c>
      <c r="B64" s="12">
        <f t="shared" si="7"/>
        <v>0</v>
      </c>
      <c r="C64" s="12">
        <f t="shared" si="7"/>
        <v>0</v>
      </c>
      <c r="D64" s="3">
        <f t="shared" si="7"/>
        <v>40</v>
      </c>
      <c r="E64" s="13">
        <f t="shared" si="7"/>
        <v>40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25.087719298245613</v>
      </c>
      <c r="X64" s="13">
        <f t="shared" si="7"/>
        <v>0</v>
      </c>
      <c r="Y64" s="13">
        <f t="shared" si="7"/>
        <v>0</v>
      </c>
      <c r="Z64" s="14">
        <f t="shared" si="7"/>
        <v>40</v>
      </c>
    </row>
    <row r="65" spans="1:26" ht="13.5">
      <c r="A65" s="38" t="s">
        <v>114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115</v>
      </c>
      <c r="B66" s="15">
        <f t="shared" si="7"/>
        <v>0</v>
      </c>
      <c r="C66" s="15">
        <f t="shared" si="7"/>
        <v>0</v>
      </c>
      <c r="D66" s="4">
        <f t="shared" si="7"/>
        <v>50</v>
      </c>
      <c r="E66" s="16">
        <f t="shared" si="7"/>
        <v>50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31.11111111111111</v>
      </c>
      <c r="X66" s="16">
        <f t="shared" si="7"/>
        <v>0</v>
      </c>
      <c r="Y66" s="16">
        <f t="shared" si="7"/>
        <v>0</v>
      </c>
      <c r="Z66" s="17">
        <f t="shared" si="7"/>
        <v>50</v>
      </c>
    </row>
    <row r="67" spans="1:26" ht="13.5" hidden="1">
      <c r="A67" s="40" t="s">
        <v>116</v>
      </c>
      <c r="B67" s="23"/>
      <c r="C67" s="23"/>
      <c r="D67" s="24">
        <v>21750000</v>
      </c>
      <c r="E67" s="25">
        <v>21750000</v>
      </c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>
        <v>8700000</v>
      </c>
      <c r="X67" s="25"/>
      <c r="Y67" s="24"/>
      <c r="Z67" s="26">
        <v>21750000</v>
      </c>
    </row>
    <row r="68" spans="1:26" ht="13.5" hidden="1">
      <c r="A68" s="36" t="s">
        <v>31</v>
      </c>
      <c r="B68" s="18"/>
      <c r="C68" s="18"/>
      <c r="D68" s="19">
        <v>18000000</v>
      </c>
      <c r="E68" s="20">
        <v>18000000</v>
      </c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>
        <v>7200000</v>
      </c>
      <c r="X68" s="20"/>
      <c r="Y68" s="19"/>
      <c r="Z68" s="22">
        <v>18000000</v>
      </c>
    </row>
    <row r="69" spans="1:26" ht="13.5" hidden="1">
      <c r="A69" s="37" t="s">
        <v>32</v>
      </c>
      <c r="B69" s="18"/>
      <c r="C69" s="18"/>
      <c r="D69" s="19">
        <v>2850000</v>
      </c>
      <c r="E69" s="20">
        <v>2850000</v>
      </c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>
        <v>1140000</v>
      </c>
      <c r="X69" s="20"/>
      <c r="Y69" s="19"/>
      <c r="Z69" s="22">
        <v>2850000</v>
      </c>
    </row>
    <row r="70" spans="1:26" ht="13.5" hidden="1">
      <c r="A70" s="38" t="s">
        <v>110</v>
      </c>
      <c r="B70" s="18"/>
      <c r="C70" s="18"/>
      <c r="D70" s="19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19"/>
      <c r="Z70" s="22"/>
    </row>
    <row r="71" spans="1:26" ht="13.5" hidden="1">
      <c r="A71" s="38" t="s">
        <v>111</v>
      </c>
      <c r="B71" s="18"/>
      <c r="C71" s="18"/>
      <c r="D71" s="19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19"/>
      <c r="Z71" s="22"/>
    </row>
    <row r="72" spans="1:26" ht="13.5" hidden="1">
      <c r="A72" s="38" t="s">
        <v>112</v>
      </c>
      <c r="B72" s="18"/>
      <c r="C72" s="18"/>
      <c r="D72" s="19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19"/>
      <c r="Z72" s="22"/>
    </row>
    <row r="73" spans="1:26" ht="13.5" hidden="1">
      <c r="A73" s="38" t="s">
        <v>113</v>
      </c>
      <c r="B73" s="18"/>
      <c r="C73" s="18"/>
      <c r="D73" s="19">
        <v>2850000</v>
      </c>
      <c r="E73" s="20">
        <v>2850000</v>
      </c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>
        <v>1140000</v>
      </c>
      <c r="X73" s="20"/>
      <c r="Y73" s="19"/>
      <c r="Z73" s="22">
        <v>2850000</v>
      </c>
    </row>
    <row r="74" spans="1:26" ht="13.5" hidden="1">
      <c r="A74" s="38" t="s">
        <v>114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115</v>
      </c>
      <c r="B75" s="27"/>
      <c r="C75" s="27"/>
      <c r="D75" s="28">
        <v>900000</v>
      </c>
      <c r="E75" s="29">
        <v>900000</v>
      </c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>
        <v>360000</v>
      </c>
      <c r="X75" s="29"/>
      <c r="Y75" s="28"/>
      <c r="Z75" s="30">
        <v>900000</v>
      </c>
    </row>
    <row r="76" spans="1:26" ht="13.5" hidden="1">
      <c r="A76" s="41" t="s">
        <v>117</v>
      </c>
      <c r="B76" s="31"/>
      <c r="C76" s="31"/>
      <c r="D76" s="32">
        <v>8790000</v>
      </c>
      <c r="E76" s="33">
        <v>8790000</v>
      </c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>
        <v>2198000</v>
      </c>
      <c r="X76" s="33"/>
      <c r="Y76" s="32"/>
      <c r="Z76" s="34">
        <v>8790000</v>
      </c>
    </row>
    <row r="77" spans="1:26" ht="13.5" hidden="1">
      <c r="A77" s="36" t="s">
        <v>31</v>
      </c>
      <c r="B77" s="18"/>
      <c r="C77" s="18"/>
      <c r="D77" s="19">
        <v>7200000</v>
      </c>
      <c r="E77" s="20">
        <v>7200000</v>
      </c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>
        <v>1800000</v>
      </c>
      <c r="X77" s="20"/>
      <c r="Y77" s="19"/>
      <c r="Z77" s="22">
        <v>7200000</v>
      </c>
    </row>
    <row r="78" spans="1:26" ht="13.5" hidden="1">
      <c r="A78" s="37" t="s">
        <v>32</v>
      </c>
      <c r="B78" s="18"/>
      <c r="C78" s="18"/>
      <c r="D78" s="19">
        <v>1140000</v>
      </c>
      <c r="E78" s="20">
        <v>1140000</v>
      </c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>
        <v>286000</v>
      </c>
      <c r="X78" s="20"/>
      <c r="Y78" s="19"/>
      <c r="Z78" s="22">
        <v>1140000</v>
      </c>
    </row>
    <row r="79" spans="1:26" ht="13.5" hidden="1">
      <c r="A79" s="38" t="s">
        <v>110</v>
      </c>
      <c r="B79" s="18"/>
      <c r="C79" s="18"/>
      <c r="D79" s="19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19"/>
      <c r="Z79" s="22"/>
    </row>
    <row r="80" spans="1:26" ht="13.5" hidden="1">
      <c r="A80" s="38" t="s">
        <v>111</v>
      </c>
      <c r="B80" s="18"/>
      <c r="C80" s="18"/>
      <c r="D80" s="19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19"/>
      <c r="Z80" s="22"/>
    </row>
    <row r="81" spans="1:26" ht="13.5" hidden="1">
      <c r="A81" s="38" t="s">
        <v>112</v>
      </c>
      <c r="B81" s="18"/>
      <c r="C81" s="18"/>
      <c r="D81" s="19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19"/>
      <c r="Z81" s="22"/>
    </row>
    <row r="82" spans="1:26" ht="13.5" hidden="1">
      <c r="A82" s="38" t="s">
        <v>113</v>
      </c>
      <c r="B82" s="18"/>
      <c r="C82" s="18"/>
      <c r="D82" s="19">
        <v>1140000</v>
      </c>
      <c r="E82" s="20">
        <v>1140000</v>
      </c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>
        <v>286000</v>
      </c>
      <c r="X82" s="20"/>
      <c r="Y82" s="19"/>
      <c r="Z82" s="22">
        <v>1140000</v>
      </c>
    </row>
    <row r="83" spans="1:26" ht="13.5" hidden="1">
      <c r="A83" s="38" t="s">
        <v>114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115</v>
      </c>
      <c r="B84" s="27"/>
      <c r="C84" s="27"/>
      <c r="D84" s="28">
        <v>450000</v>
      </c>
      <c r="E84" s="29">
        <v>450000</v>
      </c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>
        <v>112000</v>
      </c>
      <c r="X84" s="29"/>
      <c r="Y84" s="28"/>
      <c r="Z84" s="30">
        <v>450000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75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0</v>
      </c>
      <c r="C5" s="18">
        <v>0</v>
      </c>
      <c r="D5" s="58">
        <v>0</v>
      </c>
      <c r="E5" s="59">
        <v>0</v>
      </c>
      <c r="F5" s="59">
        <v>0</v>
      </c>
      <c r="G5" s="59">
        <v>0</v>
      </c>
      <c r="H5" s="59">
        <v>0</v>
      </c>
      <c r="I5" s="59">
        <v>0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0</v>
      </c>
      <c r="W5" s="59"/>
      <c r="X5" s="59">
        <v>0</v>
      </c>
      <c r="Y5" s="60">
        <v>0</v>
      </c>
      <c r="Z5" s="61">
        <v>0</v>
      </c>
    </row>
    <row r="6" spans="1:26" ht="13.5">
      <c r="A6" s="57" t="s">
        <v>32</v>
      </c>
      <c r="B6" s="18">
        <v>91760591</v>
      </c>
      <c r="C6" s="18">
        <v>0</v>
      </c>
      <c r="D6" s="58">
        <v>92749234</v>
      </c>
      <c r="E6" s="59">
        <v>92749234</v>
      </c>
      <c r="F6" s="59">
        <v>0</v>
      </c>
      <c r="G6" s="59">
        <v>0</v>
      </c>
      <c r="H6" s="59">
        <v>0</v>
      </c>
      <c r="I6" s="59">
        <v>0</v>
      </c>
      <c r="J6" s="59">
        <v>0</v>
      </c>
      <c r="K6" s="59">
        <v>0</v>
      </c>
      <c r="L6" s="59">
        <v>2840991</v>
      </c>
      <c r="M6" s="59">
        <v>2840991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2840991</v>
      </c>
      <c r="W6" s="59">
        <v>31914261</v>
      </c>
      <c r="X6" s="59">
        <v>-29073270</v>
      </c>
      <c r="Y6" s="60">
        <v>-91.1</v>
      </c>
      <c r="Z6" s="61">
        <v>92749234</v>
      </c>
    </row>
    <row r="7" spans="1:26" ht="13.5">
      <c r="A7" s="57" t="s">
        <v>33</v>
      </c>
      <c r="B7" s="18">
        <v>38305670</v>
      </c>
      <c r="C7" s="18">
        <v>0</v>
      </c>
      <c r="D7" s="58">
        <v>15760740</v>
      </c>
      <c r="E7" s="59">
        <v>15760740</v>
      </c>
      <c r="F7" s="59">
        <v>1521949</v>
      </c>
      <c r="G7" s="59">
        <v>3681180</v>
      </c>
      <c r="H7" s="59">
        <v>0</v>
      </c>
      <c r="I7" s="59">
        <v>5203129</v>
      </c>
      <c r="J7" s="59">
        <v>0</v>
      </c>
      <c r="K7" s="59">
        <v>0</v>
      </c>
      <c r="L7" s="59">
        <v>3093409</v>
      </c>
      <c r="M7" s="59">
        <v>3093409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8296538</v>
      </c>
      <c r="W7" s="59">
        <v>5436783</v>
      </c>
      <c r="X7" s="59">
        <v>2859755</v>
      </c>
      <c r="Y7" s="60">
        <v>52.6</v>
      </c>
      <c r="Z7" s="61">
        <v>15760740</v>
      </c>
    </row>
    <row r="8" spans="1:26" ht="13.5">
      <c r="A8" s="57" t="s">
        <v>34</v>
      </c>
      <c r="B8" s="18">
        <v>986782564</v>
      </c>
      <c r="C8" s="18">
        <v>0</v>
      </c>
      <c r="D8" s="58">
        <v>751753000</v>
      </c>
      <c r="E8" s="59">
        <v>751753000</v>
      </c>
      <c r="F8" s="59">
        <v>0</v>
      </c>
      <c r="G8" s="59">
        <v>147301680</v>
      </c>
      <c r="H8" s="59">
        <v>53045959</v>
      </c>
      <c r="I8" s="59">
        <v>200347639</v>
      </c>
      <c r="J8" s="59">
        <v>69911902</v>
      </c>
      <c r="K8" s="59">
        <v>47071553</v>
      </c>
      <c r="L8" s="59">
        <v>39041958</v>
      </c>
      <c r="M8" s="59">
        <v>156025413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356373052</v>
      </c>
      <c r="W8" s="59">
        <v>488806900</v>
      </c>
      <c r="X8" s="59">
        <v>-132433848</v>
      </c>
      <c r="Y8" s="60">
        <v>-27.09</v>
      </c>
      <c r="Z8" s="61">
        <v>751753000</v>
      </c>
    </row>
    <row r="9" spans="1:26" ht="13.5">
      <c r="A9" s="57" t="s">
        <v>35</v>
      </c>
      <c r="B9" s="18">
        <v>3403047</v>
      </c>
      <c r="C9" s="18">
        <v>0</v>
      </c>
      <c r="D9" s="58">
        <v>799867</v>
      </c>
      <c r="E9" s="59">
        <v>799867</v>
      </c>
      <c r="F9" s="59">
        <v>44422</v>
      </c>
      <c r="G9" s="59">
        <v>-6864774</v>
      </c>
      <c r="H9" s="59">
        <v>0</v>
      </c>
      <c r="I9" s="59">
        <v>-6820352</v>
      </c>
      <c r="J9" s="59">
        <v>0</v>
      </c>
      <c r="K9" s="59">
        <v>888512</v>
      </c>
      <c r="L9" s="59">
        <v>38911</v>
      </c>
      <c r="M9" s="59">
        <v>927423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-5892929</v>
      </c>
      <c r="W9" s="59">
        <v>439742</v>
      </c>
      <c r="X9" s="59">
        <v>-6332671</v>
      </c>
      <c r="Y9" s="60">
        <v>-1440.09</v>
      </c>
      <c r="Z9" s="61">
        <v>799867</v>
      </c>
    </row>
    <row r="10" spans="1:26" ht="25.5">
      <c r="A10" s="62" t="s">
        <v>102</v>
      </c>
      <c r="B10" s="63">
        <f>SUM(B5:B9)</f>
        <v>1120251872</v>
      </c>
      <c r="C10" s="63">
        <f>SUM(C5:C9)</f>
        <v>0</v>
      </c>
      <c r="D10" s="64">
        <f aca="true" t="shared" si="0" ref="D10:Z10">SUM(D5:D9)</f>
        <v>861062841</v>
      </c>
      <c r="E10" s="65">
        <f t="shared" si="0"/>
        <v>861062841</v>
      </c>
      <c r="F10" s="65">
        <f t="shared" si="0"/>
        <v>1566371</v>
      </c>
      <c r="G10" s="65">
        <f t="shared" si="0"/>
        <v>144118086</v>
      </c>
      <c r="H10" s="65">
        <f t="shared" si="0"/>
        <v>53045959</v>
      </c>
      <c r="I10" s="65">
        <f t="shared" si="0"/>
        <v>198730416</v>
      </c>
      <c r="J10" s="65">
        <f t="shared" si="0"/>
        <v>69911902</v>
      </c>
      <c r="K10" s="65">
        <f t="shared" si="0"/>
        <v>47960065</v>
      </c>
      <c r="L10" s="65">
        <f t="shared" si="0"/>
        <v>45015269</v>
      </c>
      <c r="M10" s="65">
        <f t="shared" si="0"/>
        <v>162887236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361617652</v>
      </c>
      <c r="W10" s="65">
        <f t="shared" si="0"/>
        <v>526597686</v>
      </c>
      <c r="X10" s="65">
        <f t="shared" si="0"/>
        <v>-164980034</v>
      </c>
      <c r="Y10" s="66">
        <f>+IF(W10&lt;&gt;0,(X10/W10)*100,0)</f>
        <v>-31.329426312746843</v>
      </c>
      <c r="Z10" s="67">
        <f t="shared" si="0"/>
        <v>861062841</v>
      </c>
    </row>
    <row r="11" spans="1:26" ht="13.5">
      <c r="A11" s="57" t="s">
        <v>36</v>
      </c>
      <c r="B11" s="18">
        <v>411083709</v>
      </c>
      <c r="C11" s="18">
        <v>0</v>
      </c>
      <c r="D11" s="58">
        <v>465117173</v>
      </c>
      <c r="E11" s="59">
        <v>465117173</v>
      </c>
      <c r="F11" s="59">
        <v>34557233</v>
      </c>
      <c r="G11" s="59">
        <v>37460631</v>
      </c>
      <c r="H11" s="59">
        <v>35147940</v>
      </c>
      <c r="I11" s="59">
        <v>107165804</v>
      </c>
      <c r="J11" s="59">
        <v>51707101</v>
      </c>
      <c r="K11" s="59">
        <v>38264000</v>
      </c>
      <c r="L11" s="59">
        <v>36697259</v>
      </c>
      <c r="M11" s="59">
        <v>126668360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233834164</v>
      </c>
      <c r="W11" s="59">
        <v>258123908</v>
      </c>
      <c r="X11" s="59">
        <v>-24289744</v>
      </c>
      <c r="Y11" s="60">
        <v>-9.41</v>
      </c>
      <c r="Z11" s="61">
        <v>465117173</v>
      </c>
    </row>
    <row r="12" spans="1:26" ht="13.5">
      <c r="A12" s="57" t="s">
        <v>37</v>
      </c>
      <c r="B12" s="18">
        <v>11400362</v>
      </c>
      <c r="C12" s="18">
        <v>0</v>
      </c>
      <c r="D12" s="58">
        <v>10313397</v>
      </c>
      <c r="E12" s="59">
        <v>10313397</v>
      </c>
      <c r="F12" s="59">
        <v>983561</v>
      </c>
      <c r="G12" s="59">
        <v>568532</v>
      </c>
      <c r="H12" s="59">
        <v>0</v>
      </c>
      <c r="I12" s="59">
        <v>1552093</v>
      </c>
      <c r="J12" s="59">
        <v>635910</v>
      </c>
      <c r="K12" s="59">
        <v>0</v>
      </c>
      <c r="L12" s="59">
        <v>987553</v>
      </c>
      <c r="M12" s="59">
        <v>1623463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3175556</v>
      </c>
      <c r="W12" s="59">
        <v>5723544</v>
      </c>
      <c r="X12" s="59">
        <v>-2547988</v>
      </c>
      <c r="Y12" s="60">
        <v>-44.52</v>
      </c>
      <c r="Z12" s="61">
        <v>10313397</v>
      </c>
    </row>
    <row r="13" spans="1:26" ht="13.5">
      <c r="A13" s="57" t="s">
        <v>103</v>
      </c>
      <c r="B13" s="18">
        <v>114791653</v>
      </c>
      <c r="C13" s="18">
        <v>0</v>
      </c>
      <c r="D13" s="58">
        <v>31770468</v>
      </c>
      <c r="E13" s="59">
        <v>31770468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12745910</v>
      </c>
      <c r="X13" s="59">
        <v>-12745910</v>
      </c>
      <c r="Y13" s="60">
        <v>-100</v>
      </c>
      <c r="Z13" s="61">
        <v>31770468</v>
      </c>
    </row>
    <row r="14" spans="1:26" ht="13.5">
      <c r="A14" s="57" t="s">
        <v>38</v>
      </c>
      <c r="B14" s="18">
        <v>0</v>
      </c>
      <c r="C14" s="18">
        <v>0</v>
      </c>
      <c r="D14" s="58">
        <v>0</v>
      </c>
      <c r="E14" s="59">
        <v>0</v>
      </c>
      <c r="F14" s="59">
        <v>0</v>
      </c>
      <c r="G14" s="59">
        <v>248496</v>
      </c>
      <c r="H14" s="59">
        <v>0</v>
      </c>
      <c r="I14" s="59">
        <v>248496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248496</v>
      </c>
      <c r="W14" s="59">
        <v>169000</v>
      </c>
      <c r="X14" s="59">
        <v>79496</v>
      </c>
      <c r="Y14" s="60">
        <v>47.04</v>
      </c>
      <c r="Z14" s="61">
        <v>0</v>
      </c>
    </row>
    <row r="15" spans="1:26" ht="13.5">
      <c r="A15" s="57" t="s">
        <v>39</v>
      </c>
      <c r="B15" s="18">
        <v>0</v>
      </c>
      <c r="C15" s="18">
        <v>0</v>
      </c>
      <c r="D15" s="58">
        <v>34905110</v>
      </c>
      <c r="E15" s="59">
        <v>34905110</v>
      </c>
      <c r="F15" s="59">
        <v>0</v>
      </c>
      <c r="G15" s="59">
        <v>0</v>
      </c>
      <c r="H15" s="59">
        <v>4146638</v>
      </c>
      <c r="I15" s="59">
        <v>4146638</v>
      </c>
      <c r="J15" s="59">
        <v>2601243</v>
      </c>
      <c r="K15" s="59">
        <v>1893440</v>
      </c>
      <c r="L15" s="59">
        <v>1533662</v>
      </c>
      <c r="M15" s="59">
        <v>6028345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10174983</v>
      </c>
      <c r="W15" s="59">
        <v>18982703</v>
      </c>
      <c r="X15" s="59">
        <v>-8807720</v>
      </c>
      <c r="Y15" s="60">
        <v>-46.4</v>
      </c>
      <c r="Z15" s="61">
        <v>34905110</v>
      </c>
    </row>
    <row r="16" spans="1:26" ht="13.5">
      <c r="A16" s="68" t="s">
        <v>40</v>
      </c>
      <c r="B16" s="18">
        <v>0</v>
      </c>
      <c r="C16" s="18">
        <v>0</v>
      </c>
      <c r="D16" s="58">
        <v>4353124</v>
      </c>
      <c r="E16" s="59">
        <v>4353124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4656229</v>
      </c>
      <c r="L16" s="59">
        <v>0</v>
      </c>
      <c r="M16" s="59">
        <v>4656229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4656229</v>
      </c>
      <c r="W16" s="59">
        <v>2975544</v>
      </c>
      <c r="X16" s="59">
        <v>1680685</v>
      </c>
      <c r="Y16" s="60">
        <v>56.48</v>
      </c>
      <c r="Z16" s="61">
        <v>4353124</v>
      </c>
    </row>
    <row r="17" spans="1:26" ht="13.5">
      <c r="A17" s="57" t="s">
        <v>41</v>
      </c>
      <c r="B17" s="18">
        <v>406294011</v>
      </c>
      <c r="C17" s="18">
        <v>0</v>
      </c>
      <c r="D17" s="58">
        <v>212503061</v>
      </c>
      <c r="E17" s="59">
        <v>212503061</v>
      </c>
      <c r="F17" s="59">
        <v>2038487</v>
      </c>
      <c r="G17" s="59">
        <v>14879862</v>
      </c>
      <c r="H17" s="59">
        <v>13751380</v>
      </c>
      <c r="I17" s="59">
        <v>30669729</v>
      </c>
      <c r="J17" s="59">
        <v>14967647</v>
      </c>
      <c r="K17" s="59">
        <v>3146396</v>
      </c>
      <c r="L17" s="59">
        <v>5796794</v>
      </c>
      <c r="M17" s="59">
        <v>23910837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54580566</v>
      </c>
      <c r="W17" s="59">
        <v>96356469</v>
      </c>
      <c r="X17" s="59">
        <v>-41775903</v>
      </c>
      <c r="Y17" s="60">
        <v>-43.36</v>
      </c>
      <c r="Z17" s="61">
        <v>212503061</v>
      </c>
    </row>
    <row r="18" spans="1:26" ht="13.5">
      <c r="A18" s="69" t="s">
        <v>42</v>
      </c>
      <c r="B18" s="70">
        <f>SUM(B11:B17)</f>
        <v>943569735</v>
      </c>
      <c r="C18" s="70">
        <f>SUM(C11:C17)</f>
        <v>0</v>
      </c>
      <c r="D18" s="71">
        <f aca="true" t="shared" si="1" ref="D18:Z18">SUM(D11:D17)</f>
        <v>758962333</v>
      </c>
      <c r="E18" s="72">
        <f t="shared" si="1"/>
        <v>758962333</v>
      </c>
      <c r="F18" s="72">
        <f t="shared" si="1"/>
        <v>37579281</v>
      </c>
      <c r="G18" s="72">
        <f t="shared" si="1"/>
        <v>53157521</v>
      </c>
      <c r="H18" s="72">
        <f t="shared" si="1"/>
        <v>53045958</v>
      </c>
      <c r="I18" s="72">
        <f t="shared" si="1"/>
        <v>143782760</v>
      </c>
      <c r="J18" s="72">
        <f t="shared" si="1"/>
        <v>69911901</v>
      </c>
      <c r="K18" s="72">
        <f t="shared" si="1"/>
        <v>47960065</v>
      </c>
      <c r="L18" s="72">
        <f t="shared" si="1"/>
        <v>45015268</v>
      </c>
      <c r="M18" s="72">
        <f t="shared" si="1"/>
        <v>162887234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306669994</v>
      </c>
      <c r="W18" s="72">
        <f t="shared" si="1"/>
        <v>395077078</v>
      </c>
      <c r="X18" s="72">
        <f t="shared" si="1"/>
        <v>-88407084</v>
      </c>
      <c r="Y18" s="66">
        <f>+IF(W18&lt;&gt;0,(X18/W18)*100,0)</f>
        <v>-22.377173701785857</v>
      </c>
      <c r="Z18" s="73">
        <f t="shared" si="1"/>
        <v>758962333</v>
      </c>
    </row>
    <row r="19" spans="1:26" ht="13.5">
      <c r="A19" s="69" t="s">
        <v>43</v>
      </c>
      <c r="B19" s="74">
        <f>+B10-B18</f>
        <v>176682137</v>
      </c>
      <c r="C19" s="74">
        <f>+C10-C18</f>
        <v>0</v>
      </c>
      <c r="D19" s="75">
        <f aca="true" t="shared" si="2" ref="D19:Z19">+D10-D18</f>
        <v>102100508</v>
      </c>
      <c r="E19" s="76">
        <f t="shared" si="2"/>
        <v>102100508</v>
      </c>
      <c r="F19" s="76">
        <f t="shared" si="2"/>
        <v>-36012910</v>
      </c>
      <c r="G19" s="76">
        <f t="shared" si="2"/>
        <v>90960565</v>
      </c>
      <c r="H19" s="76">
        <f t="shared" si="2"/>
        <v>1</v>
      </c>
      <c r="I19" s="76">
        <f t="shared" si="2"/>
        <v>54947656</v>
      </c>
      <c r="J19" s="76">
        <f t="shared" si="2"/>
        <v>1</v>
      </c>
      <c r="K19" s="76">
        <f t="shared" si="2"/>
        <v>0</v>
      </c>
      <c r="L19" s="76">
        <f t="shared" si="2"/>
        <v>1</v>
      </c>
      <c r="M19" s="76">
        <f t="shared" si="2"/>
        <v>2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54947658</v>
      </c>
      <c r="W19" s="76">
        <f>IF(E10=E18,0,W10-W18)</f>
        <v>131520608</v>
      </c>
      <c r="X19" s="76">
        <f t="shared" si="2"/>
        <v>-76572950</v>
      </c>
      <c r="Y19" s="77">
        <f>+IF(W19&lt;&gt;0,(X19/W19)*100,0)</f>
        <v>-58.22125609394993</v>
      </c>
      <c r="Z19" s="78">
        <f t="shared" si="2"/>
        <v>102100508</v>
      </c>
    </row>
    <row r="20" spans="1:26" ht="13.5">
      <c r="A20" s="57" t="s">
        <v>44</v>
      </c>
      <c r="B20" s="18">
        <v>0</v>
      </c>
      <c r="C20" s="18">
        <v>0</v>
      </c>
      <c r="D20" s="58">
        <v>678880000</v>
      </c>
      <c r="E20" s="59">
        <v>678880000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>
        <v>349353500</v>
      </c>
      <c r="X20" s="59">
        <v>-349353500</v>
      </c>
      <c r="Y20" s="60">
        <v>-100</v>
      </c>
      <c r="Z20" s="61">
        <v>678880000</v>
      </c>
    </row>
    <row r="21" spans="1:26" ht="13.5">
      <c r="A21" s="57" t="s">
        <v>104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105</v>
      </c>
      <c r="B22" s="85">
        <f>SUM(B19:B21)</f>
        <v>176682137</v>
      </c>
      <c r="C22" s="85">
        <f>SUM(C19:C21)</f>
        <v>0</v>
      </c>
      <c r="D22" s="86">
        <f aca="true" t="shared" si="3" ref="D22:Z22">SUM(D19:D21)</f>
        <v>780980508</v>
      </c>
      <c r="E22" s="87">
        <f t="shared" si="3"/>
        <v>780980508</v>
      </c>
      <c r="F22" s="87">
        <f t="shared" si="3"/>
        <v>-36012910</v>
      </c>
      <c r="G22" s="87">
        <f t="shared" si="3"/>
        <v>90960565</v>
      </c>
      <c r="H22" s="87">
        <f t="shared" si="3"/>
        <v>1</v>
      </c>
      <c r="I22" s="87">
        <f t="shared" si="3"/>
        <v>54947656</v>
      </c>
      <c r="J22" s="87">
        <f t="shared" si="3"/>
        <v>1</v>
      </c>
      <c r="K22" s="87">
        <f t="shared" si="3"/>
        <v>0</v>
      </c>
      <c r="L22" s="87">
        <f t="shared" si="3"/>
        <v>1</v>
      </c>
      <c r="M22" s="87">
        <f t="shared" si="3"/>
        <v>2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54947658</v>
      </c>
      <c r="W22" s="87">
        <f t="shared" si="3"/>
        <v>480874108</v>
      </c>
      <c r="X22" s="87">
        <f t="shared" si="3"/>
        <v>-425926450</v>
      </c>
      <c r="Y22" s="88">
        <f>+IF(W22&lt;&gt;0,(X22/W22)*100,0)</f>
        <v>-88.5733797919517</v>
      </c>
      <c r="Z22" s="89">
        <f t="shared" si="3"/>
        <v>780980508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176682137</v>
      </c>
      <c r="C24" s="74">
        <f>SUM(C22:C23)</f>
        <v>0</v>
      </c>
      <c r="D24" s="75">
        <f aca="true" t="shared" si="4" ref="D24:Z24">SUM(D22:D23)</f>
        <v>780980508</v>
      </c>
      <c r="E24" s="76">
        <f t="shared" si="4"/>
        <v>780980508</v>
      </c>
      <c r="F24" s="76">
        <f t="shared" si="4"/>
        <v>-36012910</v>
      </c>
      <c r="G24" s="76">
        <f t="shared" si="4"/>
        <v>90960565</v>
      </c>
      <c r="H24" s="76">
        <f t="shared" si="4"/>
        <v>1</v>
      </c>
      <c r="I24" s="76">
        <f t="shared" si="4"/>
        <v>54947656</v>
      </c>
      <c r="J24" s="76">
        <f t="shared" si="4"/>
        <v>1</v>
      </c>
      <c r="K24" s="76">
        <f t="shared" si="4"/>
        <v>0</v>
      </c>
      <c r="L24" s="76">
        <f t="shared" si="4"/>
        <v>1</v>
      </c>
      <c r="M24" s="76">
        <f t="shared" si="4"/>
        <v>2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54947658</v>
      </c>
      <c r="W24" s="76">
        <f t="shared" si="4"/>
        <v>480874108</v>
      </c>
      <c r="X24" s="76">
        <f t="shared" si="4"/>
        <v>-425926450</v>
      </c>
      <c r="Y24" s="77">
        <f>+IF(W24&lt;&gt;0,(X24/W24)*100,0)</f>
        <v>-88.5733797919517</v>
      </c>
      <c r="Z24" s="78">
        <f t="shared" si="4"/>
        <v>780980508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106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0</v>
      </c>
      <c r="C27" s="21">
        <v>0</v>
      </c>
      <c r="D27" s="98">
        <v>719503017</v>
      </c>
      <c r="E27" s="99">
        <v>719503017</v>
      </c>
      <c r="F27" s="99">
        <v>0</v>
      </c>
      <c r="G27" s="99">
        <v>6410503</v>
      </c>
      <c r="H27" s="99">
        <v>41262192</v>
      </c>
      <c r="I27" s="99">
        <v>47672695</v>
      </c>
      <c r="J27" s="99">
        <v>47501571</v>
      </c>
      <c r="K27" s="99">
        <v>43171705</v>
      </c>
      <c r="L27" s="99">
        <v>58046208</v>
      </c>
      <c r="M27" s="99">
        <v>148719484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196392179</v>
      </c>
      <c r="W27" s="99">
        <v>359751509</v>
      </c>
      <c r="X27" s="99">
        <v>-163359330</v>
      </c>
      <c r="Y27" s="100">
        <v>-45.41</v>
      </c>
      <c r="Z27" s="101">
        <v>719503017</v>
      </c>
    </row>
    <row r="28" spans="1:26" ht="13.5">
      <c r="A28" s="102" t="s">
        <v>44</v>
      </c>
      <c r="B28" s="18">
        <v>0</v>
      </c>
      <c r="C28" s="18">
        <v>0</v>
      </c>
      <c r="D28" s="58">
        <v>683880000</v>
      </c>
      <c r="E28" s="59">
        <v>683880000</v>
      </c>
      <c r="F28" s="59">
        <v>0</v>
      </c>
      <c r="G28" s="59">
        <v>6410503</v>
      </c>
      <c r="H28" s="59">
        <v>41262192</v>
      </c>
      <c r="I28" s="59">
        <v>47672695</v>
      </c>
      <c r="J28" s="59">
        <v>47501571</v>
      </c>
      <c r="K28" s="59">
        <v>12608008</v>
      </c>
      <c r="L28" s="59">
        <v>58046208</v>
      </c>
      <c r="M28" s="59">
        <v>118155787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165828482</v>
      </c>
      <c r="W28" s="59">
        <v>341940000</v>
      </c>
      <c r="X28" s="59">
        <v>-176111518</v>
      </c>
      <c r="Y28" s="60">
        <v>-51.5</v>
      </c>
      <c r="Z28" s="61">
        <v>683880000</v>
      </c>
    </row>
    <row r="29" spans="1:26" ht="13.5">
      <c r="A29" s="57" t="s">
        <v>107</v>
      </c>
      <c r="B29" s="18">
        <v>0</v>
      </c>
      <c r="C29" s="18">
        <v>0</v>
      </c>
      <c r="D29" s="58">
        <v>35623017</v>
      </c>
      <c r="E29" s="59">
        <v>35623017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30563697</v>
      </c>
      <c r="L29" s="59">
        <v>0</v>
      </c>
      <c r="M29" s="59">
        <v>30563697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30563697</v>
      </c>
      <c r="W29" s="59">
        <v>17811509</v>
      </c>
      <c r="X29" s="59">
        <v>12752188</v>
      </c>
      <c r="Y29" s="60">
        <v>71.6</v>
      </c>
      <c r="Z29" s="61">
        <v>35623017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0</v>
      </c>
      <c r="C31" s="18">
        <v>0</v>
      </c>
      <c r="D31" s="58">
        <v>0</v>
      </c>
      <c r="E31" s="59">
        <v>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/>
      <c r="X31" s="59">
        <v>0</v>
      </c>
      <c r="Y31" s="60">
        <v>0</v>
      </c>
      <c r="Z31" s="61">
        <v>0</v>
      </c>
    </row>
    <row r="32" spans="1:26" ht="13.5">
      <c r="A32" s="69" t="s">
        <v>50</v>
      </c>
      <c r="B32" s="21">
        <f>SUM(B28:B31)</f>
        <v>0</v>
      </c>
      <c r="C32" s="21">
        <f>SUM(C28:C31)</f>
        <v>0</v>
      </c>
      <c r="D32" s="98">
        <f aca="true" t="shared" si="5" ref="D32:Z32">SUM(D28:D31)</f>
        <v>719503017</v>
      </c>
      <c r="E32" s="99">
        <f t="shared" si="5"/>
        <v>719503017</v>
      </c>
      <c r="F32" s="99">
        <f t="shared" si="5"/>
        <v>0</v>
      </c>
      <c r="G32" s="99">
        <f t="shared" si="5"/>
        <v>6410503</v>
      </c>
      <c r="H32" s="99">
        <f t="shared" si="5"/>
        <v>41262192</v>
      </c>
      <c r="I32" s="99">
        <f t="shared" si="5"/>
        <v>47672695</v>
      </c>
      <c r="J32" s="99">
        <f t="shared" si="5"/>
        <v>47501571</v>
      </c>
      <c r="K32" s="99">
        <f t="shared" si="5"/>
        <v>43171705</v>
      </c>
      <c r="L32" s="99">
        <f t="shared" si="5"/>
        <v>58046208</v>
      </c>
      <c r="M32" s="99">
        <f t="shared" si="5"/>
        <v>148719484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196392179</v>
      </c>
      <c r="W32" s="99">
        <f t="shared" si="5"/>
        <v>359751509</v>
      </c>
      <c r="X32" s="99">
        <f t="shared" si="5"/>
        <v>-163359330</v>
      </c>
      <c r="Y32" s="100">
        <f>+IF(W32&lt;&gt;0,(X32/W32)*100,0)</f>
        <v>-45.4089353104006</v>
      </c>
      <c r="Z32" s="101">
        <f t="shared" si="5"/>
        <v>719503017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565411012</v>
      </c>
      <c r="C35" s="18">
        <v>0</v>
      </c>
      <c r="D35" s="58">
        <v>832755000</v>
      </c>
      <c r="E35" s="59">
        <v>832755000</v>
      </c>
      <c r="F35" s="59">
        <v>0</v>
      </c>
      <c r="G35" s="59">
        <v>185130804</v>
      </c>
      <c r="H35" s="59">
        <v>406558572</v>
      </c>
      <c r="I35" s="59">
        <v>406558572</v>
      </c>
      <c r="J35" s="59">
        <v>670666377</v>
      </c>
      <c r="K35" s="59">
        <v>608602351</v>
      </c>
      <c r="L35" s="59">
        <v>738160881</v>
      </c>
      <c r="M35" s="59">
        <v>738160881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738160881</v>
      </c>
      <c r="W35" s="59">
        <v>416377500</v>
      </c>
      <c r="X35" s="59">
        <v>321783381</v>
      </c>
      <c r="Y35" s="60">
        <v>77.28</v>
      </c>
      <c r="Z35" s="61">
        <v>832755000</v>
      </c>
    </row>
    <row r="36" spans="1:26" ht="13.5">
      <c r="A36" s="57" t="s">
        <v>53</v>
      </c>
      <c r="B36" s="18">
        <v>2290393219</v>
      </c>
      <c r="C36" s="18">
        <v>0</v>
      </c>
      <c r="D36" s="58">
        <v>3448289676</v>
      </c>
      <c r="E36" s="59">
        <v>3448289676</v>
      </c>
      <c r="F36" s="59">
        <v>0</v>
      </c>
      <c r="G36" s="59">
        <v>5530117</v>
      </c>
      <c r="H36" s="59">
        <v>35627452</v>
      </c>
      <c r="I36" s="59">
        <v>35627452</v>
      </c>
      <c r="J36" s="59">
        <v>168675438</v>
      </c>
      <c r="K36" s="59">
        <v>175422456</v>
      </c>
      <c r="L36" s="59">
        <v>178930440</v>
      </c>
      <c r="M36" s="59">
        <v>178930440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178930440</v>
      </c>
      <c r="W36" s="59">
        <v>1724144838</v>
      </c>
      <c r="X36" s="59">
        <v>-1545214398</v>
      </c>
      <c r="Y36" s="60">
        <v>-89.62</v>
      </c>
      <c r="Z36" s="61">
        <v>3448289676</v>
      </c>
    </row>
    <row r="37" spans="1:26" ht="13.5">
      <c r="A37" s="57" t="s">
        <v>54</v>
      </c>
      <c r="B37" s="18">
        <v>775629547</v>
      </c>
      <c r="C37" s="18">
        <v>0</v>
      </c>
      <c r="D37" s="58">
        <v>483318309</v>
      </c>
      <c r="E37" s="59">
        <v>483318309</v>
      </c>
      <c r="F37" s="59">
        <v>0</v>
      </c>
      <c r="G37" s="59">
        <v>110686379</v>
      </c>
      <c r="H37" s="59">
        <v>143581799</v>
      </c>
      <c r="I37" s="59">
        <v>143581799</v>
      </c>
      <c r="J37" s="59">
        <v>209734879</v>
      </c>
      <c r="K37" s="59">
        <v>210110761</v>
      </c>
      <c r="L37" s="59">
        <v>5814984</v>
      </c>
      <c r="M37" s="59">
        <v>5814984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5814984</v>
      </c>
      <c r="W37" s="59">
        <v>241659155</v>
      </c>
      <c r="X37" s="59">
        <v>-235844171</v>
      </c>
      <c r="Y37" s="60">
        <v>-97.59</v>
      </c>
      <c r="Z37" s="61">
        <v>483318309</v>
      </c>
    </row>
    <row r="38" spans="1:26" ht="13.5">
      <c r="A38" s="57" t="s">
        <v>55</v>
      </c>
      <c r="B38" s="18">
        <v>0</v>
      </c>
      <c r="C38" s="18">
        <v>0</v>
      </c>
      <c r="D38" s="58">
        <v>0</v>
      </c>
      <c r="E38" s="59">
        <v>0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0</v>
      </c>
      <c r="W38" s="59"/>
      <c r="X38" s="59">
        <v>0</v>
      </c>
      <c r="Y38" s="60">
        <v>0</v>
      </c>
      <c r="Z38" s="61">
        <v>0</v>
      </c>
    </row>
    <row r="39" spans="1:26" ht="13.5">
      <c r="A39" s="57" t="s">
        <v>56</v>
      </c>
      <c r="B39" s="18">
        <v>2080174684</v>
      </c>
      <c r="C39" s="18">
        <v>0</v>
      </c>
      <c r="D39" s="58">
        <v>3797726367</v>
      </c>
      <c r="E39" s="59">
        <v>3797726367</v>
      </c>
      <c r="F39" s="59">
        <v>0</v>
      </c>
      <c r="G39" s="59">
        <v>79974542</v>
      </c>
      <c r="H39" s="59">
        <v>298604225</v>
      </c>
      <c r="I39" s="59">
        <v>298604225</v>
      </c>
      <c r="J39" s="59">
        <v>629606935</v>
      </c>
      <c r="K39" s="59">
        <v>573914046</v>
      </c>
      <c r="L39" s="59">
        <v>911276337</v>
      </c>
      <c r="M39" s="59">
        <v>911276337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911276337</v>
      </c>
      <c r="W39" s="59">
        <v>1898863184</v>
      </c>
      <c r="X39" s="59">
        <v>-987586847</v>
      </c>
      <c r="Y39" s="60">
        <v>-52.01</v>
      </c>
      <c r="Z39" s="61">
        <v>3797726367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846619637</v>
      </c>
      <c r="C42" s="18">
        <v>0</v>
      </c>
      <c r="D42" s="58">
        <v>769546204</v>
      </c>
      <c r="E42" s="59">
        <v>769546204</v>
      </c>
      <c r="F42" s="59">
        <v>10150300</v>
      </c>
      <c r="G42" s="59">
        <v>90374979</v>
      </c>
      <c r="H42" s="59">
        <v>340971460</v>
      </c>
      <c r="I42" s="59">
        <v>441496739</v>
      </c>
      <c r="J42" s="59">
        <v>10619856</v>
      </c>
      <c r="K42" s="59">
        <v>-42546518</v>
      </c>
      <c r="L42" s="59">
        <v>363054141</v>
      </c>
      <c r="M42" s="59">
        <v>331127479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772624218</v>
      </c>
      <c r="W42" s="59">
        <v>951100689</v>
      </c>
      <c r="X42" s="59">
        <v>-178476471</v>
      </c>
      <c r="Y42" s="60">
        <v>-18.77</v>
      </c>
      <c r="Z42" s="61">
        <v>769546204</v>
      </c>
    </row>
    <row r="43" spans="1:26" ht="13.5">
      <c r="A43" s="57" t="s">
        <v>59</v>
      </c>
      <c r="B43" s="18">
        <v>-850946239</v>
      </c>
      <c r="C43" s="18">
        <v>0</v>
      </c>
      <c r="D43" s="58">
        <v>-719503017</v>
      </c>
      <c r="E43" s="59">
        <v>-719503017</v>
      </c>
      <c r="F43" s="59">
        <v>1</v>
      </c>
      <c r="G43" s="59">
        <v>-5623248</v>
      </c>
      <c r="H43" s="59">
        <v>-47672694</v>
      </c>
      <c r="I43" s="59">
        <v>-53295941</v>
      </c>
      <c r="J43" s="59">
        <v>-47474704</v>
      </c>
      <c r="K43" s="59">
        <v>-43171705</v>
      </c>
      <c r="L43" s="59">
        <v>-58073015</v>
      </c>
      <c r="M43" s="59">
        <v>-148719424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-202015365</v>
      </c>
      <c r="W43" s="59"/>
      <c r="X43" s="59">
        <v>-202015365</v>
      </c>
      <c r="Y43" s="60">
        <v>0</v>
      </c>
      <c r="Z43" s="61">
        <v>-719503017</v>
      </c>
    </row>
    <row r="44" spans="1:26" ht="13.5">
      <c r="A44" s="57" t="s">
        <v>60</v>
      </c>
      <c r="B44" s="18">
        <v>0</v>
      </c>
      <c r="C44" s="18">
        <v>0</v>
      </c>
      <c r="D44" s="58">
        <v>0</v>
      </c>
      <c r="E44" s="59">
        <v>0</v>
      </c>
      <c r="F44" s="59">
        <v>-6927841</v>
      </c>
      <c r="G44" s="59">
        <v>0</v>
      </c>
      <c r="H44" s="59">
        <v>0</v>
      </c>
      <c r="I44" s="59">
        <v>-6927841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-6927841</v>
      </c>
      <c r="W44" s="59"/>
      <c r="X44" s="59">
        <v>-6927841</v>
      </c>
      <c r="Y44" s="60">
        <v>0</v>
      </c>
      <c r="Z44" s="61">
        <v>0</v>
      </c>
    </row>
    <row r="45" spans="1:26" ht="13.5">
      <c r="A45" s="69" t="s">
        <v>61</v>
      </c>
      <c r="B45" s="21">
        <v>81557096</v>
      </c>
      <c r="C45" s="21">
        <v>0</v>
      </c>
      <c r="D45" s="98">
        <v>225043187</v>
      </c>
      <c r="E45" s="99">
        <v>225043187</v>
      </c>
      <c r="F45" s="99">
        <v>89106158</v>
      </c>
      <c r="G45" s="99">
        <v>173857889</v>
      </c>
      <c r="H45" s="99">
        <v>467156655</v>
      </c>
      <c r="I45" s="99">
        <v>467156655</v>
      </c>
      <c r="J45" s="99">
        <v>430301807</v>
      </c>
      <c r="K45" s="99">
        <v>344583584</v>
      </c>
      <c r="L45" s="99">
        <v>649564710</v>
      </c>
      <c r="M45" s="99">
        <v>649564710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649564710</v>
      </c>
      <c r="W45" s="99">
        <v>1126100689</v>
      </c>
      <c r="X45" s="99">
        <v>-476535979</v>
      </c>
      <c r="Y45" s="100">
        <v>-42.32</v>
      </c>
      <c r="Z45" s="101">
        <v>225043187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108</v>
      </c>
      <c r="B47" s="114" t="s">
        <v>93</v>
      </c>
      <c r="C47" s="114"/>
      <c r="D47" s="115" t="s">
        <v>94</v>
      </c>
      <c r="E47" s="116" t="s">
        <v>95</v>
      </c>
      <c r="F47" s="117"/>
      <c r="G47" s="117"/>
      <c r="H47" s="117"/>
      <c r="I47" s="118" t="s">
        <v>96</v>
      </c>
      <c r="J47" s="117"/>
      <c r="K47" s="117"/>
      <c r="L47" s="117"/>
      <c r="M47" s="118" t="s">
        <v>97</v>
      </c>
      <c r="N47" s="119"/>
      <c r="O47" s="119"/>
      <c r="P47" s="119"/>
      <c r="Q47" s="119"/>
      <c r="R47" s="119"/>
      <c r="S47" s="119"/>
      <c r="T47" s="119"/>
      <c r="U47" s="119"/>
      <c r="V47" s="118" t="s">
        <v>98</v>
      </c>
      <c r="W47" s="118" t="s">
        <v>99</v>
      </c>
      <c r="X47" s="118" t="s">
        <v>100</v>
      </c>
      <c r="Y47" s="118" t="s">
        <v>101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0</v>
      </c>
      <c r="C49" s="51">
        <v>0</v>
      </c>
      <c r="D49" s="128">
        <v>3412501</v>
      </c>
      <c r="E49" s="53">
        <v>1977057</v>
      </c>
      <c r="F49" s="53">
        <v>0</v>
      </c>
      <c r="G49" s="53">
        <v>0</v>
      </c>
      <c r="H49" s="53">
        <v>0</v>
      </c>
      <c r="I49" s="53">
        <v>8846022</v>
      </c>
      <c r="J49" s="53">
        <v>0</v>
      </c>
      <c r="K49" s="53">
        <v>0</v>
      </c>
      <c r="L49" s="53">
        <v>0</v>
      </c>
      <c r="M49" s="53">
        <v>714025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14949605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2617636</v>
      </c>
      <c r="C51" s="51">
        <v>0</v>
      </c>
      <c r="D51" s="128">
        <v>252061</v>
      </c>
      <c r="E51" s="53">
        <v>3712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2565693</v>
      </c>
      <c r="W51" s="53">
        <v>0</v>
      </c>
      <c r="X51" s="53">
        <v>0</v>
      </c>
      <c r="Y51" s="53">
        <v>5439102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109</v>
      </c>
      <c r="B58" s="5">
        <f>IF(B67=0,0,+(B76/B67)*100)</f>
        <v>67.09595407902287</v>
      </c>
      <c r="C58" s="5">
        <f>IF(C67=0,0,+(C76/C67)*100)</f>
        <v>0</v>
      </c>
      <c r="D58" s="6">
        <f aca="true" t="shared" si="6" ref="D58:Z58">IF(D67=0,0,+(D76/D67)*100)</f>
        <v>58.83382713435671</v>
      </c>
      <c r="E58" s="7">
        <f t="shared" si="6"/>
        <v>58.83382713435671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69.75500701708242</v>
      </c>
      <c r="X58" s="7">
        <f t="shared" si="6"/>
        <v>0</v>
      </c>
      <c r="Y58" s="7">
        <f t="shared" si="6"/>
        <v>0</v>
      </c>
      <c r="Z58" s="8">
        <f t="shared" si="6"/>
        <v>58.83382713435671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7" t="s">
        <v>32</v>
      </c>
      <c r="B60" s="12">
        <f t="shared" si="7"/>
        <v>67.09595407902287</v>
      </c>
      <c r="C60" s="12">
        <f t="shared" si="7"/>
        <v>0</v>
      </c>
      <c r="D60" s="3">
        <f t="shared" si="7"/>
        <v>58.83382713435671</v>
      </c>
      <c r="E60" s="13">
        <f t="shared" si="7"/>
        <v>58.83382713435671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69.75500701708242</v>
      </c>
      <c r="X60" s="13">
        <f t="shared" si="7"/>
        <v>0</v>
      </c>
      <c r="Y60" s="13">
        <f t="shared" si="7"/>
        <v>0</v>
      </c>
      <c r="Z60" s="14">
        <f t="shared" si="7"/>
        <v>58.83382713435671</v>
      </c>
    </row>
    <row r="61" spans="1:26" ht="13.5">
      <c r="A61" s="38" t="s">
        <v>110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8" t="s">
        <v>111</v>
      </c>
      <c r="B62" s="12">
        <f t="shared" si="7"/>
        <v>67.22972836108409</v>
      </c>
      <c r="C62" s="12">
        <f t="shared" si="7"/>
        <v>0</v>
      </c>
      <c r="D62" s="3">
        <f t="shared" si="7"/>
        <v>58.83382713435671</v>
      </c>
      <c r="E62" s="13">
        <f t="shared" si="7"/>
        <v>58.83382713435671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69.75500701708242</v>
      </c>
      <c r="X62" s="13">
        <f t="shared" si="7"/>
        <v>0</v>
      </c>
      <c r="Y62" s="13">
        <f t="shared" si="7"/>
        <v>0</v>
      </c>
      <c r="Z62" s="14">
        <f t="shared" si="7"/>
        <v>58.83382713435671</v>
      </c>
    </row>
    <row r="63" spans="1:26" ht="13.5">
      <c r="A63" s="38" t="s">
        <v>112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8" t="s">
        <v>113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8" t="s">
        <v>114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115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116</v>
      </c>
      <c r="B67" s="23">
        <v>91760591</v>
      </c>
      <c r="C67" s="23"/>
      <c r="D67" s="24">
        <v>92749234</v>
      </c>
      <c r="E67" s="25">
        <v>92749234</v>
      </c>
      <c r="F67" s="25"/>
      <c r="G67" s="25"/>
      <c r="H67" s="25"/>
      <c r="I67" s="25"/>
      <c r="J67" s="25"/>
      <c r="K67" s="25"/>
      <c r="L67" s="25">
        <v>2840991</v>
      </c>
      <c r="M67" s="25">
        <v>2840991</v>
      </c>
      <c r="N67" s="25"/>
      <c r="O67" s="25"/>
      <c r="P67" s="25"/>
      <c r="Q67" s="25"/>
      <c r="R67" s="25"/>
      <c r="S67" s="25"/>
      <c r="T67" s="25"/>
      <c r="U67" s="25"/>
      <c r="V67" s="25">
        <v>2840991</v>
      </c>
      <c r="W67" s="25">
        <v>31914261</v>
      </c>
      <c r="X67" s="25"/>
      <c r="Y67" s="24"/>
      <c r="Z67" s="26">
        <v>92749234</v>
      </c>
    </row>
    <row r="68" spans="1:26" ht="13.5" hidden="1">
      <c r="A68" s="36" t="s">
        <v>31</v>
      </c>
      <c r="B68" s="18"/>
      <c r="C68" s="18"/>
      <c r="D68" s="19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19"/>
      <c r="Z68" s="22"/>
    </row>
    <row r="69" spans="1:26" ht="13.5" hidden="1">
      <c r="A69" s="37" t="s">
        <v>32</v>
      </c>
      <c r="B69" s="18">
        <v>91760591</v>
      </c>
      <c r="C69" s="18"/>
      <c r="D69" s="19">
        <v>92749234</v>
      </c>
      <c r="E69" s="20">
        <v>92749234</v>
      </c>
      <c r="F69" s="20"/>
      <c r="G69" s="20"/>
      <c r="H69" s="20"/>
      <c r="I69" s="20"/>
      <c r="J69" s="20"/>
      <c r="K69" s="20"/>
      <c r="L69" s="20">
        <v>2840991</v>
      </c>
      <c r="M69" s="20">
        <v>2840991</v>
      </c>
      <c r="N69" s="20"/>
      <c r="O69" s="20"/>
      <c r="P69" s="20"/>
      <c r="Q69" s="20"/>
      <c r="R69" s="20"/>
      <c r="S69" s="20"/>
      <c r="T69" s="20"/>
      <c r="U69" s="20"/>
      <c r="V69" s="20">
        <v>2840991</v>
      </c>
      <c r="W69" s="20">
        <v>31914261</v>
      </c>
      <c r="X69" s="20"/>
      <c r="Y69" s="19"/>
      <c r="Z69" s="22">
        <v>92749234</v>
      </c>
    </row>
    <row r="70" spans="1:26" ht="13.5" hidden="1">
      <c r="A70" s="38" t="s">
        <v>110</v>
      </c>
      <c r="B70" s="18"/>
      <c r="C70" s="18"/>
      <c r="D70" s="19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19"/>
      <c r="Z70" s="22"/>
    </row>
    <row r="71" spans="1:26" ht="13.5" hidden="1">
      <c r="A71" s="38" t="s">
        <v>111</v>
      </c>
      <c r="B71" s="18">
        <v>91578005</v>
      </c>
      <c r="C71" s="18"/>
      <c r="D71" s="19">
        <v>92749234</v>
      </c>
      <c r="E71" s="20">
        <v>92749234</v>
      </c>
      <c r="F71" s="20"/>
      <c r="G71" s="20"/>
      <c r="H71" s="20"/>
      <c r="I71" s="20"/>
      <c r="J71" s="20"/>
      <c r="K71" s="20"/>
      <c r="L71" s="20">
        <v>2840991</v>
      </c>
      <c r="M71" s="20">
        <v>2840991</v>
      </c>
      <c r="N71" s="20"/>
      <c r="O71" s="20"/>
      <c r="P71" s="20"/>
      <c r="Q71" s="20"/>
      <c r="R71" s="20"/>
      <c r="S71" s="20"/>
      <c r="T71" s="20"/>
      <c r="U71" s="20"/>
      <c r="V71" s="20">
        <v>2840991</v>
      </c>
      <c r="W71" s="20">
        <v>31914261</v>
      </c>
      <c r="X71" s="20"/>
      <c r="Y71" s="19"/>
      <c r="Z71" s="22">
        <v>92749234</v>
      </c>
    </row>
    <row r="72" spans="1:26" ht="13.5" hidden="1">
      <c r="A72" s="38" t="s">
        <v>112</v>
      </c>
      <c r="B72" s="18"/>
      <c r="C72" s="18"/>
      <c r="D72" s="19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19"/>
      <c r="Z72" s="22"/>
    </row>
    <row r="73" spans="1:26" ht="13.5" hidden="1">
      <c r="A73" s="38" t="s">
        <v>113</v>
      </c>
      <c r="B73" s="18"/>
      <c r="C73" s="18"/>
      <c r="D73" s="19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19"/>
      <c r="Z73" s="22"/>
    </row>
    <row r="74" spans="1:26" ht="13.5" hidden="1">
      <c r="A74" s="38" t="s">
        <v>114</v>
      </c>
      <c r="B74" s="18">
        <v>182586</v>
      </c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115</v>
      </c>
      <c r="B75" s="27"/>
      <c r="C75" s="27"/>
      <c r="D75" s="2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8"/>
      <c r="Z75" s="30"/>
    </row>
    <row r="76" spans="1:26" ht="13.5" hidden="1">
      <c r="A76" s="41" t="s">
        <v>117</v>
      </c>
      <c r="B76" s="31">
        <v>61567644</v>
      </c>
      <c r="C76" s="31"/>
      <c r="D76" s="32">
        <v>54567924</v>
      </c>
      <c r="E76" s="33">
        <v>54567924</v>
      </c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>
        <v>22261795</v>
      </c>
      <c r="X76" s="33"/>
      <c r="Y76" s="32"/>
      <c r="Z76" s="34">
        <v>54567924</v>
      </c>
    </row>
    <row r="77" spans="1:26" ht="13.5" hidden="1">
      <c r="A77" s="36" t="s">
        <v>31</v>
      </c>
      <c r="B77" s="18"/>
      <c r="C77" s="18"/>
      <c r="D77" s="19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19"/>
      <c r="Z77" s="22"/>
    </row>
    <row r="78" spans="1:26" ht="13.5" hidden="1">
      <c r="A78" s="37" t="s">
        <v>32</v>
      </c>
      <c r="B78" s="18">
        <v>61567644</v>
      </c>
      <c r="C78" s="18"/>
      <c r="D78" s="19">
        <v>54567924</v>
      </c>
      <c r="E78" s="20">
        <v>54567924</v>
      </c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>
        <v>22261795</v>
      </c>
      <c r="X78" s="20"/>
      <c r="Y78" s="19"/>
      <c r="Z78" s="22">
        <v>54567924</v>
      </c>
    </row>
    <row r="79" spans="1:26" ht="13.5" hidden="1">
      <c r="A79" s="38" t="s">
        <v>110</v>
      </c>
      <c r="B79" s="18"/>
      <c r="C79" s="18"/>
      <c r="D79" s="19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19"/>
      <c r="Z79" s="22"/>
    </row>
    <row r="80" spans="1:26" ht="13.5" hidden="1">
      <c r="A80" s="38" t="s">
        <v>111</v>
      </c>
      <c r="B80" s="18">
        <v>61567644</v>
      </c>
      <c r="C80" s="18"/>
      <c r="D80" s="19">
        <v>54567924</v>
      </c>
      <c r="E80" s="20">
        <v>54567924</v>
      </c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>
        <v>22261795</v>
      </c>
      <c r="X80" s="20"/>
      <c r="Y80" s="19"/>
      <c r="Z80" s="22">
        <v>54567924</v>
      </c>
    </row>
    <row r="81" spans="1:26" ht="13.5" hidden="1">
      <c r="A81" s="38" t="s">
        <v>112</v>
      </c>
      <c r="B81" s="18"/>
      <c r="C81" s="18"/>
      <c r="D81" s="19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19"/>
      <c r="Z81" s="22"/>
    </row>
    <row r="82" spans="1:26" ht="13.5" hidden="1">
      <c r="A82" s="38" t="s">
        <v>113</v>
      </c>
      <c r="B82" s="18"/>
      <c r="C82" s="18"/>
      <c r="D82" s="19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19"/>
      <c r="Z82" s="22"/>
    </row>
    <row r="83" spans="1:26" ht="13.5" hidden="1">
      <c r="A83" s="38" t="s">
        <v>114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115</v>
      </c>
      <c r="B84" s="27"/>
      <c r="C84" s="27"/>
      <c r="D84" s="2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76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20289091</v>
      </c>
      <c r="C5" s="18">
        <v>0</v>
      </c>
      <c r="D5" s="58">
        <v>21917620</v>
      </c>
      <c r="E5" s="59">
        <v>21917620</v>
      </c>
      <c r="F5" s="59">
        <v>4686020</v>
      </c>
      <c r="G5" s="59">
        <v>16966905</v>
      </c>
      <c r="H5" s="59">
        <v>280327</v>
      </c>
      <c r="I5" s="59">
        <v>21933252</v>
      </c>
      <c r="J5" s="59">
        <v>281261</v>
      </c>
      <c r="K5" s="59">
        <v>281047</v>
      </c>
      <c r="L5" s="59">
        <v>281047</v>
      </c>
      <c r="M5" s="59">
        <v>843355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22776607</v>
      </c>
      <c r="W5" s="59">
        <v>16338136</v>
      </c>
      <c r="X5" s="59">
        <v>6438471</v>
      </c>
      <c r="Y5" s="60">
        <v>39.41</v>
      </c>
      <c r="Z5" s="61">
        <v>21917620</v>
      </c>
    </row>
    <row r="6" spans="1:26" ht="13.5">
      <c r="A6" s="57" t="s">
        <v>32</v>
      </c>
      <c r="B6" s="18">
        <v>17211368</v>
      </c>
      <c r="C6" s="18">
        <v>0</v>
      </c>
      <c r="D6" s="58">
        <v>26424000</v>
      </c>
      <c r="E6" s="59">
        <v>26424000</v>
      </c>
      <c r="F6" s="59">
        <v>1102500</v>
      </c>
      <c r="G6" s="59">
        <v>1466945</v>
      </c>
      <c r="H6" s="59">
        <v>1309899</v>
      </c>
      <c r="I6" s="59">
        <v>3879344</v>
      </c>
      <c r="J6" s="59">
        <v>1441902</v>
      </c>
      <c r="K6" s="59">
        <v>1298196</v>
      </c>
      <c r="L6" s="59">
        <v>1598310</v>
      </c>
      <c r="M6" s="59">
        <v>4338408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8217752</v>
      </c>
      <c r="W6" s="59">
        <v>13901512</v>
      </c>
      <c r="X6" s="59">
        <v>-5683760</v>
      </c>
      <c r="Y6" s="60">
        <v>-40.89</v>
      </c>
      <c r="Z6" s="61">
        <v>26424000</v>
      </c>
    </row>
    <row r="7" spans="1:26" ht="13.5">
      <c r="A7" s="57" t="s">
        <v>33</v>
      </c>
      <c r="B7" s="18">
        <v>1502913</v>
      </c>
      <c r="C7" s="18">
        <v>0</v>
      </c>
      <c r="D7" s="58">
        <v>1158428</v>
      </c>
      <c r="E7" s="59">
        <v>1158428</v>
      </c>
      <c r="F7" s="59">
        <v>56462</v>
      </c>
      <c r="G7" s="59">
        <v>84591</v>
      </c>
      <c r="H7" s="59">
        <v>115729</v>
      </c>
      <c r="I7" s="59">
        <v>256782</v>
      </c>
      <c r="J7" s="59">
        <v>124811</v>
      </c>
      <c r="K7" s="59">
        <v>155103</v>
      </c>
      <c r="L7" s="59">
        <v>182945</v>
      </c>
      <c r="M7" s="59">
        <v>462859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719641</v>
      </c>
      <c r="W7" s="59">
        <v>389632</v>
      </c>
      <c r="X7" s="59">
        <v>330009</v>
      </c>
      <c r="Y7" s="60">
        <v>84.7</v>
      </c>
      <c r="Z7" s="61">
        <v>1158428</v>
      </c>
    </row>
    <row r="8" spans="1:26" ht="13.5">
      <c r="A8" s="57" t="s">
        <v>34</v>
      </c>
      <c r="B8" s="18">
        <v>152320425</v>
      </c>
      <c r="C8" s="18">
        <v>0</v>
      </c>
      <c r="D8" s="58">
        <v>160669000</v>
      </c>
      <c r="E8" s="59">
        <v>160669000</v>
      </c>
      <c r="F8" s="59">
        <v>25982000</v>
      </c>
      <c r="G8" s="59">
        <v>41228000</v>
      </c>
      <c r="H8" s="59">
        <v>452000</v>
      </c>
      <c r="I8" s="59">
        <v>67662000</v>
      </c>
      <c r="J8" s="59">
        <v>0</v>
      </c>
      <c r="K8" s="59">
        <v>813000</v>
      </c>
      <c r="L8" s="59">
        <v>54479000</v>
      </c>
      <c r="M8" s="59">
        <v>55292000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122954000</v>
      </c>
      <c r="W8" s="59">
        <v>114951000</v>
      </c>
      <c r="X8" s="59">
        <v>8003000</v>
      </c>
      <c r="Y8" s="60">
        <v>6.96</v>
      </c>
      <c r="Z8" s="61">
        <v>160669000</v>
      </c>
    </row>
    <row r="9" spans="1:26" ht="13.5">
      <c r="A9" s="57" t="s">
        <v>35</v>
      </c>
      <c r="B9" s="18">
        <v>11361381</v>
      </c>
      <c r="C9" s="18">
        <v>0</v>
      </c>
      <c r="D9" s="58">
        <v>12745565</v>
      </c>
      <c r="E9" s="59">
        <v>12745565</v>
      </c>
      <c r="F9" s="59">
        <v>1308117</v>
      </c>
      <c r="G9" s="59">
        <v>611651</v>
      </c>
      <c r="H9" s="59">
        <v>862338</v>
      </c>
      <c r="I9" s="59">
        <v>2782106</v>
      </c>
      <c r="J9" s="59">
        <v>779020</v>
      </c>
      <c r="K9" s="59">
        <v>716361</v>
      </c>
      <c r="L9" s="59">
        <v>546321</v>
      </c>
      <c r="M9" s="59">
        <v>2041702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4823808</v>
      </c>
      <c r="W9" s="59">
        <v>5905846</v>
      </c>
      <c r="X9" s="59">
        <v>-1082038</v>
      </c>
      <c r="Y9" s="60">
        <v>-18.32</v>
      </c>
      <c r="Z9" s="61">
        <v>12745565</v>
      </c>
    </row>
    <row r="10" spans="1:26" ht="25.5">
      <c r="A10" s="62" t="s">
        <v>102</v>
      </c>
      <c r="B10" s="63">
        <f>SUM(B5:B9)</f>
        <v>202685178</v>
      </c>
      <c r="C10" s="63">
        <f>SUM(C5:C9)</f>
        <v>0</v>
      </c>
      <c r="D10" s="64">
        <f aca="true" t="shared" si="0" ref="D10:Z10">SUM(D5:D9)</f>
        <v>222914613</v>
      </c>
      <c r="E10" s="65">
        <f t="shared" si="0"/>
        <v>222914613</v>
      </c>
      <c r="F10" s="65">
        <f t="shared" si="0"/>
        <v>33135099</v>
      </c>
      <c r="G10" s="65">
        <f t="shared" si="0"/>
        <v>60358092</v>
      </c>
      <c r="H10" s="65">
        <f t="shared" si="0"/>
        <v>3020293</v>
      </c>
      <c r="I10" s="65">
        <f t="shared" si="0"/>
        <v>96513484</v>
      </c>
      <c r="J10" s="65">
        <f t="shared" si="0"/>
        <v>2626994</v>
      </c>
      <c r="K10" s="65">
        <f t="shared" si="0"/>
        <v>3263707</v>
      </c>
      <c r="L10" s="65">
        <f t="shared" si="0"/>
        <v>57087623</v>
      </c>
      <c r="M10" s="65">
        <f t="shared" si="0"/>
        <v>62978324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159491808</v>
      </c>
      <c r="W10" s="65">
        <f t="shared" si="0"/>
        <v>151486126</v>
      </c>
      <c r="X10" s="65">
        <f t="shared" si="0"/>
        <v>8005682</v>
      </c>
      <c r="Y10" s="66">
        <f>+IF(W10&lt;&gt;0,(X10/W10)*100,0)</f>
        <v>5.284762513499091</v>
      </c>
      <c r="Z10" s="67">
        <f t="shared" si="0"/>
        <v>222914613</v>
      </c>
    </row>
    <row r="11" spans="1:26" ht="13.5">
      <c r="A11" s="57" t="s">
        <v>36</v>
      </c>
      <c r="B11" s="18">
        <v>77510563</v>
      </c>
      <c r="C11" s="18">
        <v>0</v>
      </c>
      <c r="D11" s="58">
        <v>94375263</v>
      </c>
      <c r="E11" s="59">
        <v>94375263</v>
      </c>
      <c r="F11" s="59">
        <v>6314315</v>
      </c>
      <c r="G11" s="59">
        <v>7351466</v>
      </c>
      <c r="H11" s="59">
        <v>7230576</v>
      </c>
      <c r="I11" s="59">
        <v>20896357</v>
      </c>
      <c r="J11" s="59">
        <v>6678084</v>
      </c>
      <c r="K11" s="59">
        <v>6973754</v>
      </c>
      <c r="L11" s="59">
        <v>7011007</v>
      </c>
      <c r="M11" s="59">
        <v>20662845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41559202</v>
      </c>
      <c r="W11" s="59">
        <v>47150978</v>
      </c>
      <c r="X11" s="59">
        <v>-5591776</v>
      </c>
      <c r="Y11" s="60">
        <v>-11.86</v>
      </c>
      <c r="Z11" s="61">
        <v>94375263</v>
      </c>
    </row>
    <row r="12" spans="1:26" ht="13.5">
      <c r="A12" s="57" t="s">
        <v>37</v>
      </c>
      <c r="B12" s="18">
        <v>12906297</v>
      </c>
      <c r="C12" s="18">
        <v>0</v>
      </c>
      <c r="D12" s="58">
        <v>14246958</v>
      </c>
      <c r="E12" s="59">
        <v>14246958</v>
      </c>
      <c r="F12" s="59">
        <v>993618</v>
      </c>
      <c r="G12" s="59">
        <v>1090391</v>
      </c>
      <c r="H12" s="59">
        <v>1090081</v>
      </c>
      <c r="I12" s="59">
        <v>3174090</v>
      </c>
      <c r="J12" s="59">
        <v>1089827</v>
      </c>
      <c r="K12" s="59">
        <v>1101694</v>
      </c>
      <c r="L12" s="59">
        <v>1094757</v>
      </c>
      <c r="M12" s="59">
        <v>3286278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6460368</v>
      </c>
      <c r="W12" s="59">
        <v>6839938</v>
      </c>
      <c r="X12" s="59">
        <v>-379570</v>
      </c>
      <c r="Y12" s="60">
        <v>-5.55</v>
      </c>
      <c r="Z12" s="61">
        <v>14246958</v>
      </c>
    </row>
    <row r="13" spans="1:26" ht="13.5">
      <c r="A13" s="57" t="s">
        <v>103</v>
      </c>
      <c r="B13" s="18">
        <v>30936233</v>
      </c>
      <c r="C13" s="18">
        <v>0</v>
      </c>
      <c r="D13" s="58">
        <v>48675251</v>
      </c>
      <c r="E13" s="59">
        <v>48675251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/>
      <c r="X13" s="59">
        <v>0</v>
      </c>
      <c r="Y13" s="60">
        <v>0</v>
      </c>
      <c r="Z13" s="61">
        <v>48675251</v>
      </c>
    </row>
    <row r="14" spans="1:26" ht="13.5">
      <c r="A14" s="57" t="s">
        <v>38</v>
      </c>
      <c r="B14" s="18">
        <v>0</v>
      </c>
      <c r="C14" s="18">
        <v>0</v>
      </c>
      <c r="D14" s="58">
        <v>0</v>
      </c>
      <c r="E14" s="59">
        <v>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/>
      <c r="X14" s="59">
        <v>0</v>
      </c>
      <c r="Y14" s="60">
        <v>0</v>
      </c>
      <c r="Z14" s="61">
        <v>0</v>
      </c>
    </row>
    <row r="15" spans="1:26" ht="13.5">
      <c r="A15" s="57" t="s">
        <v>39</v>
      </c>
      <c r="B15" s="18">
        <v>28071787</v>
      </c>
      <c r="C15" s="18">
        <v>0</v>
      </c>
      <c r="D15" s="58">
        <v>28560929</v>
      </c>
      <c r="E15" s="59">
        <v>28560929</v>
      </c>
      <c r="F15" s="59">
        <v>275864</v>
      </c>
      <c r="G15" s="59">
        <v>2538141</v>
      </c>
      <c r="H15" s="59">
        <v>2746735</v>
      </c>
      <c r="I15" s="59">
        <v>5560740</v>
      </c>
      <c r="J15" s="59">
        <v>2092277</v>
      </c>
      <c r="K15" s="59">
        <v>2210667</v>
      </c>
      <c r="L15" s="59">
        <v>2680024</v>
      </c>
      <c r="M15" s="59">
        <v>6982968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12543708</v>
      </c>
      <c r="W15" s="59">
        <v>13544692</v>
      </c>
      <c r="X15" s="59">
        <v>-1000984</v>
      </c>
      <c r="Y15" s="60">
        <v>-7.39</v>
      </c>
      <c r="Z15" s="61">
        <v>28560929</v>
      </c>
    </row>
    <row r="16" spans="1:26" ht="13.5">
      <c r="A16" s="68" t="s">
        <v>40</v>
      </c>
      <c r="B16" s="18">
        <v>0</v>
      </c>
      <c r="C16" s="18">
        <v>0</v>
      </c>
      <c r="D16" s="58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/>
      <c r="X16" s="59">
        <v>0</v>
      </c>
      <c r="Y16" s="60">
        <v>0</v>
      </c>
      <c r="Z16" s="61">
        <v>0</v>
      </c>
    </row>
    <row r="17" spans="1:26" ht="13.5">
      <c r="A17" s="57" t="s">
        <v>41</v>
      </c>
      <c r="B17" s="18">
        <v>66099539</v>
      </c>
      <c r="C17" s="18">
        <v>0</v>
      </c>
      <c r="D17" s="58">
        <v>61783663</v>
      </c>
      <c r="E17" s="59">
        <v>61783663</v>
      </c>
      <c r="F17" s="59">
        <v>2260124</v>
      </c>
      <c r="G17" s="59">
        <v>4333131</v>
      </c>
      <c r="H17" s="59">
        <v>5321408</v>
      </c>
      <c r="I17" s="59">
        <v>11914663</v>
      </c>
      <c r="J17" s="59">
        <v>4746040</v>
      </c>
      <c r="K17" s="59">
        <v>4340896</v>
      </c>
      <c r="L17" s="59">
        <v>10018085</v>
      </c>
      <c r="M17" s="59">
        <v>19105021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31019684</v>
      </c>
      <c r="W17" s="59">
        <v>28064034</v>
      </c>
      <c r="X17" s="59">
        <v>2955650</v>
      </c>
      <c r="Y17" s="60">
        <v>10.53</v>
      </c>
      <c r="Z17" s="61">
        <v>61783663</v>
      </c>
    </row>
    <row r="18" spans="1:26" ht="13.5">
      <c r="A18" s="69" t="s">
        <v>42</v>
      </c>
      <c r="B18" s="70">
        <f>SUM(B11:B17)</f>
        <v>215524419</v>
      </c>
      <c r="C18" s="70">
        <f>SUM(C11:C17)</f>
        <v>0</v>
      </c>
      <c r="D18" s="71">
        <f aca="true" t="shared" si="1" ref="D18:Z18">SUM(D11:D17)</f>
        <v>247642064</v>
      </c>
      <c r="E18" s="72">
        <f t="shared" si="1"/>
        <v>247642064</v>
      </c>
      <c r="F18" s="72">
        <f t="shared" si="1"/>
        <v>9843921</v>
      </c>
      <c r="G18" s="72">
        <f t="shared" si="1"/>
        <v>15313129</v>
      </c>
      <c r="H18" s="72">
        <f t="shared" si="1"/>
        <v>16388800</v>
      </c>
      <c r="I18" s="72">
        <f t="shared" si="1"/>
        <v>41545850</v>
      </c>
      <c r="J18" s="72">
        <f t="shared" si="1"/>
        <v>14606228</v>
      </c>
      <c r="K18" s="72">
        <f t="shared" si="1"/>
        <v>14627011</v>
      </c>
      <c r="L18" s="72">
        <f t="shared" si="1"/>
        <v>20803873</v>
      </c>
      <c r="M18" s="72">
        <f t="shared" si="1"/>
        <v>50037112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91582962</v>
      </c>
      <c r="W18" s="72">
        <f t="shared" si="1"/>
        <v>95599642</v>
      </c>
      <c r="X18" s="72">
        <f t="shared" si="1"/>
        <v>-4016680</v>
      </c>
      <c r="Y18" s="66">
        <f>+IF(W18&lt;&gt;0,(X18/W18)*100,0)</f>
        <v>-4.201563851044546</v>
      </c>
      <c r="Z18" s="73">
        <f t="shared" si="1"/>
        <v>247642064</v>
      </c>
    </row>
    <row r="19" spans="1:26" ht="13.5">
      <c r="A19" s="69" t="s">
        <v>43</v>
      </c>
      <c r="B19" s="74">
        <f>+B10-B18</f>
        <v>-12839241</v>
      </c>
      <c r="C19" s="74">
        <f>+C10-C18</f>
        <v>0</v>
      </c>
      <c r="D19" s="75">
        <f aca="true" t="shared" si="2" ref="D19:Z19">+D10-D18</f>
        <v>-24727451</v>
      </c>
      <c r="E19" s="76">
        <f t="shared" si="2"/>
        <v>-24727451</v>
      </c>
      <c r="F19" s="76">
        <f t="shared" si="2"/>
        <v>23291178</v>
      </c>
      <c r="G19" s="76">
        <f t="shared" si="2"/>
        <v>45044963</v>
      </c>
      <c r="H19" s="76">
        <f t="shared" si="2"/>
        <v>-13368507</v>
      </c>
      <c r="I19" s="76">
        <f t="shared" si="2"/>
        <v>54967634</v>
      </c>
      <c r="J19" s="76">
        <f t="shared" si="2"/>
        <v>-11979234</v>
      </c>
      <c r="K19" s="76">
        <f t="shared" si="2"/>
        <v>-11363304</v>
      </c>
      <c r="L19" s="76">
        <f t="shared" si="2"/>
        <v>36283750</v>
      </c>
      <c r="M19" s="76">
        <f t="shared" si="2"/>
        <v>12941212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67908846</v>
      </c>
      <c r="W19" s="76">
        <f>IF(E10=E18,0,W10-W18)</f>
        <v>55886484</v>
      </c>
      <c r="X19" s="76">
        <f t="shared" si="2"/>
        <v>12022362</v>
      </c>
      <c r="Y19" s="77">
        <f>+IF(W19&lt;&gt;0,(X19/W19)*100,0)</f>
        <v>21.512110155292646</v>
      </c>
      <c r="Z19" s="78">
        <f t="shared" si="2"/>
        <v>-24727451</v>
      </c>
    </row>
    <row r="20" spans="1:26" ht="13.5">
      <c r="A20" s="57" t="s">
        <v>44</v>
      </c>
      <c r="B20" s="18">
        <v>51961753</v>
      </c>
      <c r="C20" s="18">
        <v>0</v>
      </c>
      <c r="D20" s="58">
        <v>53381000</v>
      </c>
      <c r="E20" s="59">
        <v>53381000</v>
      </c>
      <c r="F20" s="59">
        <v>0</v>
      </c>
      <c r="G20" s="59">
        <v>0</v>
      </c>
      <c r="H20" s="59">
        <v>4930000</v>
      </c>
      <c r="I20" s="59">
        <v>4930000</v>
      </c>
      <c r="J20" s="59">
        <v>27005000</v>
      </c>
      <c r="K20" s="59">
        <v>0</v>
      </c>
      <c r="L20" s="59">
        <v>13736000</v>
      </c>
      <c r="M20" s="59">
        <v>40741000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45671000</v>
      </c>
      <c r="W20" s="59">
        <v>41257000</v>
      </c>
      <c r="X20" s="59">
        <v>4414000</v>
      </c>
      <c r="Y20" s="60">
        <v>10.7</v>
      </c>
      <c r="Z20" s="61">
        <v>53381000</v>
      </c>
    </row>
    <row r="21" spans="1:26" ht="13.5">
      <c r="A21" s="57" t="s">
        <v>104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105</v>
      </c>
      <c r="B22" s="85">
        <f>SUM(B19:B21)</f>
        <v>39122512</v>
      </c>
      <c r="C22" s="85">
        <f>SUM(C19:C21)</f>
        <v>0</v>
      </c>
      <c r="D22" s="86">
        <f aca="true" t="shared" si="3" ref="D22:Z22">SUM(D19:D21)</f>
        <v>28653549</v>
      </c>
      <c r="E22" s="87">
        <f t="shared" si="3"/>
        <v>28653549</v>
      </c>
      <c r="F22" s="87">
        <f t="shared" si="3"/>
        <v>23291178</v>
      </c>
      <c r="G22" s="87">
        <f t="shared" si="3"/>
        <v>45044963</v>
      </c>
      <c r="H22" s="87">
        <f t="shared" si="3"/>
        <v>-8438507</v>
      </c>
      <c r="I22" s="87">
        <f t="shared" si="3"/>
        <v>59897634</v>
      </c>
      <c r="J22" s="87">
        <f t="shared" si="3"/>
        <v>15025766</v>
      </c>
      <c r="K22" s="87">
        <f t="shared" si="3"/>
        <v>-11363304</v>
      </c>
      <c r="L22" s="87">
        <f t="shared" si="3"/>
        <v>50019750</v>
      </c>
      <c r="M22" s="87">
        <f t="shared" si="3"/>
        <v>53682212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113579846</v>
      </c>
      <c r="W22" s="87">
        <f t="shared" si="3"/>
        <v>97143484</v>
      </c>
      <c r="X22" s="87">
        <f t="shared" si="3"/>
        <v>16436362</v>
      </c>
      <c r="Y22" s="88">
        <f>+IF(W22&lt;&gt;0,(X22/W22)*100,0)</f>
        <v>16.91967523009572</v>
      </c>
      <c r="Z22" s="89">
        <f t="shared" si="3"/>
        <v>28653549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39122512</v>
      </c>
      <c r="C24" s="74">
        <f>SUM(C22:C23)</f>
        <v>0</v>
      </c>
      <c r="D24" s="75">
        <f aca="true" t="shared" si="4" ref="D24:Z24">SUM(D22:D23)</f>
        <v>28653549</v>
      </c>
      <c r="E24" s="76">
        <f t="shared" si="4"/>
        <v>28653549</v>
      </c>
      <c r="F24" s="76">
        <f t="shared" si="4"/>
        <v>23291178</v>
      </c>
      <c r="G24" s="76">
        <f t="shared" si="4"/>
        <v>45044963</v>
      </c>
      <c r="H24" s="76">
        <f t="shared" si="4"/>
        <v>-8438507</v>
      </c>
      <c r="I24" s="76">
        <f t="shared" si="4"/>
        <v>59897634</v>
      </c>
      <c r="J24" s="76">
        <f t="shared" si="4"/>
        <v>15025766</v>
      </c>
      <c r="K24" s="76">
        <f t="shared" si="4"/>
        <v>-11363304</v>
      </c>
      <c r="L24" s="76">
        <f t="shared" si="4"/>
        <v>50019750</v>
      </c>
      <c r="M24" s="76">
        <f t="shared" si="4"/>
        <v>53682212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113579846</v>
      </c>
      <c r="W24" s="76">
        <f t="shared" si="4"/>
        <v>97143484</v>
      </c>
      <c r="X24" s="76">
        <f t="shared" si="4"/>
        <v>16436362</v>
      </c>
      <c r="Y24" s="77">
        <f>+IF(W24&lt;&gt;0,(X24/W24)*100,0)</f>
        <v>16.91967523009572</v>
      </c>
      <c r="Z24" s="78">
        <f t="shared" si="4"/>
        <v>28653549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106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61622928</v>
      </c>
      <c r="C27" s="21">
        <v>0</v>
      </c>
      <c r="D27" s="98">
        <v>64755680</v>
      </c>
      <c r="E27" s="99">
        <v>64755680</v>
      </c>
      <c r="F27" s="99">
        <v>2308159</v>
      </c>
      <c r="G27" s="99">
        <v>5058320</v>
      </c>
      <c r="H27" s="99">
        <v>3762835</v>
      </c>
      <c r="I27" s="99">
        <v>11129314</v>
      </c>
      <c r="J27" s="99">
        <v>3366270</v>
      </c>
      <c r="K27" s="99">
        <v>1339509</v>
      </c>
      <c r="L27" s="99">
        <v>14363295</v>
      </c>
      <c r="M27" s="99">
        <v>19069074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30198388</v>
      </c>
      <c r="W27" s="99">
        <v>32377840</v>
      </c>
      <c r="X27" s="99">
        <v>-2179452</v>
      </c>
      <c r="Y27" s="100">
        <v>-6.73</v>
      </c>
      <c r="Z27" s="101">
        <v>64755680</v>
      </c>
    </row>
    <row r="28" spans="1:26" ht="13.5">
      <c r="A28" s="102" t="s">
        <v>44</v>
      </c>
      <c r="B28" s="18">
        <v>46909715</v>
      </c>
      <c r="C28" s="18">
        <v>0</v>
      </c>
      <c r="D28" s="58">
        <v>51161950</v>
      </c>
      <c r="E28" s="59">
        <v>51161950</v>
      </c>
      <c r="F28" s="59">
        <v>2072384</v>
      </c>
      <c r="G28" s="59">
        <v>4939030</v>
      </c>
      <c r="H28" s="59">
        <v>3466731</v>
      </c>
      <c r="I28" s="59">
        <v>10478145</v>
      </c>
      <c r="J28" s="59">
        <v>2943147</v>
      </c>
      <c r="K28" s="59">
        <v>447310</v>
      </c>
      <c r="L28" s="59">
        <v>13673511</v>
      </c>
      <c r="M28" s="59">
        <v>17063968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27542113</v>
      </c>
      <c r="W28" s="59">
        <v>25580975</v>
      </c>
      <c r="X28" s="59">
        <v>1961138</v>
      </c>
      <c r="Y28" s="60">
        <v>7.67</v>
      </c>
      <c r="Z28" s="61">
        <v>51161950</v>
      </c>
    </row>
    <row r="29" spans="1:26" ht="13.5">
      <c r="A29" s="57" t="s">
        <v>107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14713213</v>
      </c>
      <c r="C31" s="18">
        <v>0</v>
      </c>
      <c r="D31" s="58">
        <v>13593730</v>
      </c>
      <c r="E31" s="59">
        <v>13593730</v>
      </c>
      <c r="F31" s="59">
        <v>235775</v>
      </c>
      <c r="G31" s="59">
        <v>119290</v>
      </c>
      <c r="H31" s="59">
        <v>296104</v>
      </c>
      <c r="I31" s="59">
        <v>651169</v>
      </c>
      <c r="J31" s="59">
        <v>423123</v>
      </c>
      <c r="K31" s="59">
        <v>892199</v>
      </c>
      <c r="L31" s="59">
        <v>689784</v>
      </c>
      <c r="M31" s="59">
        <v>2005106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2656275</v>
      </c>
      <c r="W31" s="59">
        <v>6796865</v>
      </c>
      <c r="X31" s="59">
        <v>-4140590</v>
      </c>
      <c r="Y31" s="60">
        <v>-60.92</v>
      </c>
      <c r="Z31" s="61">
        <v>13593730</v>
      </c>
    </row>
    <row r="32" spans="1:26" ht="13.5">
      <c r="A32" s="69" t="s">
        <v>50</v>
      </c>
      <c r="B32" s="21">
        <f>SUM(B28:B31)</f>
        <v>61622928</v>
      </c>
      <c r="C32" s="21">
        <f>SUM(C28:C31)</f>
        <v>0</v>
      </c>
      <c r="D32" s="98">
        <f aca="true" t="shared" si="5" ref="D32:Z32">SUM(D28:D31)</f>
        <v>64755680</v>
      </c>
      <c r="E32" s="99">
        <f t="shared" si="5"/>
        <v>64755680</v>
      </c>
      <c r="F32" s="99">
        <f t="shared" si="5"/>
        <v>2308159</v>
      </c>
      <c r="G32" s="99">
        <f t="shared" si="5"/>
        <v>5058320</v>
      </c>
      <c r="H32" s="99">
        <f t="shared" si="5"/>
        <v>3762835</v>
      </c>
      <c r="I32" s="99">
        <f t="shared" si="5"/>
        <v>11129314</v>
      </c>
      <c r="J32" s="99">
        <f t="shared" si="5"/>
        <v>3366270</v>
      </c>
      <c r="K32" s="99">
        <f t="shared" si="5"/>
        <v>1339509</v>
      </c>
      <c r="L32" s="99">
        <f t="shared" si="5"/>
        <v>14363295</v>
      </c>
      <c r="M32" s="99">
        <f t="shared" si="5"/>
        <v>19069074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30198388</v>
      </c>
      <c r="W32" s="99">
        <f t="shared" si="5"/>
        <v>32377840</v>
      </c>
      <c r="X32" s="99">
        <f t="shared" si="5"/>
        <v>-2179452</v>
      </c>
      <c r="Y32" s="100">
        <f>+IF(W32&lt;&gt;0,(X32/W32)*100,0)</f>
        <v>-6.731307585682059</v>
      </c>
      <c r="Z32" s="101">
        <f t="shared" si="5"/>
        <v>64755680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82655389</v>
      </c>
      <c r="C35" s="18">
        <v>0</v>
      </c>
      <c r="D35" s="58">
        <v>105725437</v>
      </c>
      <c r="E35" s="59">
        <v>105725437</v>
      </c>
      <c r="F35" s="59">
        <v>46013126</v>
      </c>
      <c r="G35" s="59">
        <v>64075569</v>
      </c>
      <c r="H35" s="59">
        <v>52832022</v>
      </c>
      <c r="I35" s="59">
        <v>52832022</v>
      </c>
      <c r="J35" s="59">
        <v>66086478</v>
      </c>
      <c r="K35" s="59">
        <v>59206007</v>
      </c>
      <c r="L35" s="59">
        <v>79808136</v>
      </c>
      <c r="M35" s="59">
        <v>79808136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79808136</v>
      </c>
      <c r="W35" s="59">
        <v>52862719</v>
      </c>
      <c r="X35" s="59">
        <v>26945417</v>
      </c>
      <c r="Y35" s="60">
        <v>50.97</v>
      </c>
      <c r="Z35" s="61">
        <v>105725437</v>
      </c>
    </row>
    <row r="36" spans="1:26" ht="13.5">
      <c r="A36" s="57" t="s">
        <v>53</v>
      </c>
      <c r="B36" s="18">
        <v>793725794</v>
      </c>
      <c r="C36" s="18">
        <v>0</v>
      </c>
      <c r="D36" s="58">
        <v>67834680</v>
      </c>
      <c r="E36" s="59">
        <v>67834680</v>
      </c>
      <c r="F36" s="59">
        <v>5419126</v>
      </c>
      <c r="G36" s="59">
        <v>10495670</v>
      </c>
      <c r="H36" s="59">
        <v>14276609</v>
      </c>
      <c r="I36" s="59">
        <v>14276609</v>
      </c>
      <c r="J36" s="59">
        <v>17661786</v>
      </c>
      <c r="K36" s="59">
        <v>19019713</v>
      </c>
      <c r="L36" s="59">
        <v>43439408</v>
      </c>
      <c r="M36" s="59">
        <v>43439408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43439408</v>
      </c>
      <c r="W36" s="59">
        <v>33917340</v>
      </c>
      <c r="X36" s="59">
        <v>9522068</v>
      </c>
      <c r="Y36" s="60">
        <v>28.07</v>
      </c>
      <c r="Z36" s="61">
        <v>67834680</v>
      </c>
    </row>
    <row r="37" spans="1:26" ht="13.5">
      <c r="A37" s="57" t="s">
        <v>54</v>
      </c>
      <c r="B37" s="18">
        <v>61591933</v>
      </c>
      <c r="C37" s="18">
        <v>0</v>
      </c>
      <c r="D37" s="58">
        <v>17816701</v>
      </c>
      <c r="E37" s="59">
        <v>17816701</v>
      </c>
      <c r="F37" s="59">
        <v>4065854</v>
      </c>
      <c r="G37" s="59">
        <v>0</v>
      </c>
      <c r="H37" s="59">
        <v>0</v>
      </c>
      <c r="I37" s="59">
        <v>0</v>
      </c>
      <c r="J37" s="59">
        <v>875662</v>
      </c>
      <c r="K37" s="59">
        <v>21585017</v>
      </c>
      <c r="L37" s="59">
        <v>27679703</v>
      </c>
      <c r="M37" s="59">
        <v>27679703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27679703</v>
      </c>
      <c r="W37" s="59">
        <v>8908351</v>
      </c>
      <c r="X37" s="59">
        <v>18771352</v>
      </c>
      <c r="Y37" s="60">
        <v>210.72</v>
      </c>
      <c r="Z37" s="61">
        <v>17816701</v>
      </c>
    </row>
    <row r="38" spans="1:26" ht="13.5">
      <c r="A38" s="57" t="s">
        <v>55</v>
      </c>
      <c r="B38" s="18">
        <v>15277827</v>
      </c>
      <c r="C38" s="18">
        <v>0</v>
      </c>
      <c r="D38" s="58">
        <v>8326100</v>
      </c>
      <c r="E38" s="59">
        <v>8326100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0</v>
      </c>
      <c r="W38" s="59">
        <v>4163050</v>
      </c>
      <c r="X38" s="59">
        <v>-4163050</v>
      </c>
      <c r="Y38" s="60">
        <v>-100</v>
      </c>
      <c r="Z38" s="61">
        <v>8326100</v>
      </c>
    </row>
    <row r="39" spans="1:26" ht="13.5">
      <c r="A39" s="57" t="s">
        <v>56</v>
      </c>
      <c r="B39" s="18">
        <v>799511423</v>
      </c>
      <c r="C39" s="18">
        <v>0</v>
      </c>
      <c r="D39" s="58">
        <v>147417317</v>
      </c>
      <c r="E39" s="59">
        <v>147417317</v>
      </c>
      <c r="F39" s="59">
        <v>47366398</v>
      </c>
      <c r="G39" s="59">
        <v>74571239</v>
      </c>
      <c r="H39" s="59">
        <v>67108631</v>
      </c>
      <c r="I39" s="59">
        <v>67108631</v>
      </c>
      <c r="J39" s="59">
        <v>82872602</v>
      </c>
      <c r="K39" s="59">
        <v>56640703</v>
      </c>
      <c r="L39" s="59">
        <v>95567841</v>
      </c>
      <c r="M39" s="59">
        <v>95567841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95567841</v>
      </c>
      <c r="W39" s="59">
        <v>73708659</v>
      </c>
      <c r="X39" s="59">
        <v>21859182</v>
      </c>
      <c r="Y39" s="60">
        <v>29.66</v>
      </c>
      <c r="Z39" s="61">
        <v>147417317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71635918</v>
      </c>
      <c r="C42" s="18">
        <v>0</v>
      </c>
      <c r="D42" s="58">
        <v>76365549</v>
      </c>
      <c r="E42" s="59">
        <v>76365549</v>
      </c>
      <c r="F42" s="59">
        <v>18407902</v>
      </c>
      <c r="G42" s="59">
        <v>28275519</v>
      </c>
      <c r="H42" s="59">
        <v>-8713085</v>
      </c>
      <c r="I42" s="59">
        <v>37970336</v>
      </c>
      <c r="J42" s="59">
        <v>15499198</v>
      </c>
      <c r="K42" s="59">
        <v>-10478634</v>
      </c>
      <c r="L42" s="59">
        <v>51239803</v>
      </c>
      <c r="M42" s="59">
        <v>56260367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94230703</v>
      </c>
      <c r="W42" s="59">
        <v>89740034</v>
      </c>
      <c r="X42" s="59">
        <v>4490669</v>
      </c>
      <c r="Y42" s="60">
        <v>5</v>
      </c>
      <c r="Z42" s="61">
        <v>76365549</v>
      </c>
    </row>
    <row r="43" spans="1:26" ht="13.5">
      <c r="A43" s="57" t="s">
        <v>59</v>
      </c>
      <c r="B43" s="18">
        <v>-61272934</v>
      </c>
      <c r="C43" s="18">
        <v>0</v>
      </c>
      <c r="D43" s="58">
        <v>-64755681</v>
      </c>
      <c r="E43" s="59">
        <v>-64755681</v>
      </c>
      <c r="F43" s="59">
        <v>-1754618</v>
      </c>
      <c r="G43" s="59">
        <v>-5058319</v>
      </c>
      <c r="H43" s="59">
        <v>-3762835</v>
      </c>
      <c r="I43" s="59">
        <v>-10575772</v>
      </c>
      <c r="J43" s="59">
        <v>-3366270</v>
      </c>
      <c r="K43" s="59">
        <v>-1339511</v>
      </c>
      <c r="L43" s="59">
        <v>-14363295</v>
      </c>
      <c r="M43" s="59">
        <v>-19069076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-29644848</v>
      </c>
      <c r="W43" s="59">
        <v>-36762233</v>
      </c>
      <c r="X43" s="59">
        <v>7117385</v>
      </c>
      <c r="Y43" s="60">
        <v>-19.36</v>
      </c>
      <c r="Z43" s="61">
        <v>-64755681</v>
      </c>
    </row>
    <row r="44" spans="1:26" ht="13.5">
      <c r="A44" s="57" t="s">
        <v>60</v>
      </c>
      <c r="B44" s="18">
        <v>0</v>
      </c>
      <c r="C44" s="18">
        <v>0</v>
      </c>
      <c r="D44" s="58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/>
      <c r="X44" s="59">
        <v>0</v>
      </c>
      <c r="Y44" s="60">
        <v>0</v>
      </c>
      <c r="Z44" s="61">
        <v>0</v>
      </c>
    </row>
    <row r="45" spans="1:26" ht="13.5">
      <c r="A45" s="69" t="s">
        <v>61</v>
      </c>
      <c r="B45" s="21">
        <v>28886115</v>
      </c>
      <c r="C45" s="21">
        <v>0</v>
      </c>
      <c r="D45" s="98">
        <v>28405504</v>
      </c>
      <c r="E45" s="99">
        <v>28405504</v>
      </c>
      <c r="F45" s="99">
        <v>45539399</v>
      </c>
      <c r="G45" s="99">
        <v>68756599</v>
      </c>
      <c r="H45" s="99">
        <v>56280679</v>
      </c>
      <c r="I45" s="99">
        <v>56280679</v>
      </c>
      <c r="J45" s="99">
        <v>68413607</v>
      </c>
      <c r="K45" s="99">
        <v>56595462</v>
      </c>
      <c r="L45" s="99">
        <v>93471970</v>
      </c>
      <c r="M45" s="99">
        <v>93471970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93471970</v>
      </c>
      <c r="W45" s="99">
        <v>69773437</v>
      </c>
      <c r="X45" s="99">
        <v>23698533</v>
      </c>
      <c r="Y45" s="100">
        <v>33.96</v>
      </c>
      <c r="Z45" s="101">
        <v>28405504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108</v>
      </c>
      <c r="B47" s="114" t="s">
        <v>93</v>
      </c>
      <c r="C47" s="114"/>
      <c r="D47" s="115" t="s">
        <v>94</v>
      </c>
      <c r="E47" s="116" t="s">
        <v>95</v>
      </c>
      <c r="F47" s="117"/>
      <c r="G47" s="117"/>
      <c r="H47" s="117"/>
      <c r="I47" s="118" t="s">
        <v>96</v>
      </c>
      <c r="J47" s="117"/>
      <c r="K47" s="117"/>
      <c r="L47" s="117"/>
      <c r="M47" s="118" t="s">
        <v>97</v>
      </c>
      <c r="N47" s="119"/>
      <c r="O47" s="119"/>
      <c r="P47" s="119"/>
      <c r="Q47" s="119"/>
      <c r="R47" s="119"/>
      <c r="S47" s="119"/>
      <c r="T47" s="119"/>
      <c r="U47" s="119"/>
      <c r="V47" s="118" t="s">
        <v>98</v>
      </c>
      <c r="W47" s="118" t="s">
        <v>99</v>
      </c>
      <c r="X47" s="118" t="s">
        <v>100</v>
      </c>
      <c r="Y47" s="118" t="s">
        <v>101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775661</v>
      </c>
      <c r="C49" s="51">
        <v>0</v>
      </c>
      <c r="D49" s="128">
        <v>667140</v>
      </c>
      <c r="E49" s="53">
        <v>590336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2033137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249807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249807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109</v>
      </c>
      <c r="B58" s="5">
        <f>IF(B67=0,0,+(B76/B67)*100)</f>
        <v>62.89157283632274</v>
      </c>
      <c r="C58" s="5">
        <f>IF(C67=0,0,+(C76/C67)*100)</f>
        <v>0</v>
      </c>
      <c r="D58" s="6">
        <f aca="true" t="shared" si="6" ref="D58:Z58">IF(D67=0,0,+(D76/D67)*100)</f>
        <v>83.88400669742711</v>
      </c>
      <c r="E58" s="7">
        <f t="shared" si="6"/>
        <v>83.88400669742711</v>
      </c>
      <c r="F58" s="7">
        <f t="shared" si="6"/>
        <v>27.31899033620867</v>
      </c>
      <c r="G58" s="7">
        <f t="shared" si="6"/>
        <v>9.633022100637424</v>
      </c>
      <c r="H58" s="7">
        <f t="shared" si="6"/>
        <v>86.88109685679932</v>
      </c>
      <c r="I58" s="7">
        <f t="shared" si="6"/>
        <v>18.50023859851007</v>
      </c>
      <c r="J58" s="7">
        <f t="shared" si="6"/>
        <v>127.17504124894636</v>
      </c>
      <c r="K58" s="7">
        <f t="shared" si="6"/>
        <v>155.0754503270123</v>
      </c>
      <c r="L58" s="7">
        <f t="shared" si="6"/>
        <v>169.92263843431556</v>
      </c>
      <c r="M58" s="7">
        <f t="shared" si="6"/>
        <v>150.9518007231729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41.01799114438684</v>
      </c>
      <c r="W58" s="7">
        <f t="shared" si="6"/>
        <v>78.81404123015693</v>
      </c>
      <c r="X58" s="7">
        <f t="shared" si="6"/>
        <v>0</v>
      </c>
      <c r="Y58" s="7">
        <f t="shared" si="6"/>
        <v>0</v>
      </c>
      <c r="Z58" s="8">
        <f t="shared" si="6"/>
        <v>83.88400669742711</v>
      </c>
    </row>
    <row r="59" spans="1:26" ht="13.5">
      <c r="A59" s="36" t="s">
        <v>31</v>
      </c>
      <c r="B59" s="9">
        <f aca="true" t="shared" si="7" ref="B59:Z66">IF(B68=0,0,+(B77/B68)*100)</f>
        <v>34.55220837641272</v>
      </c>
      <c r="C59" s="9">
        <f t="shared" si="7"/>
        <v>0</v>
      </c>
      <c r="D59" s="2">
        <f t="shared" si="7"/>
        <v>64.78805636743405</v>
      </c>
      <c r="E59" s="10">
        <f t="shared" si="7"/>
        <v>64.78805636743405</v>
      </c>
      <c r="F59" s="10">
        <f t="shared" si="7"/>
        <v>10.15610262013393</v>
      </c>
      <c r="G59" s="10">
        <f t="shared" si="7"/>
        <v>2.805284758770088</v>
      </c>
      <c r="H59" s="10">
        <f t="shared" si="7"/>
        <v>136.76206715728415</v>
      </c>
      <c r="I59" s="10">
        <f t="shared" si="7"/>
        <v>6.087870599398575</v>
      </c>
      <c r="J59" s="10">
        <f t="shared" si="7"/>
        <v>369.0106342507493</v>
      </c>
      <c r="K59" s="10">
        <f t="shared" si="7"/>
        <v>446.03856294498786</v>
      </c>
      <c r="L59" s="10">
        <f t="shared" si="7"/>
        <v>576.9526093500375</v>
      </c>
      <c r="M59" s="10">
        <f t="shared" si="7"/>
        <v>463.9764986275056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23.042224858162587</v>
      </c>
      <c r="W59" s="10">
        <f t="shared" si="7"/>
        <v>60.98698162385232</v>
      </c>
      <c r="X59" s="10">
        <f t="shared" si="7"/>
        <v>0</v>
      </c>
      <c r="Y59" s="10">
        <f t="shared" si="7"/>
        <v>0</v>
      </c>
      <c r="Z59" s="11">
        <f t="shared" si="7"/>
        <v>64.78805636743405</v>
      </c>
    </row>
    <row r="60" spans="1:26" ht="13.5">
      <c r="A60" s="37" t="s">
        <v>32</v>
      </c>
      <c r="B60" s="12">
        <f t="shared" si="7"/>
        <v>97.41535361977037</v>
      </c>
      <c r="C60" s="12">
        <f t="shared" si="7"/>
        <v>0</v>
      </c>
      <c r="D60" s="3">
        <f t="shared" si="7"/>
        <v>99.38313654253709</v>
      </c>
      <c r="E60" s="13">
        <f t="shared" si="7"/>
        <v>99.38313654253709</v>
      </c>
      <c r="F60" s="13">
        <f t="shared" si="7"/>
        <v>100.83582766439909</v>
      </c>
      <c r="G60" s="13">
        <f t="shared" si="7"/>
        <v>88.49902348077127</v>
      </c>
      <c r="H60" s="13">
        <f t="shared" si="7"/>
        <v>79.25175910509131</v>
      </c>
      <c r="I60" s="13">
        <f t="shared" si="7"/>
        <v>88.88268222668574</v>
      </c>
      <c r="J60" s="13">
        <f t="shared" si="7"/>
        <v>85.04822103027806</v>
      </c>
      <c r="K60" s="13">
        <f t="shared" si="7"/>
        <v>98.96633482155237</v>
      </c>
      <c r="L60" s="13">
        <f t="shared" si="7"/>
        <v>97.93963624077932</v>
      </c>
      <c r="M60" s="13">
        <f t="shared" si="7"/>
        <v>93.9623013787546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91.56437186228058</v>
      </c>
      <c r="W60" s="13">
        <f t="shared" si="7"/>
        <v>99.35258840908816</v>
      </c>
      <c r="X60" s="13">
        <f t="shared" si="7"/>
        <v>0</v>
      </c>
      <c r="Y60" s="13">
        <f t="shared" si="7"/>
        <v>0</v>
      </c>
      <c r="Z60" s="14">
        <f t="shared" si="7"/>
        <v>99.38313654253709</v>
      </c>
    </row>
    <row r="61" spans="1:26" ht="13.5">
      <c r="A61" s="38" t="s">
        <v>110</v>
      </c>
      <c r="B61" s="12">
        <f t="shared" si="7"/>
        <v>97.35096234122257</v>
      </c>
      <c r="C61" s="12">
        <f t="shared" si="7"/>
        <v>0</v>
      </c>
      <c r="D61" s="3">
        <f t="shared" si="7"/>
        <v>100</v>
      </c>
      <c r="E61" s="13">
        <f t="shared" si="7"/>
        <v>100</v>
      </c>
      <c r="F61" s="13">
        <f t="shared" si="7"/>
        <v>102.47278453674707</v>
      </c>
      <c r="G61" s="13">
        <f t="shared" si="7"/>
        <v>89.65539619249915</v>
      </c>
      <c r="H61" s="13">
        <f t="shared" si="7"/>
        <v>78.93890725574173</v>
      </c>
      <c r="I61" s="13">
        <f t="shared" si="7"/>
        <v>89.66782185664557</v>
      </c>
      <c r="J61" s="13">
        <f t="shared" si="7"/>
        <v>85.44130208377673</v>
      </c>
      <c r="K61" s="13">
        <f t="shared" si="7"/>
        <v>98.36513014970178</v>
      </c>
      <c r="L61" s="13">
        <f t="shared" si="7"/>
        <v>99.05861006281678</v>
      </c>
      <c r="M61" s="13">
        <f t="shared" si="7"/>
        <v>94.32650581475806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92.13042408689755</v>
      </c>
      <c r="W61" s="13">
        <f t="shared" si="7"/>
        <v>100</v>
      </c>
      <c r="X61" s="13">
        <f t="shared" si="7"/>
        <v>0</v>
      </c>
      <c r="Y61" s="13">
        <f t="shared" si="7"/>
        <v>0</v>
      </c>
      <c r="Z61" s="14">
        <f t="shared" si="7"/>
        <v>100</v>
      </c>
    </row>
    <row r="62" spans="1:26" ht="13.5">
      <c r="A62" s="38" t="s">
        <v>111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8" t="s">
        <v>112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8" t="s">
        <v>113</v>
      </c>
      <c r="B64" s="12">
        <f t="shared" si="7"/>
        <v>100</v>
      </c>
      <c r="C64" s="12">
        <f t="shared" si="7"/>
        <v>0</v>
      </c>
      <c r="D64" s="3">
        <f t="shared" si="7"/>
        <v>61.556603773584904</v>
      </c>
      <c r="E64" s="13">
        <f t="shared" si="7"/>
        <v>61.556603773584904</v>
      </c>
      <c r="F64" s="13">
        <f t="shared" si="7"/>
        <v>43.476839593344444</v>
      </c>
      <c r="G64" s="13">
        <f t="shared" si="7"/>
        <v>39.58499365388589</v>
      </c>
      <c r="H64" s="13">
        <f t="shared" si="7"/>
        <v>91.65193113075848</v>
      </c>
      <c r="I64" s="13">
        <f t="shared" si="7"/>
        <v>58.17175947469108</v>
      </c>
      <c r="J64" s="13">
        <f t="shared" si="7"/>
        <v>67.91875347801893</v>
      </c>
      <c r="K64" s="13">
        <f t="shared" si="7"/>
        <v>122.49428059110863</v>
      </c>
      <c r="L64" s="13">
        <f t="shared" si="7"/>
        <v>43.18472929488581</v>
      </c>
      <c r="M64" s="13">
        <f t="shared" si="7"/>
        <v>77.98678400430192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68.07906683350052</v>
      </c>
      <c r="W64" s="13">
        <f t="shared" si="7"/>
        <v>58.27925088077137</v>
      </c>
      <c r="X64" s="13">
        <f t="shared" si="7"/>
        <v>0</v>
      </c>
      <c r="Y64" s="13">
        <f t="shared" si="7"/>
        <v>0</v>
      </c>
      <c r="Z64" s="14">
        <f t="shared" si="7"/>
        <v>61.556603773584904</v>
      </c>
    </row>
    <row r="65" spans="1:26" ht="13.5">
      <c r="A65" s="38" t="s">
        <v>114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115</v>
      </c>
      <c r="B66" s="15">
        <f t="shared" si="7"/>
        <v>0</v>
      </c>
      <c r="C66" s="15">
        <f t="shared" si="7"/>
        <v>0</v>
      </c>
      <c r="D66" s="4">
        <f t="shared" si="7"/>
        <v>100</v>
      </c>
      <c r="E66" s="16">
        <f t="shared" si="7"/>
        <v>100</v>
      </c>
      <c r="F66" s="16">
        <f t="shared" si="7"/>
        <v>7.459754087970592</v>
      </c>
      <c r="G66" s="16">
        <f t="shared" si="7"/>
        <v>27.660324171952077</v>
      </c>
      <c r="H66" s="16">
        <f t="shared" si="7"/>
        <v>8.166768611511218</v>
      </c>
      <c r="I66" s="16">
        <f t="shared" si="7"/>
        <v>9.749754823638307</v>
      </c>
      <c r="J66" s="16">
        <f t="shared" si="7"/>
        <v>8.137423312883435</v>
      </c>
      <c r="K66" s="16">
        <f t="shared" si="7"/>
        <v>13.038777684150277</v>
      </c>
      <c r="L66" s="16">
        <f t="shared" si="7"/>
        <v>0</v>
      </c>
      <c r="M66" s="16">
        <f t="shared" si="7"/>
        <v>15.917337246617535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13.311263520088652</v>
      </c>
      <c r="W66" s="16">
        <f t="shared" si="7"/>
        <v>100</v>
      </c>
      <c r="X66" s="16">
        <f t="shared" si="7"/>
        <v>0</v>
      </c>
      <c r="Y66" s="16">
        <f t="shared" si="7"/>
        <v>0</v>
      </c>
      <c r="Z66" s="17">
        <f t="shared" si="7"/>
        <v>100</v>
      </c>
    </row>
    <row r="67" spans="1:26" ht="13.5" hidden="1">
      <c r="A67" s="40" t="s">
        <v>116</v>
      </c>
      <c r="B67" s="23">
        <v>37806089</v>
      </c>
      <c r="C67" s="23"/>
      <c r="D67" s="24">
        <v>48899375</v>
      </c>
      <c r="E67" s="25">
        <v>48899375</v>
      </c>
      <c r="F67" s="25">
        <v>5820076</v>
      </c>
      <c r="G67" s="25">
        <v>18442364</v>
      </c>
      <c r="H67" s="25">
        <v>1640907</v>
      </c>
      <c r="I67" s="25">
        <v>25903347</v>
      </c>
      <c r="J67" s="25">
        <v>1784288</v>
      </c>
      <c r="K67" s="25">
        <v>1642140</v>
      </c>
      <c r="L67" s="25">
        <v>1879357</v>
      </c>
      <c r="M67" s="25">
        <v>5305785</v>
      </c>
      <c r="N67" s="25"/>
      <c r="O67" s="25"/>
      <c r="P67" s="25"/>
      <c r="Q67" s="25"/>
      <c r="R67" s="25"/>
      <c r="S67" s="25"/>
      <c r="T67" s="25"/>
      <c r="U67" s="25"/>
      <c r="V67" s="25">
        <v>31209132</v>
      </c>
      <c r="W67" s="25">
        <v>30510774</v>
      </c>
      <c r="X67" s="25"/>
      <c r="Y67" s="24"/>
      <c r="Z67" s="26">
        <v>48899375</v>
      </c>
    </row>
    <row r="68" spans="1:26" ht="13.5" hidden="1">
      <c r="A68" s="36" t="s">
        <v>31</v>
      </c>
      <c r="B68" s="18">
        <v>20289091</v>
      </c>
      <c r="C68" s="18"/>
      <c r="D68" s="19">
        <v>21917620</v>
      </c>
      <c r="E68" s="20">
        <v>21917620</v>
      </c>
      <c r="F68" s="20">
        <v>4686020</v>
      </c>
      <c r="G68" s="20">
        <v>16966905</v>
      </c>
      <c r="H68" s="20">
        <v>280327</v>
      </c>
      <c r="I68" s="20">
        <v>21933252</v>
      </c>
      <c r="J68" s="20">
        <v>281261</v>
      </c>
      <c r="K68" s="20">
        <v>281047</v>
      </c>
      <c r="L68" s="20">
        <v>281047</v>
      </c>
      <c r="M68" s="20">
        <v>843355</v>
      </c>
      <c r="N68" s="20"/>
      <c r="O68" s="20"/>
      <c r="P68" s="20"/>
      <c r="Q68" s="20"/>
      <c r="R68" s="20"/>
      <c r="S68" s="20"/>
      <c r="T68" s="20"/>
      <c r="U68" s="20"/>
      <c r="V68" s="20">
        <v>22776607</v>
      </c>
      <c r="W68" s="20">
        <v>16338136</v>
      </c>
      <c r="X68" s="20"/>
      <c r="Y68" s="19"/>
      <c r="Z68" s="22">
        <v>21917620</v>
      </c>
    </row>
    <row r="69" spans="1:26" ht="13.5" hidden="1">
      <c r="A69" s="37" t="s">
        <v>32</v>
      </c>
      <c r="B69" s="18">
        <v>17211368</v>
      </c>
      <c r="C69" s="18"/>
      <c r="D69" s="19">
        <v>26424000</v>
      </c>
      <c r="E69" s="20">
        <v>26424000</v>
      </c>
      <c r="F69" s="20">
        <v>1102500</v>
      </c>
      <c r="G69" s="20">
        <v>1466945</v>
      </c>
      <c r="H69" s="20">
        <v>1309899</v>
      </c>
      <c r="I69" s="20">
        <v>3879344</v>
      </c>
      <c r="J69" s="20">
        <v>1441902</v>
      </c>
      <c r="K69" s="20">
        <v>1298196</v>
      </c>
      <c r="L69" s="20">
        <v>1598310</v>
      </c>
      <c r="M69" s="20">
        <v>4338408</v>
      </c>
      <c r="N69" s="20"/>
      <c r="O69" s="20"/>
      <c r="P69" s="20"/>
      <c r="Q69" s="20"/>
      <c r="R69" s="20"/>
      <c r="S69" s="20"/>
      <c r="T69" s="20"/>
      <c r="U69" s="20"/>
      <c r="V69" s="20">
        <v>8217752</v>
      </c>
      <c r="W69" s="20">
        <v>13901512</v>
      </c>
      <c r="X69" s="20"/>
      <c r="Y69" s="19"/>
      <c r="Z69" s="22">
        <v>26424000</v>
      </c>
    </row>
    <row r="70" spans="1:26" ht="13.5" hidden="1">
      <c r="A70" s="38" t="s">
        <v>110</v>
      </c>
      <c r="B70" s="18">
        <v>16793004</v>
      </c>
      <c r="C70" s="18"/>
      <c r="D70" s="19">
        <v>26000000</v>
      </c>
      <c r="E70" s="20">
        <v>26000000</v>
      </c>
      <c r="F70" s="20">
        <v>1071909</v>
      </c>
      <c r="G70" s="20">
        <v>1433066</v>
      </c>
      <c r="H70" s="20">
        <v>1277664</v>
      </c>
      <c r="I70" s="20">
        <v>3782639</v>
      </c>
      <c r="J70" s="20">
        <v>1409556</v>
      </c>
      <c r="K70" s="20">
        <v>1265850</v>
      </c>
      <c r="L70" s="20">
        <v>1566301</v>
      </c>
      <c r="M70" s="20">
        <v>4241707</v>
      </c>
      <c r="N70" s="20"/>
      <c r="O70" s="20"/>
      <c r="P70" s="20"/>
      <c r="Q70" s="20"/>
      <c r="R70" s="20"/>
      <c r="S70" s="20"/>
      <c r="T70" s="20"/>
      <c r="U70" s="20"/>
      <c r="V70" s="20">
        <v>8024346</v>
      </c>
      <c r="W70" s="20">
        <v>13685792</v>
      </c>
      <c r="X70" s="20"/>
      <c r="Y70" s="19"/>
      <c r="Z70" s="22">
        <v>26000000</v>
      </c>
    </row>
    <row r="71" spans="1:26" ht="13.5" hidden="1">
      <c r="A71" s="38" t="s">
        <v>111</v>
      </c>
      <c r="B71" s="18"/>
      <c r="C71" s="18"/>
      <c r="D71" s="19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19"/>
      <c r="Z71" s="22"/>
    </row>
    <row r="72" spans="1:26" ht="13.5" hidden="1">
      <c r="A72" s="38" t="s">
        <v>112</v>
      </c>
      <c r="B72" s="18"/>
      <c r="C72" s="18"/>
      <c r="D72" s="19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19"/>
      <c r="Z72" s="22"/>
    </row>
    <row r="73" spans="1:26" ht="13.5" hidden="1">
      <c r="A73" s="38" t="s">
        <v>113</v>
      </c>
      <c r="B73" s="18">
        <v>418364</v>
      </c>
      <c r="C73" s="18"/>
      <c r="D73" s="19">
        <v>424000</v>
      </c>
      <c r="E73" s="20">
        <v>424000</v>
      </c>
      <c r="F73" s="20">
        <v>30591</v>
      </c>
      <c r="G73" s="20">
        <v>33879</v>
      </c>
      <c r="H73" s="20">
        <v>32235</v>
      </c>
      <c r="I73" s="20">
        <v>96705</v>
      </c>
      <c r="J73" s="20">
        <v>32346</v>
      </c>
      <c r="K73" s="20">
        <v>32346</v>
      </c>
      <c r="L73" s="20">
        <v>32009</v>
      </c>
      <c r="M73" s="20">
        <v>96701</v>
      </c>
      <c r="N73" s="20"/>
      <c r="O73" s="20"/>
      <c r="P73" s="20"/>
      <c r="Q73" s="20"/>
      <c r="R73" s="20"/>
      <c r="S73" s="20"/>
      <c r="T73" s="20"/>
      <c r="U73" s="20"/>
      <c r="V73" s="20">
        <v>193406</v>
      </c>
      <c r="W73" s="20">
        <v>215720</v>
      </c>
      <c r="X73" s="20"/>
      <c r="Y73" s="19"/>
      <c r="Z73" s="22">
        <v>424000</v>
      </c>
    </row>
    <row r="74" spans="1:26" ht="13.5" hidden="1">
      <c r="A74" s="38" t="s">
        <v>114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115</v>
      </c>
      <c r="B75" s="27">
        <v>305630</v>
      </c>
      <c r="C75" s="27"/>
      <c r="D75" s="28">
        <v>557755</v>
      </c>
      <c r="E75" s="29">
        <v>557755</v>
      </c>
      <c r="F75" s="29">
        <v>31556</v>
      </c>
      <c r="G75" s="29">
        <v>8514</v>
      </c>
      <c r="H75" s="29">
        <v>50681</v>
      </c>
      <c r="I75" s="29">
        <v>90751</v>
      </c>
      <c r="J75" s="29">
        <v>61125</v>
      </c>
      <c r="K75" s="29">
        <v>62897</v>
      </c>
      <c r="L75" s="29"/>
      <c r="M75" s="29">
        <v>124022</v>
      </c>
      <c r="N75" s="29"/>
      <c r="O75" s="29"/>
      <c r="P75" s="29"/>
      <c r="Q75" s="29"/>
      <c r="R75" s="29"/>
      <c r="S75" s="29"/>
      <c r="T75" s="29"/>
      <c r="U75" s="29"/>
      <c r="V75" s="29">
        <v>214773</v>
      </c>
      <c r="W75" s="29">
        <v>271126</v>
      </c>
      <c r="X75" s="29"/>
      <c r="Y75" s="28"/>
      <c r="Z75" s="30">
        <v>557755</v>
      </c>
    </row>
    <row r="76" spans="1:26" ht="13.5" hidden="1">
      <c r="A76" s="41" t="s">
        <v>117</v>
      </c>
      <c r="B76" s="31">
        <v>23776844</v>
      </c>
      <c r="C76" s="31"/>
      <c r="D76" s="32">
        <v>41018755</v>
      </c>
      <c r="E76" s="33">
        <v>41018755</v>
      </c>
      <c r="F76" s="33">
        <v>1589986</v>
      </c>
      <c r="G76" s="33">
        <v>1776557</v>
      </c>
      <c r="H76" s="33">
        <v>1425638</v>
      </c>
      <c r="I76" s="33">
        <v>4792181</v>
      </c>
      <c r="J76" s="33">
        <v>2269169</v>
      </c>
      <c r="K76" s="33">
        <v>2546556</v>
      </c>
      <c r="L76" s="33">
        <v>3193453</v>
      </c>
      <c r="M76" s="33">
        <v>8009178</v>
      </c>
      <c r="N76" s="33"/>
      <c r="O76" s="33"/>
      <c r="P76" s="33"/>
      <c r="Q76" s="33"/>
      <c r="R76" s="33"/>
      <c r="S76" s="33"/>
      <c r="T76" s="33"/>
      <c r="U76" s="33"/>
      <c r="V76" s="33">
        <v>12801359</v>
      </c>
      <c r="W76" s="33">
        <v>24046774</v>
      </c>
      <c r="X76" s="33"/>
      <c r="Y76" s="32"/>
      <c r="Z76" s="34">
        <v>41018755</v>
      </c>
    </row>
    <row r="77" spans="1:26" ht="13.5" hidden="1">
      <c r="A77" s="36" t="s">
        <v>31</v>
      </c>
      <c r="B77" s="18">
        <v>7010329</v>
      </c>
      <c r="C77" s="18"/>
      <c r="D77" s="19">
        <v>14200000</v>
      </c>
      <c r="E77" s="20">
        <v>14200000</v>
      </c>
      <c r="F77" s="20">
        <v>475917</v>
      </c>
      <c r="G77" s="20">
        <v>475970</v>
      </c>
      <c r="H77" s="20">
        <v>383381</v>
      </c>
      <c r="I77" s="20">
        <v>1335268</v>
      </c>
      <c r="J77" s="20">
        <v>1037883</v>
      </c>
      <c r="K77" s="20">
        <v>1253578</v>
      </c>
      <c r="L77" s="20">
        <v>1621508</v>
      </c>
      <c r="M77" s="20">
        <v>3912969</v>
      </c>
      <c r="N77" s="20"/>
      <c r="O77" s="20"/>
      <c r="P77" s="20"/>
      <c r="Q77" s="20"/>
      <c r="R77" s="20"/>
      <c r="S77" s="20"/>
      <c r="T77" s="20"/>
      <c r="U77" s="20"/>
      <c r="V77" s="20">
        <v>5248237</v>
      </c>
      <c r="W77" s="20">
        <v>9964136</v>
      </c>
      <c r="X77" s="20"/>
      <c r="Y77" s="19"/>
      <c r="Z77" s="22">
        <v>14200000</v>
      </c>
    </row>
    <row r="78" spans="1:26" ht="13.5" hidden="1">
      <c r="A78" s="37" t="s">
        <v>32</v>
      </c>
      <c r="B78" s="18">
        <v>16766515</v>
      </c>
      <c r="C78" s="18"/>
      <c r="D78" s="19">
        <v>26261000</v>
      </c>
      <c r="E78" s="20">
        <v>26261000</v>
      </c>
      <c r="F78" s="20">
        <v>1111715</v>
      </c>
      <c r="G78" s="20">
        <v>1298232</v>
      </c>
      <c r="H78" s="20">
        <v>1038118</v>
      </c>
      <c r="I78" s="20">
        <v>3448065</v>
      </c>
      <c r="J78" s="20">
        <v>1226312</v>
      </c>
      <c r="K78" s="20">
        <v>1284777</v>
      </c>
      <c r="L78" s="20">
        <v>1565379</v>
      </c>
      <c r="M78" s="20">
        <v>4076468</v>
      </c>
      <c r="N78" s="20"/>
      <c r="O78" s="20"/>
      <c r="P78" s="20"/>
      <c r="Q78" s="20"/>
      <c r="R78" s="20"/>
      <c r="S78" s="20"/>
      <c r="T78" s="20"/>
      <c r="U78" s="20"/>
      <c r="V78" s="20">
        <v>7524533</v>
      </c>
      <c r="W78" s="20">
        <v>13811512</v>
      </c>
      <c r="X78" s="20"/>
      <c r="Y78" s="19"/>
      <c r="Z78" s="22">
        <v>26261000</v>
      </c>
    </row>
    <row r="79" spans="1:26" ht="13.5" hidden="1">
      <c r="A79" s="38" t="s">
        <v>110</v>
      </c>
      <c r="B79" s="18">
        <v>16348151</v>
      </c>
      <c r="C79" s="18"/>
      <c r="D79" s="19">
        <v>26000000</v>
      </c>
      <c r="E79" s="20">
        <v>26000000</v>
      </c>
      <c r="F79" s="20">
        <v>1098415</v>
      </c>
      <c r="G79" s="20">
        <v>1284821</v>
      </c>
      <c r="H79" s="20">
        <v>1008574</v>
      </c>
      <c r="I79" s="20">
        <v>3391810</v>
      </c>
      <c r="J79" s="20">
        <v>1204343</v>
      </c>
      <c r="K79" s="20">
        <v>1245155</v>
      </c>
      <c r="L79" s="20">
        <v>1551556</v>
      </c>
      <c r="M79" s="20">
        <v>4001054</v>
      </c>
      <c r="N79" s="20"/>
      <c r="O79" s="20"/>
      <c r="P79" s="20"/>
      <c r="Q79" s="20"/>
      <c r="R79" s="20"/>
      <c r="S79" s="20"/>
      <c r="T79" s="20"/>
      <c r="U79" s="20"/>
      <c r="V79" s="20">
        <v>7392864</v>
      </c>
      <c r="W79" s="20">
        <v>13685792</v>
      </c>
      <c r="X79" s="20"/>
      <c r="Y79" s="19"/>
      <c r="Z79" s="22">
        <v>26000000</v>
      </c>
    </row>
    <row r="80" spans="1:26" ht="13.5" hidden="1">
      <c r="A80" s="38" t="s">
        <v>111</v>
      </c>
      <c r="B80" s="18"/>
      <c r="C80" s="18"/>
      <c r="D80" s="19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19"/>
      <c r="Z80" s="22"/>
    </row>
    <row r="81" spans="1:26" ht="13.5" hidden="1">
      <c r="A81" s="38" t="s">
        <v>112</v>
      </c>
      <c r="B81" s="18"/>
      <c r="C81" s="18"/>
      <c r="D81" s="19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19"/>
      <c r="Z81" s="22"/>
    </row>
    <row r="82" spans="1:26" ht="13.5" hidden="1">
      <c r="A82" s="38" t="s">
        <v>113</v>
      </c>
      <c r="B82" s="18">
        <v>418364</v>
      </c>
      <c r="C82" s="18"/>
      <c r="D82" s="19">
        <v>261000</v>
      </c>
      <c r="E82" s="20">
        <v>261000</v>
      </c>
      <c r="F82" s="20">
        <v>13300</v>
      </c>
      <c r="G82" s="20">
        <v>13411</v>
      </c>
      <c r="H82" s="20">
        <v>29544</v>
      </c>
      <c r="I82" s="20">
        <v>56255</v>
      </c>
      <c r="J82" s="20">
        <v>21969</v>
      </c>
      <c r="K82" s="20">
        <v>39622</v>
      </c>
      <c r="L82" s="20">
        <v>13823</v>
      </c>
      <c r="M82" s="20">
        <v>75414</v>
      </c>
      <c r="N82" s="20"/>
      <c r="O82" s="20"/>
      <c r="P82" s="20"/>
      <c r="Q82" s="20"/>
      <c r="R82" s="20"/>
      <c r="S82" s="20"/>
      <c r="T82" s="20"/>
      <c r="U82" s="20"/>
      <c r="V82" s="20">
        <v>131669</v>
      </c>
      <c r="W82" s="20">
        <v>125720</v>
      </c>
      <c r="X82" s="20"/>
      <c r="Y82" s="19"/>
      <c r="Z82" s="22">
        <v>261000</v>
      </c>
    </row>
    <row r="83" spans="1:26" ht="13.5" hidden="1">
      <c r="A83" s="38" t="s">
        <v>114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115</v>
      </c>
      <c r="B84" s="27"/>
      <c r="C84" s="27"/>
      <c r="D84" s="28">
        <v>557755</v>
      </c>
      <c r="E84" s="29">
        <v>557755</v>
      </c>
      <c r="F84" s="29">
        <v>2354</v>
      </c>
      <c r="G84" s="29">
        <v>2355</v>
      </c>
      <c r="H84" s="29">
        <v>4139</v>
      </c>
      <c r="I84" s="29">
        <v>8848</v>
      </c>
      <c r="J84" s="29">
        <v>4974</v>
      </c>
      <c r="K84" s="29">
        <v>8201</v>
      </c>
      <c r="L84" s="29">
        <v>6566</v>
      </c>
      <c r="M84" s="29">
        <v>19741</v>
      </c>
      <c r="N84" s="29"/>
      <c r="O84" s="29"/>
      <c r="P84" s="29"/>
      <c r="Q84" s="29"/>
      <c r="R84" s="29"/>
      <c r="S84" s="29"/>
      <c r="T84" s="29"/>
      <c r="U84" s="29"/>
      <c r="V84" s="29">
        <v>28589</v>
      </c>
      <c r="W84" s="29">
        <v>271126</v>
      </c>
      <c r="X84" s="29"/>
      <c r="Y84" s="28"/>
      <c r="Z84" s="30">
        <v>557755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77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10850493</v>
      </c>
      <c r="C5" s="18">
        <v>0</v>
      </c>
      <c r="D5" s="58">
        <v>12383208</v>
      </c>
      <c r="E5" s="59">
        <v>12383208</v>
      </c>
      <c r="F5" s="59">
        <v>904208</v>
      </c>
      <c r="G5" s="59">
        <v>964323</v>
      </c>
      <c r="H5" s="59">
        <v>1024437</v>
      </c>
      <c r="I5" s="59">
        <v>2892968</v>
      </c>
      <c r="J5" s="59">
        <v>915983</v>
      </c>
      <c r="K5" s="59">
        <v>1012663</v>
      </c>
      <c r="L5" s="59">
        <v>964323</v>
      </c>
      <c r="M5" s="59">
        <v>2892969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5785937</v>
      </c>
      <c r="W5" s="59">
        <v>5572444</v>
      </c>
      <c r="X5" s="59">
        <v>213493</v>
      </c>
      <c r="Y5" s="60">
        <v>3.83</v>
      </c>
      <c r="Z5" s="61">
        <v>12383208</v>
      </c>
    </row>
    <row r="6" spans="1:26" ht="13.5">
      <c r="A6" s="57" t="s">
        <v>32</v>
      </c>
      <c r="B6" s="18">
        <v>7642189</v>
      </c>
      <c r="C6" s="18">
        <v>0</v>
      </c>
      <c r="D6" s="58">
        <v>11957022</v>
      </c>
      <c r="E6" s="59">
        <v>11957022</v>
      </c>
      <c r="F6" s="59">
        <v>360370</v>
      </c>
      <c r="G6" s="59">
        <v>1039883</v>
      </c>
      <c r="H6" s="59">
        <v>753962</v>
      </c>
      <c r="I6" s="59">
        <v>2154215</v>
      </c>
      <c r="J6" s="59">
        <v>564767</v>
      </c>
      <c r="K6" s="59">
        <v>789718</v>
      </c>
      <c r="L6" s="59">
        <v>706671</v>
      </c>
      <c r="M6" s="59">
        <v>2061156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4215371</v>
      </c>
      <c r="W6" s="59">
        <v>5380659</v>
      </c>
      <c r="X6" s="59">
        <v>-1165288</v>
      </c>
      <c r="Y6" s="60">
        <v>-21.66</v>
      </c>
      <c r="Z6" s="61">
        <v>11957022</v>
      </c>
    </row>
    <row r="7" spans="1:26" ht="13.5">
      <c r="A7" s="57" t="s">
        <v>33</v>
      </c>
      <c r="B7" s="18">
        <v>2100559</v>
      </c>
      <c r="C7" s="18">
        <v>0</v>
      </c>
      <c r="D7" s="58">
        <v>2345200</v>
      </c>
      <c r="E7" s="59">
        <v>2345200</v>
      </c>
      <c r="F7" s="59">
        <v>131158</v>
      </c>
      <c r="G7" s="59">
        <v>140626</v>
      </c>
      <c r="H7" s="59">
        <v>147945</v>
      </c>
      <c r="I7" s="59">
        <v>419729</v>
      </c>
      <c r="J7" s="59">
        <v>243338</v>
      </c>
      <c r="K7" s="59">
        <v>179176</v>
      </c>
      <c r="L7" s="59">
        <v>145182</v>
      </c>
      <c r="M7" s="59">
        <v>567696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987425</v>
      </c>
      <c r="W7" s="59">
        <v>1055340</v>
      </c>
      <c r="X7" s="59">
        <v>-67915</v>
      </c>
      <c r="Y7" s="60">
        <v>-6.44</v>
      </c>
      <c r="Z7" s="61">
        <v>2345200</v>
      </c>
    </row>
    <row r="8" spans="1:26" ht="13.5">
      <c r="A8" s="57" t="s">
        <v>34</v>
      </c>
      <c r="B8" s="18">
        <v>109080659</v>
      </c>
      <c r="C8" s="18">
        <v>0</v>
      </c>
      <c r="D8" s="58">
        <v>130441000</v>
      </c>
      <c r="E8" s="59">
        <v>130441000</v>
      </c>
      <c r="F8" s="59">
        <v>21459000</v>
      </c>
      <c r="G8" s="59">
        <v>0</v>
      </c>
      <c r="H8" s="59">
        <v>27513709</v>
      </c>
      <c r="I8" s="59">
        <v>48972709</v>
      </c>
      <c r="J8" s="59">
        <v>105000</v>
      </c>
      <c r="K8" s="59">
        <v>0</v>
      </c>
      <c r="L8" s="59">
        <v>39563661</v>
      </c>
      <c r="M8" s="59">
        <v>39668661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88641370</v>
      </c>
      <c r="W8" s="59">
        <v>95454000</v>
      </c>
      <c r="X8" s="59">
        <v>-6812630</v>
      </c>
      <c r="Y8" s="60">
        <v>-7.14</v>
      </c>
      <c r="Z8" s="61">
        <v>130441000</v>
      </c>
    </row>
    <row r="9" spans="1:26" ht="13.5">
      <c r="A9" s="57" t="s">
        <v>35</v>
      </c>
      <c r="B9" s="18">
        <v>11304949</v>
      </c>
      <c r="C9" s="18">
        <v>0</v>
      </c>
      <c r="D9" s="58">
        <v>25681647</v>
      </c>
      <c r="E9" s="59">
        <v>25681647</v>
      </c>
      <c r="F9" s="59">
        <v>585125</v>
      </c>
      <c r="G9" s="59">
        <v>1079250</v>
      </c>
      <c r="H9" s="59">
        <v>736608</v>
      </c>
      <c r="I9" s="59">
        <v>2400983</v>
      </c>
      <c r="J9" s="59">
        <v>12445494</v>
      </c>
      <c r="K9" s="59">
        <v>513259</v>
      </c>
      <c r="L9" s="59">
        <v>1113341</v>
      </c>
      <c r="M9" s="59">
        <v>14072094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16473077</v>
      </c>
      <c r="W9" s="59">
        <v>11556741</v>
      </c>
      <c r="X9" s="59">
        <v>4916336</v>
      </c>
      <c r="Y9" s="60">
        <v>42.54</v>
      </c>
      <c r="Z9" s="61">
        <v>25681647</v>
      </c>
    </row>
    <row r="10" spans="1:26" ht="25.5">
      <c r="A10" s="62" t="s">
        <v>102</v>
      </c>
      <c r="B10" s="63">
        <f>SUM(B5:B9)</f>
        <v>140978849</v>
      </c>
      <c r="C10" s="63">
        <f>SUM(C5:C9)</f>
        <v>0</v>
      </c>
      <c r="D10" s="64">
        <f aca="true" t="shared" si="0" ref="D10:Z10">SUM(D5:D9)</f>
        <v>182808077</v>
      </c>
      <c r="E10" s="65">
        <f t="shared" si="0"/>
        <v>182808077</v>
      </c>
      <c r="F10" s="65">
        <f t="shared" si="0"/>
        <v>23439861</v>
      </c>
      <c r="G10" s="65">
        <f t="shared" si="0"/>
        <v>3224082</v>
      </c>
      <c r="H10" s="65">
        <f t="shared" si="0"/>
        <v>30176661</v>
      </c>
      <c r="I10" s="65">
        <f t="shared" si="0"/>
        <v>56840604</v>
      </c>
      <c r="J10" s="65">
        <f t="shared" si="0"/>
        <v>14274582</v>
      </c>
      <c r="K10" s="65">
        <f t="shared" si="0"/>
        <v>2494816</v>
      </c>
      <c r="L10" s="65">
        <f t="shared" si="0"/>
        <v>42493178</v>
      </c>
      <c r="M10" s="65">
        <f t="shared" si="0"/>
        <v>59262576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116103180</v>
      </c>
      <c r="W10" s="65">
        <f t="shared" si="0"/>
        <v>119019184</v>
      </c>
      <c r="X10" s="65">
        <f t="shared" si="0"/>
        <v>-2916004</v>
      </c>
      <c r="Y10" s="66">
        <f>+IF(W10&lt;&gt;0,(X10/W10)*100,0)</f>
        <v>-2.450028560101706</v>
      </c>
      <c r="Z10" s="67">
        <f t="shared" si="0"/>
        <v>182808077</v>
      </c>
    </row>
    <row r="11" spans="1:26" ht="13.5">
      <c r="A11" s="57" t="s">
        <v>36</v>
      </c>
      <c r="B11" s="18">
        <v>62193852</v>
      </c>
      <c r="C11" s="18">
        <v>0</v>
      </c>
      <c r="D11" s="58">
        <v>72455290</v>
      </c>
      <c r="E11" s="59">
        <v>72455290</v>
      </c>
      <c r="F11" s="59">
        <v>5152616</v>
      </c>
      <c r="G11" s="59">
        <v>5582442</v>
      </c>
      <c r="H11" s="59">
        <v>5432535</v>
      </c>
      <c r="I11" s="59">
        <v>16167593</v>
      </c>
      <c r="J11" s="59">
        <v>5581737</v>
      </c>
      <c r="K11" s="59">
        <v>5381006</v>
      </c>
      <c r="L11" s="59">
        <v>5753021</v>
      </c>
      <c r="M11" s="59">
        <v>16715764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32883357</v>
      </c>
      <c r="W11" s="59">
        <v>32604594</v>
      </c>
      <c r="X11" s="59">
        <v>278763</v>
      </c>
      <c r="Y11" s="60">
        <v>0.85</v>
      </c>
      <c r="Z11" s="61">
        <v>72455290</v>
      </c>
    </row>
    <row r="12" spans="1:26" ht="13.5">
      <c r="A12" s="57" t="s">
        <v>37</v>
      </c>
      <c r="B12" s="18">
        <v>8659340</v>
      </c>
      <c r="C12" s="18">
        <v>0</v>
      </c>
      <c r="D12" s="58">
        <v>10861205</v>
      </c>
      <c r="E12" s="59">
        <v>10861205</v>
      </c>
      <c r="F12" s="59">
        <v>707050</v>
      </c>
      <c r="G12" s="59">
        <v>747042</v>
      </c>
      <c r="H12" s="59">
        <v>814191</v>
      </c>
      <c r="I12" s="59">
        <v>2268283</v>
      </c>
      <c r="J12" s="59">
        <v>952151</v>
      </c>
      <c r="K12" s="59">
        <v>883171</v>
      </c>
      <c r="L12" s="59">
        <v>883171</v>
      </c>
      <c r="M12" s="59">
        <v>2718493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4986776</v>
      </c>
      <c r="W12" s="59">
        <v>4887540</v>
      </c>
      <c r="X12" s="59">
        <v>99236</v>
      </c>
      <c r="Y12" s="60">
        <v>2.03</v>
      </c>
      <c r="Z12" s="61">
        <v>10861205</v>
      </c>
    </row>
    <row r="13" spans="1:26" ht="13.5">
      <c r="A13" s="57" t="s">
        <v>103</v>
      </c>
      <c r="B13" s="18">
        <v>7579433</v>
      </c>
      <c r="C13" s="18">
        <v>0</v>
      </c>
      <c r="D13" s="58">
        <v>8480000</v>
      </c>
      <c r="E13" s="59">
        <v>8480000</v>
      </c>
      <c r="F13" s="59">
        <v>768962</v>
      </c>
      <c r="G13" s="59">
        <v>758579</v>
      </c>
      <c r="H13" s="59">
        <v>749528</v>
      </c>
      <c r="I13" s="59">
        <v>2277069</v>
      </c>
      <c r="J13" s="59">
        <v>733333</v>
      </c>
      <c r="K13" s="59">
        <v>707915</v>
      </c>
      <c r="L13" s="59">
        <v>770111</v>
      </c>
      <c r="M13" s="59">
        <v>2211359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4488428</v>
      </c>
      <c r="W13" s="59">
        <v>3816000</v>
      </c>
      <c r="X13" s="59">
        <v>672428</v>
      </c>
      <c r="Y13" s="60">
        <v>17.62</v>
      </c>
      <c r="Z13" s="61">
        <v>8480000</v>
      </c>
    </row>
    <row r="14" spans="1:26" ht="13.5">
      <c r="A14" s="57" t="s">
        <v>38</v>
      </c>
      <c r="B14" s="18">
        <v>0</v>
      </c>
      <c r="C14" s="18">
        <v>0</v>
      </c>
      <c r="D14" s="58">
        <v>0</v>
      </c>
      <c r="E14" s="59">
        <v>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>
        <v>22500</v>
      </c>
      <c r="X14" s="59">
        <v>-22500</v>
      </c>
      <c r="Y14" s="60">
        <v>-100</v>
      </c>
      <c r="Z14" s="61">
        <v>0</v>
      </c>
    </row>
    <row r="15" spans="1:26" ht="13.5">
      <c r="A15" s="57" t="s">
        <v>39</v>
      </c>
      <c r="B15" s="18">
        <v>8299046</v>
      </c>
      <c r="C15" s="18">
        <v>0</v>
      </c>
      <c r="D15" s="58">
        <v>9299000</v>
      </c>
      <c r="E15" s="59">
        <v>9299000</v>
      </c>
      <c r="F15" s="59">
        <v>728695</v>
      </c>
      <c r="G15" s="59">
        <v>751709</v>
      </c>
      <c r="H15" s="59">
        <v>684329</v>
      </c>
      <c r="I15" s="59">
        <v>2164733</v>
      </c>
      <c r="J15" s="59">
        <v>847742</v>
      </c>
      <c r="K15" s="59">
        <v>633346</v>
      </c>
      <c r="L15" s="59">
        <v>563302</v>
      </c>
      <c r="M15" s="59">
        <v>2044390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4209123</v>
      </c>
      <c r="W15" s="59">
        <v>4184550</v>
      </c>
      <c r="X15" s="59">
        <v>24573</v>
      </c>
      <c r="Y15" s="60">
        <v>0.59</v>
      </c>
      <c r="Z15" s="61">
        <v>9299000</v>
      </c>
    </row>
    <row r="16" spans="1:26" ht="13.5">
      <c r="A16" s="68" t="s">
        <v>40</v>
      </c>
      <c r="B16" s="18">
        <v>0</v>
      </c>
      <c r="C16" s="18">
        <v>0</v>
      </c>
      <c r="D16" s="58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/>
      <c r="X16" s="59">
        <v>0</v>
      </c>
      <c r="Y16" s="60">
        <v>0</v>
      </c>
      <c r="Z16" s="61">
        <v>0</v>
      </c>
    </row>
    <row r="17" spans="1:26" ht="13.5">
      <c r="A17" s="57" t="s">
        <v>41</v>
      </c>
      <c r="B17" s="18">
        <v>48054570</v>
      </c>
      <c r="C17" s="18">
        <v>0</v>
      </c>
      <c r="D17" s="58">
        <v>54819725</v>
      </c>
      <c r="E17" s="59">
        <v>54819725</v>
      </c>
      <c r="F17" s="59">
        <v>2707186</v>
      </c>
      <c r="G17" s="59">
        <v>2044116</v>
      </c>
      <c r="H17" s="59">
        <v>4129855</v>
      </c>
      <c r="I17" s="59">
        <v>8881157</v>
      </c>
      <c r="J17" s="59">
        <v>2487477</v>
      </c>
      <c r="K17" s="59">
        <v>4183604</v>
      </c>
      <c r="L17" s="59">
        <v>5428810</v>
      </c>
      <c r="M17" s="59">
        <v>12099891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20981048</v>
      </c>
      <c r="W17" s="59">
        <v>24646662</v>
      </c>
      <c r="X17" s="59">
        <v>-3665614</v>
      </c>
      <c r="Y17" s="60">
        <v>-14.87</v>
      </c>
      <c r="Z17" s="61">
        <v>54819725</v>
      </c>
    </row>
    <row r="18" spans="1:26" ht="13.5">
      <c r="A18" s="69" t="s">
        <v>42</v>
      </c>
      <c r="B18" s="70">
        <f>SUM(B11:B17)</f>
        <v>134786241</v>
      </c>
      <c r="C18" s="70">
        <f>SUM(C11:C17)</f>
        <v>0</v>
      </c>
      <c r="D18" s="71">
        <f aca="true" t="shared" si="1" ref="D18:Z18">SUM(D11:D17)</f>
        <v>155915220</v>
      </c>
      <c r="E18" s="72">
        <f t="shared" si="1"/>
        <v>155915220</v>
      </c>
      <c r="F18" s="72">
        <f t="shared" si="1"/>
        <v>10064509</v>
      </c>
      <c r="G18" s="72">
        <f t="shared" si="1"/>
        <v>9883888</v>
      </c>
      <c r="H18" s="72">
        <f t="shared" si="1"/>
        <v>11810438</v>
      </c>
      <c r="I18" s="72">
        <f t="shared" si="1"/>
        <v>31758835</v>
      </c>
      <c r="J18" s="72">
        <f t="shared" si="1"/>
        <v>10602440</v>
      </c>
      <c r="K18" s="72">
        <f t="shared" si="1"/>
        <v>11789042</v>
      </c>
      <c r="L18" s="72">
        <f t="shared" si="1"/>
        <v>13398415</v>
      </c>
      <c r="M18" s="72">
        <f t="shared" si="1"/>
        <v>35789897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67548732</v>
      </c>
      <c r="W18" s="72">
        <f t="shared" si="1"/>
        <v>70161846</v>
      </c>
      <c r="X18" s="72">
        <f t="shared" si="1"/>
        <v>-2613114</v>
      </c>
      <c r="Y18" s="66">
        <f>+IF(W18&lt;&gt;0,(X18/W18)*100,0)</f>
        <v>-3.7244088475095136</v>
      </c>
      <c r="Z18" s="73">
        <f t="shared" si="1"/>
        <v>155915220</v>
      </c>
    </row>
    <row r="19" spans="1:26" ht="13.5">
      <c r="A19" s="69" t="s">
        <v>43</v>
      </c>
      <c r="B19" s="74">
        <f>+B10-B18</f>
        <v>6192608</v>
      </c>
      <c r="C19" s="74">
        <f>+C10-C18</f>
        <v>0</v>
      </c>
      <c r="D19" s="75">
        <f aca="true" t="shared" si="2" ref="D19:Z19">+D10-D18</f>
        <v>26892857</v>
      </c>
      <c r="E19" s="76">
        <f t="shared" si="2"/>
        <v>26892857</v>
      </c>
      <c r="F19" s="76">
        <f t="shared" si="2"/>
        <v>13375352</v>
      </c>
      <c r="G19" s="76">
        <f t="shared" si="2"/>
        <v>-6659806</v>
      </c>
      <c r="H19" s="76">
        <f t="shared" si="2"/>
        <v>18366223</v>
      </c>
      <c r="I19" s="76">
        <f t="shared" si="2"/>
        <v>25081769</v>
      </c>
      <c r="J19" s="76">
        <f t="shared" si="2"/>
        <v>3672142</v>
      </c>
      <c r="K19" s="76">
        <f t="shared" si="2"/>
        <v>-9294226</v>
      </c>
      <c r="L19" s="76">
        <f t="shared" si="2"/>
        <v>29094763</v>
      </c>
      <c r="M19" s="76">
        <f t="shared" si="2"/>
        <v>23472679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48554448</v>
      </c>
      <c r="W19" s="76">
        <f>IF(E10=E18,0,W10-W18)</f>
        <v>48857338</v>
      </c>
      <c r="X19" s="76">
        <f t="shared" si="2"/>
        <v>-302890</v>
      </c>
      <c r="Y19" s="77">
        <f>+IF(W19&lt;&gt;0,(X19/W19)*100,0)</f>
        <v>-0.6199478162318217</v>
      </c>
      <c r="Z19" s="78">
        <f t="shared" si="2"/>
        <v>26892857</v>
      </c>
    </row>
    <row r="20" spans="1:26" ht="13.5">
      <c r="A20" s="57" t="s">
        <v>44</v>
      </c>
      <c r="B20" s="18">
        <v>31641896</v>
      </c>
      <c r="C20" s="18">
        <v>0</v>
      </c>
      <c r="D20" s="58">
        <v>44024000</v>
      </c>
      <c r="E20" s="59">
        <v>44024000</v>
      </c>
      <c r="F20" s="59">
        <v>0</v>
      </c>
      <c r="G20" s="59">
        <v>0</v>
      </c>
      <c r="H20" s="59">
        <v>409323</v>
      </c>
      <c r="I20" s="59">
        <v>409323</v>
      </c>
      <c r="J20" s="59">
        <v>0</v>
      </c>
      <c r="K20" s="59">
        <v>0</v>
      </c>
      <c r="L20" s="59">
        <v>17953491</v>
      </c>
      <c r="M20" s="59">
        <v>17953491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18362814</v>
      </c>
      <c r="W20" s="59">
        <v>31360000</v>
      </c>
      <c r="X20" s="59">
        <v>-12997186</v>
      </c>
      <c r="Y20" s="60">
        <v>-41.45</v>
      </c>
      <c r="Z20" s="61">
        <v>44024000</v>
      </c>
    </row>
    <row r="21" spans="1:26" ht="13.5">
      <c r="A21" s="57" t="s">
        <v>104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105</v>
      </c>
      <c r="B22" s="85">
        <f>SUM(B19:B21)</f>
        <v>37834504</v>
      </c>
      <c r="C22" s="85">
        <f>SUM(C19:C21)</f>
        <v>0</v>
      </c>
      <c r="D22" s="86">
        <f aca="true" t="shared" si="3" ref="D22:Z22">SUM(D19:D21)</f>
        <v>70916857</v>
      </c>
      <c r="E22" s="87">
        <f t="shared" si="3"/>
        <v>70916857</v>
      </c>
      <c r="F22" s="87">
        <f t="shared" si="3"/>
        <v>13375352</v>
      </c>
      <c r="G22" s="87">
        <f t="shared" si="3"/>
        <v>-6659806</v>
      </c>
      <c r="H22" s="87">
        <f t="shared" si="3"/>
        <v>18775546</v>
      </c>
      <c r="I22" s="87">
        <f t="shared" si="3"/>
        <v>25491092</v>
      </c>
      <c r="J22" s="87">
        <f t="shared" si="3"/>
        <v>3672142</v>
      </c>
      <c r="K22" s="87">
        <f t="shared" si="3"/>
        <v>-9294226</v>
      </c>
      <c r="L22" s="87">
        <f t="shared" si="3"/>
        <v>47048254</v>
      </c>
      <c r="M22" s="87">
        <f t="shared" si="3"/>
        <v>41426170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66917262</v>
      </c>
      <c r="W22" s="87">
        <f t="shared" si="3"/>
        <v>80217338</v>
      </c>
      <c r="X22" s="87">
        <f t="shared" si="3"/>
        <v>-13300076</v>
      </c>
      <c r="Y22" s="88">
        <f>+IF(W22&lt;&gt;0,(X22/W22)*100,0)</f>
        <v>-16.580051559427215</v>
      </c>
      <c r="Z22" s="89">
        <f t="shared" si="3"/>
        <v>70916857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37834504</v>
      </c>
      <c r="C24" s="74">
        <f>SUM(C22:C23)</f>
        <v>0</v>
      </c>
      <c r="D24" s="75">
        <f aca="true" t="shared" si="4" ref="D24:Z24">SUM(D22:D23)</f>
        <v>70916857</v>
      </c>
      <c r="E24" s="76">
        <f t="shared" si="4"/>
        <v>70916857</v>
      </c>
      <c r="F24" s="76">
        <f t="shared" si="4"/>
        <v>13375352</v>
      </c>
      <c r="G24" s="76">
        <f t="shared" si="4"/>
        <v>-6659806</v>
      </c>
      <c r="H24" s="76">
        <f t="shared" si="4"/>
        <v>18775546</v>
      </c>
      <c r="I24" s="76">
        <f t="shared" si="4"/>
        <v>25491092</v>
      </c>
      <c r="J24" s="76">
        <f t="shared" si="4"/>
        <v>3672142</v>
      </c>
      <c r="K24" s="76">
        <f t="shared" si="4"/>
        <v>-9294226</v>
      </c>
      <c r="L24" s="76">
        <f t="shared" si="4"/>
        <v>47048254</v>
      </c>
      <c r="M24" s="76">
        <f t="shared" si="4"/>
        <v>41426170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66917262</v>
      </c>
      <c r="W24" s="76">
        <f t="shared" si="4"/>
        <v>80217338</v>
      </c>
      <c r="X24" s="76">
        <f t="shared" si="4"/>
        <v>-13300076</v>
      </c>
      <c r="Y24" s="77">
        <f>+IF(W24&lt;&gt;0,(X24/W24)*100,0)</f>
        <v>-16.580051559427215</v>
      </c>
      <c r="Z24" s="78">
        <f t="shared" si="4"/>
        <v>70916857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106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35367929</v>
      </c>
      <c r="C27" s="21">
        <v>0</v>
      </c>
      <c r="D27" s="98">
        <v>70727270</v>
      </c>
      <c r="E27" s="99">
        <v>70727270</v>
      </c>
      <c r="F27" s="99">
        <v>2936</v>
      </c>
      <c r="G27" s="99">
        <v>0</v>
      </c>
      <c r="H27" s="99">
        <v>0</v>
      </c>
      <c r="I27" s="99">
        <v>2936</v>
      </c>
      <c r="J27" s="99">
        <v>8497792</v>
      </c>
      <c r="K27" s="99">
        <v>5521116</v>
      </c>
      <c r="L27" s="99">
        <v>19287049</v>
      </c>
      <c r="M27" s="99">
        <v>33305957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33308893</v>
      </c>
      <c r="W27" s="99">
        <v>35363635</v>
      </c>
      <c r="X27" s="99">
        <v>-2054742</v>
      </c>
      <c r="Y27" s="100">
        <v>-5.81</v>
      </c>
      <c r="Z27" s="101">
        <v>70727270</v>
      </c>
    </row>
    <row r="28" spans="1:26" ht="13.5">
      <c r="A28" s="102" t="s">
        <v>44</v>
      </c>
      <c r="B28" s="18">
        <v>26199223</v>
      </c>
      <c r="C28" s="18">
        <v>0</v>
      </c>
      <c r="D28" s="58">
        <v>44862270</v>
      </c>
      <c r="E28" s="59">
        <v>44862270</v>
      </c>
      <c r="F28" s="59">
        <v>2936</v>
      </c>
      <c r="G28" s="59">
        <v>0</v>
      </c>
      <c r="H28" s="59">
        <v>0</v>
      </c>
      <c r="I28" s="59">
        <v>2936</v>
      </c>
      <c r="J28" s="59">
        <v>5404732</v>
      </c>
      <c r="K28" s="59">
        <v>5277431</v>
      </c>
      <c r="L28" s="59">
        <v>10065225</v>
      </c>
      <c r="M28" s="59">
        <v>20747388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20750324</v>
      </c>
      <c r="W28" s="59">
        <v>22431135</v>
      </c>
      <c r="X28" s="59">
        <v>-1680811</v>
      </c>
      <c r="Y28" s="60">
        <v>-7.49</v>
      </c>
      <c r="Z28" s="61">
        <v>44862270</v>
      </c>
    </row>
    <row r="29" spans="1:26" ht="13.5">
      <c r="A29" s="57" t="s">
        <v>107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9168706</v>
      </c>
      <c r="C31" s="18">
        <v>0</v>
      </c>
      <c r="D31" s="58">
        <v>25865000</v>
      </c>
      <c r="E31" s="59">
        <v>25865000</v>
      </c>
      <c r="F31" s="59">
        <v>0</v>
      </c>
      <c r="G31" s="59">
        <v>0</v>
      </c>
      <c r="H31" s="59">
        <v>0</v>
      </c>
      <c r="I31" s="59">
        <v>0</v>
      </c>
      <c r="J31" s="59">
        <v>3093059</v>
      </c>
      <c r="K31" s="59">
        <v>243685</v>
      </c>
      <c r="L31" s="59">
        <v>9221824</v>
      </c>
      <c r="M31" s="59">
        <v>12558568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12558568</v>
      </c>
      <c r="W31" s="59">
        <v>12932500</v>
      </c>
      <c r="X31" s="59">
        <v>-373932</v>
      </c>
      <c r="Y31" s="60">
        <v>-2.89</v>
      </c>
      <c r="Z31" s="61">
        <v>25865000</v>
      </c>
    </row>
    <row r="32" spans="1:26" ht="13.5">
      <c r="A32" s="69" t="s">
        <v>50</v>
      </c>
      <c r="B32" s="21">
        <f>SUM(B28:B31)</f>
        <v>35367929</v>
      </c>
      <c r="C32" s="21">
        <f>SUM(C28:C31)</f>
        <v>0</v>
      </c>
      <c r="D32" s="98">
        <f aca="true" t="shared" si="5" ref="D32:Z32">SUM(D28:D31)</f>
        <v>70727270</v>
      </c>
      <c r="E32" s="99">
        <f t="shared" si="5"/>
        <v>70727270</v>
      </c>
      <c r="F32" s="99">
        <f t="shared" si="5"/>
        <v>2936</v>
      </c>
      <c r="G32" s="99">
        <f t="shared" si="5"/>
        <v>0</v>
      </c>
      <c r="H32" s="99">
        <f t="shared" si="5"/>
        <v>0</v>
      </c>
      <c r="I32" s="99">
        <f t="shared" si="5"/>
        <v>2936</v>
      </c>
      <c r="J32" s="99">
        <f t="shared" si="5"/>
        <v>8497791</v>
      </c>
      <c r="K32" s="99">
        <f t="shared" si="5"/>
        <v>5521116</v>
      </c>
      <c r="L32" s="99">
        <f t="shared" si="5"/>
        <v>19287049</v>
      </c>
      <c r="M32" s="99">
        <f t="shared" si="5"/>
        <v>33305956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33308892</v>
      </c>
      <c r="W32" s="99">
        <f t="shared" si="5"/>
        <v>35363635</v>
      </c>
      <c r="X32" s="99">
        <f t="shared" si="5"/>
        <v>-2054743</v>
      </c>
      <c r="Y32" s="100">
        <f>+IF(W32&lt;&gt;0,(X32/W32)*100,0)</f>
        <v>-5.810327473405944</v>
      </c>
      <c r="Z32" s="101">
        <f t="shared" si="5"/>
        <v>70727270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76214945</v>
      </c>
      <c r="C35" s="18">
        <v>0</v>
      </c>
      <c r="D35" s="58">
        <v>124602000</v>
      </c>
      <c r="E35" s="59">
        <v>124602000</v>
      </c>
      <c r="F35" s="59">
        <v>0</v>
      </c>
      <c r="G35" s="59">
        <v>46165411</v>
      </c>
      <c r="H35" s="59">
        <v>8351057</v>
      </c>
      <c r="I35" s="59">
        <v>8351057</v>
      </c>
      <c r="J35" s="59">
        <v>-5260512</v>
      </c>
      <c r="K35" s="59">
        <v>-14379485</v>
      </c>
      <c r="L35" s="59">
        <v>28506750</v>
      </c>
      <c r="M35" s="59">
        <v>28506750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28506750</v>
      </c>
      <c r="W35" s="59">
        <v>62301000</v>
      </c>
      <c r="X35" s="59">
        <v>-33794250</v>
      </c>
      <c r="Y35" s="60">
        <v>-54.24</v>
      </c>
      <c r="Z35" s="61">
        <v>124602000</v>
      </c>
    </row>
    <row r="36" spans="1:26" ht="13.5">
      <c r="A36" s="57" t="s">
        <v>53</v>
      </c>
      <c r="B36" s="18">
        <v>149080958</v>
      </c>
      <c r="C36" s="18">
        <v>0</v>
      </c>
      <c r="D36" s="58">
        <v>264347000</v>
      </c>
      <c r="E36" s="59">
        <v>264347000</v>
      </c>
      <c r="F36" s="59">
        <v>2936</v>
      </c>
      <c r="G36" s="59">
        <v>0</v>
      </c>
      <c r="H36" s="59">
        <v>10000000</v>
      </c>
      <c r="I36" s="59">
        <v>10000000</v>
      </c>
      <c r="J36" s="59">
        <v>0</v>
      </c>
      <c r="K36" s="59">
        <v>5630039</v>
      </c>
      <c r="L36" s="59">
        <v>19287049</v>
      </c>
      <c r="M36" s="59">
        <v>19287049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19287049</v>
      </c>
      <c r="W36" s="59">
        <v>132173500</v>
      </c>
      <c r="X36" s="59">
        <v>-112886451</v>
      </c>
      <c r="Y36" s="60">
        <v>-85.41</v>
      </c>
      <c r="Z36" s="61">
        <v>264347000</v>
      </c>
    </row>
    <row r="37" spans="1:26" ht="13.5">
      <c r="A37" s="57" t="s">
        <v>54</v>
      </c>
      <c r="B37" s="18">
        <v>21999566</v>
      </c>
      <c r="C37" s="18">
        <v>0</v>
      </c>
      <c r="D37" s="58">
        <v>14873000</v>
      </c>
      <c r="E37" s="59">
        <v>14873000</v>
      </c>
      <c r="F37" s="59">
        <v>-875229</v>
      </c>
      <c r="G37" s="59">
        <v>765087</v>
      </c>
      <c r="H37" s="59">
        <v>11421803</v>
      </c>
      <c r="I37" s="59">
        <v>11421803</v>
      </c>
      <c r="J37" s="59">
        <v>-16292706</v>
      </c>
      <c r="K37" s="59">
        <v>3572988</v>
      </c>
      <c r="L37" s="59">
        <v>-2820766</v>
      </c>
      <c r="M37" s="59">
        <v>-2820766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-2820766</v>
      </c>
      <c r="W37" s="59">
        <v>7436500</v>
      </c>
      <c r="X37" s="59">
        <v>-10257266</v>
      </c>
      <c r="Y37" s="60">
        <v>-137.93</v>
      </c>
      <c r="Z37" s="61">
        <v>14873000</v>
      </c>
    </row>
    <row r="38" spans="1:26" ht="13.5">
      <c r="A38" s="57" t="s">
        <v>55</v>
      </c>
      <c r="B38" s="18">
        <v>17312965</v>
      </c>
      <c r="C38" s="18">
        <v>0</v>
      </c>
      <c r="D38" s="58">
        <v>9258000</v>
      </c>
      <c r="E38" s="59">
        <v>9258000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0</v>
      </c>
      <c r="W38" s="59">
        <v>4629000</v>
      </c>
      <c r="X38" s="59">
        <v>-4629000</v>
      </c>
      <c r="Y38" s="60">
        <v>-100</v>
      </c>
      <c r="Z38" s="61">
        <v>9258000</v>
      </c>
    </row>
    <row r="39" spans="1:26" ht="13.5">
      <c r="A39" s="57" t="s">
        <v>56</v>
      </c>
      <c r="B39" s="18">
        <v>185983372</v>
      </c>
      <c r="C39" s="18">
        <v>0</v>
      </c>
      <c r="D39" s="58">
        <v>364818000</v>
      </c>
      <c r="E39" s="59">
        <v>364818000</v>
      </c>
      <c r="F39" s="59">
        <v>878165</v>
      </c>
      <c r="G39" s="59">
        <v>45400324</v>
      </c>
      <c r="H39" s="59">
        <v>6929254</v>
      </c>
      <c r="I39" s="59">
        <v>6929254</v>
      </c>
      <c r="J39" s="59">
        <v>11032194</v>
      </c>
      <c r="K39" s="59">
        <v>-12322434</v>
      </c>
      <c r="L39" s="59">
        <v>50614565</v>
      </c>
      <c r="M39" s="59">
        <v>50614565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50614565</v>
      </c>
      <c r="W39" s="59">
        <v>182409000</v>
      </c>
      <c r="X39" s="59">
        <v>-131794435</v>
      </c>
      <c r="Y39" s="60">
        <v>-72.25</v>
      </c>
      <c r="Z39" s="61">
        <v>364818000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13941983</v>
      </c>
      <c r="C42" s="18">
        <v>0</v>
      </c>
      <c r="D42" s="58">
        <v>114467917</v>
      </c>
      <c r="E42" s="59">
        <v>114467917</v>
      </c>
      <c r="F42" s="59">
        <v>13072544</v>
      </c>
      <c r="G42" s="59">
        <v>-5857875</v>
      </c>
      <c r="H42" s="59">
        <v>20593138</v>
      </c>
      <c r="I42" s="59">
        <v>27807807</v>
      </c>
      <c r="J42" s="59">
        <v>2257358</v>
      </c>
      <c r="K42" s="59">
        <v>-10363809</v>
      </c>
      <c r="L42" s="59">
        <v>43192048</v>
      </c>
      <c r="M42" s="59">
        <v>35085597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62893404</v>
      </c>
      <c r="W42" s="59">
        <v>93416071</v>
      </c>
      <c r="X42" s="59">
        <v>-30522667</v>
      </c>
      <c r="Y42" s="60">
        <v>-32.67</v>
      </c>
      <c r="Z42" s="61">
        <v>114467917</v>
      </c>
    </row>
    <row r="43" spans="1:26" ht="13.5">
      <c r="A43" s="57" t="s">
        <v>59</v>
      </c>
      <c r="B43" s="18">
        <v>-149017103</v>
      </c>
      <c r="C43" s="18">
        <v>0</v>
      </c>
      <c r="D43" s="58">
        <v>-71171240</v>
      </c>
      <c r="E43" s="59">
        <v>-71171240</v>
      </c>
      <c r="F43" s="59">
        <v>-2936</v>
      </c>
      <c r="G43" s="59">
        <v>0</v>
      </c>
      <c r="H43" s="59">
        <v>0</v>
      </c>
      <c r="I43" s="59">
        <v>-2936</v>
      </c>
      <c r="J43" s="59">
        <v>-8497791</v>
      </c>
      <c r="K43" s="59">
        <v>-5521116</v>
      </c>
      <c r="L43" s="59">
        <v>-19287049</v>
      </c>
      <c r="M43" s="59">
        <v>-33305956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-33308892</v>
      </c>
      <c r="W43" s="59">
        <v>-23785240</v>
      </c>
      <c r="X43" s="59">
        <v>-9523652</v>
      </c>
      <c r="Y43" s="60">
        <v>40.04</v>
      </c>
      <c r="Z43" s="61">
        <v>-71171240</v>
      </c>
    </row>
    <row r="44" spans="1:26" ht="13.5">
      <c r="A44" s="57" t="s">
        <v>60</v>
      </c>
      <c r="B44" s="18">
        <v>0</v>
      </c>
      <c r="C44" s="18">
        <v>0</v>
      </c>
      <c r="D44" s="58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/>
      <c r="X44" s="59">
        <v>0</v>
      </c>
      <c r="Y44" s="60">
        <v>0</v>
      </c>
      <c r="Z44" s="61">
        <v>0</v>
      </c>
    </row>
    <row r="45" spans="1:26" ht="13.5">
      <c r="A45" s="69" t="s">
        <v>61</v>
      </c>
      <c r="B45" s="21">
        <v>-100420999</v>
      </c>
      <c r="C45" s="21">
        <v>0</v>
      </c>
      <c r="D45" s="98">
        <v>79337677</v>
      </c>
      <c r="E45" s="99">
        <v>79337677</v>
      </c>
      <c r="F45" s="99">
        <v>49110608</v>
      </c>
      <c r="G45" s="99">
        <v>43252733</v>
      </c>
      <c r="H45" s="99">
        <v>63845871</v>
      </c>
      <c r="I45" s="99">
        <v>63845871</v>
      </c>
      <c r="J45" s="99">
        <v>57605438</v>
      </c>
      <c r="K45" s="99">
        <v>41720513</v>
      </c>
      <c r="L45" s="99">
        <v>65625512</v>
      </c>
      <c r="M45" s="99">
        <v>65625512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65625512</v>
      </c>
      <c r="W45" s="99">
        <v>105671831</v>
      </c>
      <c r="X45" s="99">
        <v>-40046319</v>
      </c>
      <c r="Y45" s="100">
        <v>-37.9</v>
      </c>
      <c r="Z45" s="101">
        <v>79337677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108</v>
      </c>
      <c r="B47" s="114" t="s">
        <v>93</v>
      </c>
      <c r="C47" s="114"/>
      <c r="D47" s="115" t="s">
        <v>94</v>
      </c>
      <c r="E47" s="116" t="s">
        <v>95</v>
      </c>
      <c r="F47" s="117"/>
      <c r="G47" s="117"/>
      <c r="H47" s="117"/>
      <c r="I47" s="118" t="s">
        <v>96</v>
      </c>
      <c r="J47" s="117"/>
      <c r="K47" s="117"/>
      <c r="L47" s="117"/>
      <c r="M47" s="118" t="s">
        <v>97</v>
      </c>
      <c r="N47" s="119"/>
      <c r="O47" s="119"/>
      <c r="P47" s="119"/>
      <c r="Q47" s="119"/>
      <c r="R47" s="119"/>
      <c r="S47" s="119"/>
      <c r="T47" s="119"/>
      <c r="U47" s="119"/>
      <c r="V47" s="118" t="s">
        <v>98</v>
      </c>
      <c r="W47" s="118" t="s">
        <v>99</v>
      </c>
      <c r="X47" s="118" t="s">
        <v>100</v>
      </c>
      <c r="Y47" s="118" t="s">
        <v>101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1640756</v>
      </c>
      <c r="C49" s="51">
        <v>0</v>
      </c>
      <c r="D49" s="128">
        <v>4375483</v>
      </c>
      <c r="E49" s="53">
        <v>4130255</v>
      </c>
      <c r="F49" s="53">
        <v>0</v>
      </c>
      <c r="G49" s="53">
        <v>0</v>
      </c>
      <c r="H49" s="53">
        <v>0</v>
      </c>
      <c r="I49" s="53">
        <v>56164687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66311181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0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109</v>
      </c>
      <c r="B58" s="5">
        <f>IF(B67=0,0,+(B76/B67)*100)</f>
        <v>100</v>
      </c>
      <c r="C58" s="5">
        <f>IF(C67=0,0,+(C76/C67)*100)</f>
        <v>0</v>
      </c>
      <c r="D58" s="6">
        <f aca="true" t="shared" si="6" ref="D58:Z58">IF(D67=0,0,+(D76/D67)*100)</f>
        <v>64.40520906142699</v>
      </c>
      <c r="E58" s="7">
        <f t="shared" si="6"/>
        <v>64.40520906142699</v>
      </c>
      <c r="F58" s="7">
        <f t="shared" si="6"/>
        <v>31.097450003920414</v>
      </c>
      <c r="G58" s="7">
        <f t="shared" si="6"/>
        <v>27.816319642235428</v>
      </c>
      <c r="H58" s="7">
        <f t="shared" si="6"/>
        <v>32.69866538118754</v>
      </c>
      <c r="I58" s="7">
        <f t="shared" si="6"/>
        <v>30.259641298782736</v>
      </c>
      <c r="J58" s="7">
        <f t="shared" si="6"/>
        <v>38.48743905372019</v>
      </c>
      <c r="K58" s="7">
        <f t="shared" si="6"/>
        <v>23.486440757053504</v>
      </c>
      <c r="L58" s="7">
        <f t="shared" si="6"/>
        <v>117.10400316046305</v>
      </c>
      <c r="M58" s="7">
        <f t="shared" si="6"/>
        <v>59.47079841928118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44.71875764131848</v>
      </c>
      <c r="W58" s="7">
        <f t="shared" si="6"/>
        <v>71.69478592946474</v>
      </c>
      <c r="X58" s="7">
        <f t="shared" si="6"/>
        <v>0</v>
      </c>
      <c r="Y58" s="7">
        <f t="shared" si="6"/>
        <v>0</v>
      </c>
      <c r="Z58" s="8">
        <f t="shared" si="6"/>
        <v>64.40520906142699</v>
      </c>
    </row>
    <row r="59" spans="1:26" ht="13.5">
      <c r="A59" s="36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49.998764455866365</v>
      </c>
      <c r="E59" s="10">
        <f t="shared" si="7"/>
        <v>49.998764455866365</v>
      </c>
      <c r="F59" s="10">
        <f t="shared" si="7"/>
        <v>5.261400031851079</v>
      </c>
      <c r="G59" s="10">
        <f t="shared" si="7"/>
        <v>12.329789914789961</v>
      </c>
      <c r="H59" s="10">
        <f t="shared" si="7"/>
        <v>6.152842976190825</v>
      </c>
      <c r="I59" s="10">
        <f t="shared" si="7"/>
        <v>7.933202164697294</v>
      </c>
      <c r="J59" s="10">
        <f t="shared" si="7"/>
        <v>18.55110848127094</v>
      </c>
      <c r="K59" s="10">
        <f t="shared" si="7"/>
        <v>8.459378885177003</v>
      </c>
      <c r="L59" s="10">
        <f t="shared" si="7"/>
        <v>174.9311174782723</v>
      </c>
      <c r="M59" s="10">
        <f t="shared" si="7"/>
        <v>67.14524075439454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37.5392265764387</v>
      </c>
      <c r="W59" s="10">
        <f t="shared" si="7"/>
        <v>52.96905630635319</v>
      </c>
      <c r="X59" s="10">
        <f t="shared" si="7"/>
        <v>0</v>
      </c>
      <c r="Y59" s="10">
        <f t="shared" si="7"/>
        <v>0</v>
      </c>
      <c r="Z59" s="11">
        <f t="shared" si="7"/>
        <v>49.998764455866365</v>
      </c>
    </row>
    <row r="60" spans="1:26" ht="13.5">
      <c r="A60" s="37" t="s">
        <v>32</v>
      </c>
      <c r="B60" s="12">
        <f t="shared" si="7"/>
        <v>100</v>
      </c>
      <c r="C60" s="12">
        <f t="shared" si="7"/>
        <v>0</v>
      </c>
      <c r="D60" s="3">
        <f t="shared" si="7"/>
        <v>75.00625991990313</v>
      </c>
      <c r="E60" s="13">
        <f t="shared" si="7"/>
        <v>75.00625991990313</v>
      </c>
      <c r="F60" s="13">
        <f t="shared" si="7"/>
        <v>104.97349945888948</v>
      </c>
      <c r="G60" s="13">
        <f t="shared" si="7"/>
        <v>48.68403464620539</v>
      </c>
      <c r="H60" s="13">
        <f t="shared" si="7"/>
        <v>68.65465368281161</v>
      </c>
      <c r="I60" s="13">
        <f t="shared" si="7"/>
        <v>65.09006761163579</v>
      </c>
      <c r="J60" s="13">
        <f t="shared" si="7"/>
        <v>75.63579316780195</v>
      </c>
      <c r="K60" s="13">
        <f t="shared" si="7"/>
        <v>47.648527702293734</v>
      </c>
      <c r="L60" s="13">
        <f t="shared" si="7"/>
        <v>59.09666591667126</v>
      </c>
      <c r="M60" s="13">
        <f t="shared" si="7"/>
        <v>59.24219224551659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62.23067910274089</v>
      </c>
      <c r="W60" s="13">
        <f t="shared" si="7"/>
        <v>75.89657698062635</v>
      </c>
      <c r="X60" s="13">
        <f t="shared" si="7"/>
        <v>0</v>
      </c>
      <c r="Y60" s="13">
        <f t="shared" si="7"/>
        <v>0</v>
      </c>
      <c r="Z60" s="14">
        <f t="shared" si="7"/>
        <v>75.00625991990313</v>
      </c>
    </row>
    <row r="61" spans="1:26" ht="13.5">
      <c r="A61" s="38" t="s">
        <v>110</v>
      </c>
      <c r="B61" s="12">
        <f t="shared" si="7"/>
        <v>100</v>
      </c>
      <c r="C61" s="12">
        <f t="shared" si="7"/>
        <v>0</v>
      </c>
      <c r="D61" s="3">
        <f t="shared" si="7"/>
        <v>75.00289927637743</v>
      </c>
      <c r="E61" s="13">
        <f t="shared" si="7"/>
        <v>75.00289927637743</v>
      </c>
      <c r="F61" s="13">
        <f t="shared" si="7"/>
        <v>157.9733564388606</v>
      </c>
      <c r="G61" s="13">
        <f t="shared" si="7"/>
        <v>55.19112033907566</v>
      </c>
      <c r="H61" s="13">
        <f t="shared" si="7"/>
        <v>83.44735982294289</v>
      </c>
      <c r="I61" s="13">
        <f t="shared" si="7"/>
        <v>78.76172132539868</v>
      </c>
      <c r="J61" s="13">
        <f t="shared" si="7"/>
        <v>94.88113640542326</v>
      </c>
      <c r="K61" s="13">
        <f t="shared" si="7"/>
        <v>71.49798074419003</v>
      </c>
      <c r="L61" s="13">
        <f t="shared" si="7"/>
        <v>73.88169832297542</v>
      </c>
      <c r="M61" s="13">
        <f t="shared" si="7"/>
        <v>79.19584865277234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78.96363408443338</v>
      </c>
      <c r="W61" s="13">
        <f t="shared" si="7"/>
        <v>74.9516060587858</v>
      </c>
      <c r="X61" s="13">
        <f t="shared" si="7"/>
        <v>0</v>
      </c>
      <c r="Y61" s="13">
        <f t="shared" si="7"/>
        <v>0</v>
      </c>
      <c r="Z61" s="14">
        <f t="shared" si="7"/>
        <v>75.00289927637743</v>
      </c>
    </row>
    <row r="62" spans="1:26" ht="13.5">
      <c r="A62" s="38" t="s">
        <v>111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8" t="s">
        <v>112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8" t="s">
        <v>113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8" t="s">
        <v>114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115</v>
      </c>
      <c r="B66" s="15">
        <f t="shared" si="7"/>
        <v>100</v>
      </c>
      <c r="C66" s="15">
        <f t="shared" si="7"/>
        <v>0</v>
      </c>
      <c r="D66" s="4">
        <f t="shared" si="7"/>
        <v>75.00622006976332</v>
      </c>
      <c r="E66" s="16">
        <f t="shared" si="7"/>
        <v>75.00622006976332</v>
      </c>
      <c r="F66" s="16">
        <f t="shared" si="7"/>
        <v>5.12577539595958</v>
      </c>
      <c r="G66" s="16">
        <f t="shared" si="7"/>
        <v>1.1122162230431625</v>
      </c>
      <c r="H66" s="16">
        <f t="shared" si="7"/>
        <v>47.8067838749778</v>
      </c>
      <c r="I66" s="16">
        <f t="shared" si="7"/>
        <v>3.106505798533465</v>
      </c>
      <c r="J66" s="16">
        <f t="shared" si="7"/>
        <v>1.898853420896808</v>
      </c>
      <c r="K66" s="16">
        <f t="shared" si="7"/>
        <v>0.6587381766836226</v>
      </c>
      <c r="L66" s="16">
        <f t="shared" si="7"/>
        <v>0.0625935932684156</v>
      </c>
      <c r="M66" s="16">
        <f t="shared" si="7"/>
        <v>0.7044691196434656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1.9290473274104474</v>
      </c>
      <c r="W66" s="16">
        <f t="shared" si="7"/>
        <v>108.98313350184779</v>
      </c>
      <c r="X66" s="16">
        <f t="shared" si="7"/>
        <v>0</v>
      </c>
      <c r="Y66" s="16">
        <f t="shared" si="7"/>
        <v>0</v>
      </c>
      <c r="Z66" s="17">
        <f t="shared" si="7"/>
        <v>75.00622006976332</v>
      </c>
    </row>
    <row r="67" spans="1:26" ht="13.5" hidden="1">
      <c r="A67" s="40" t="s">
        <v>116</v>
      </c>
      <c r="B67" s="23">
        <v>21046712</v>
      </c>
      <c r="C67" s="23"/>
      <c r="D67" s="24">
        <v>29211558</v>
      </c>
      <c r="E67" s="25">
        <v>29211558</v>
      </c>
      <c r="F67" s="25">
        <v>1390159</v>
      </c>
      <c r="G67" s="25">
        <v>2257574</v>
      </c>
      <c r="H67" s="25">
        <v>1784030</v>
      </c>
      <c r="I67" s="25">
        <v>5431763</v>
      </c>
      <c r="J67" s="25">
        <v>1555058</v>
      </c>
      <c r="K67" s="25">
        <v>1971644</v>
      </c>
      <c r="L67" s="25">
        <v>1797205</v>
      </c>
      <c r="M67" s="25">
        <v>5323907</v>
      </c>
      <c r="N67" s="25"/>
      <c r="O67" s="25"/>
      <c r="P67" s="25"/>
      <c r="Q67" s="25"/>
      <c r="R67" s="25"/>
      <c r="S67" s="25"/>
      <c r="T67" s="25"/>
      <c r="U67" s="25"/>
      <c r="V67" s="25">
        <v>10755670</v>
      </c>
      <c r="W67" s="25">
        <v>13145200</v>
      </c>
      <c r="X67" s="25"/>
      <c r="Y67" s="24"/>
      <c r="Z67" s="26">
        <v>29211558</v>
      </c>
    </row>
    <row r="68" spans="1:26" ht="13.5" hidden="1">
      <c r="A68" s="36" t="s">
        <v>31</v>
      </c>
      <c r="B68" s="18">
        <v>10850493</v>
      </c>
      <c r="C68" s="18"/>
      <c r="D68" s="19">
        <v>12383208</v>
      </c>
      <c r="E68" s="20">
        <v>12383208</v>
      </c>
      <c r="F68" s="20">
        <v>904208</v>
      </c>
      <c r="G68" s="20">
        <v>964323</v>
      </c>
      <c r="H68" s="20">
        <v>1024437</v>
      </c>
      <c r="I68" s="20">
        <v>2892968</v>
      </c>
      <c r="J68" s="20">
        <v>915983</v>
      </c>
      <c r="K68" s="20">
        <v>1012663</v>
      </c>
      <c r="L68" s="20">
        <v>964323</v>
      </c>
      <c r="M68" s="20">
        <v>2892969</v>
      </c>
      <c r="N68" s="20"/>
      <c r="O68" s="20"/>
      <c r="P68" s="20"/>
      <c r="Q68" s="20"/>
      <c r="R68" s="20"/>
      <c r="S68" s="20"/>
      <c r="T68" s="20"/>
      <c r="U68" s="20"/>
      <c r="V68" s="20">
        <v>5785937</v>
      </c>
      <c r="W68" s="20">
        <v>5572444</v>
      </c>
      <c r="X68" s="20"/>
      <c r="Y68" s="19"/>
      <c r="Z68" s="22">
        <v>12383208</v>
      </c>
    </row>
    <row r="69" spans="1:26" ht="13.5" hidden="1">
      <c r="A69" s="37" t="s">
        <v>32</v>
      </c>
      <c r="B69" s="18">
        <v>7642189</v>
      </c>
      <c r="C69" s="18"/>
      <c r="D69" s="19">
        <v>11957022</v>
      </c>
      <c r="E69" s="20">
        <v>11957022</v>
      </c>
      <c r="F69" s="20">
        <v>360370</v>
      </c>
      <c r="G69" s="20">
        <v>1039883</v>
      </c>
      <c r="H69" s="20">
        <v>753962</v>
      </c>
      <c r="I69" s="20">
        <v>2154215</v>
      </c>
      <c r="J69" s="20">
        <v>564767</v>
      </c>
      <c r="K69" s="20">
        <v>789718</v>
      </c>
      <c r="L69" s="20">
        <v>706671</v>
      </c>
      <c r="M69" s="20">
        <v>2061156</v>
      </c>
      <c r="N69" s="20"/>
      <c r="O69" s="20"/>
      <c r="P69" s="20"/>
      <c r="Q69" s="20"/>
      <c r="R69" s="20"/>
      <c r="S69" s="20"/>
      <c r="T69" s="20"/>
      <c r="U69" s="20"/>
      <c r="V69" s="20">
        <v>4215371</v>
      </c>
      <c r="W69" s="20">
        <v>5380659</v>
      </c>
      <c r="X69" s="20"/>
      <c r="Y69" s="19"/>
      <c r="Z69" s="22">
        <v>11957022</v>
      </c>
    </row>
    <row r="70" spans="1:26" ht="13.5" hidden="1">
      <c r="A70" s="38" t="s">
        <v>110</v>
      </c>
      <c r="B70" s="18">
        <v>6090468</v>
      </c>
      <c r="C70" s="18"/>
      <c r="D70" s="19">
        <v>10321541</v>
      </c>
      <c r="E70" s="20">
        <v>10321541</v>
      </c>
      <c r="F70" s="20">
        <v>230825</v>
      </c>
      <c r="G70" s="20">
        <v>896791</v>
      </c>
      <c r="H70" s="20">
        <v>609069</v>
      </c>
      <c r="I70" s="20">
        <v>1736685</v>
      </c>
      <c r="J70" s="20">
        <v>440547</v>
      </c>
      <c r="K70" s="20">
        <v>514546</v>
      </c>
      <c r="L70" s="20">
        <v>554971</v>
      </c>
      <c r="M70" s="20">
        <v>1510064</v>
      </c>
      <c r="N70" s="20"/>
      <c r="O70" s="20"/>
      <c r="P70" s="20"/>
      <c r="Q70" s="20"/>
      <c r="R70" s="20"/>
      <c r="S70" s="20"/>
      <c r="T70" s="20"/>
      <c r="U70" s="20"/>
      <c r="V70" s="20">
        <v>3246749</v>
      </c>
      <c r="W70" s="20">
        <v>4644693</v>
      </c>
      <c r="X70" s="20"/>
      <c r="Y70" s="19"/>
      <c r="Z70" s="22">
        <v>10321541</v>
      </c>
    </row>
    <row r="71" spans="1:26" ht="13.5" hidden="1">
      <c r="A71" s="38" t="s">
        <v>111</v>
      </c>
      <c r="B71" s="18"/>
      <c r="C71" s="18"/>
      <c r="D71" s="19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19"/>
      <c r="Z71" s="22"/>
    </row>
    <row r="72" spans="1:26" ht="13.5" hidden="1">
      <c r="A72" s="38" t="s">
        <v>112</v>
      </c>
      <c r="B72" s="18"/>
      <c r="C72" s="18"/>
      <c r="D72" s="19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19"/>
      <c r="Z72" s="22"/>
    </row>
    <row r="73" spans="1:26" ht="13.5" hidden="1">
      <c r="A73" s="38" t="s">
        <v>113</v>
      </c>
      <c r="B73" s="18"/>
      <c r="C73" s="18"/>
      <c r="D73" s="19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19"/>
      <c r="Z73" s="22"/>
    </row>
    <row r="74" spans="1:26" ht="13.5" hidden="1">
      <c r="A74" s="38" t="s">
        <v>114</v>
      </c>
      <c r="B74" s="18">
        <v>1551721</v>
      </c>
      <c r="C74" s="18"/>
      <c r="D74" s="19">
        <v>1635481</v>
      </c>
      <c r="E74" s="20">
        <v>1635481</v>
      </c>
      <c r="F74" s="20">
        <v>129545</v>
      </c>
      <c r="G74" s="20">
        <v>143092</v>
      </c>
      <c r="H74" s="20">
        <v>144893</v>
      </c>
      <c r="I74" s="20">
        <v>417530</v>
      </c>
      <c r="J74" s="20">
        <v>124220</v>
      </c>
      <c r="K74" s="20">
        <v>275172</v>
      </c>
      <c r="L74" s="20">
        <v>151700</v>
      </c>
      <c r="M74" s="20">
        <v>551092</v>
      </c>
      <c r="N74" s="20"/>
      <c r="O74" s="20"/>
      <c r="P74" s="20"/>
      <c r="Q74" s="20"/>
      <c r="R74" s="20"/>
      <c r="S74" s="20"/>
      <c r="T74" s="20"/>
      <c r="U74" s="20"/>
      <c r="V74" s="20">
        <v>968622</v>
      </c>
      <c r="W74" s="20">
        <v>735966</v>
      </c>
      <c r="X74" s="20"/>
      <c r="Y74" s="19"/>
      <c r="Z74" s="22">
        <v>1635481</v>
      </c>
    </row>
    <row r="75" spans="1:26" ht="13.5" hidden="1">
      <c r="A75" s="39" t="s">
        <v>115</v>
      </c>
      <c r="B75" s="27">
        <v>2554030</v>
      </c>
      <c r="C75" s="27"/>
      <c r="D75" s="28">
        <v>4871328</v>
      </c>
      <c r="E75" s="29">
        <v>4871328</v>
      </c>
      <c r="F75" s="29">
        <v>125581</v>
      </c>
      <c r="G75" s="29">
        <v>253368</v>
      </c>
      <c r="H75" s="29">
        <v>5631</v>
      </c>
      <c r="I75" s="29">
        <v>384580</v>
      </c>
      <c r="J75" s="29">
        <v>74308</v>
      </c>
      <c r="K75" s="29">
        <v>169263</v>
      </c>
      <c r="L75" s="29">
        <v>126211</v>
      </c>
      <c r="M75" s="29">
        <v>369782</v>
      </c>
      <c r="N75" s="29"/>
      <c r="O75" s="29"/>
      <c r="P75" s="29"/>
      <c r="Q75" s="29"/>
      <c r="R75" s="29"/>
      <c r="S75" s="29"/>
      <c r="T75" s="29"/>
      <c r="U75" s="29"/>
      <c r="V75" s="29">
        <v>754362</v>
      </c>
      <c r="W75" s="29">
        <v>2192097</v>
      </c>
      <c r="X75" s="29"/>
      <c r="Y75" s="28"/>
      <c r="Z75" s="30">
        <v>4871328</v>
      </c>
    </row>
    <row r="76" spans="1:26" ht="13.5" hidden="1">
      <c r="A76" s="41" t="s">
        <v>117</v>
      </c>
      <c r="B76" s="31">
        <v>21046712</v>
      </c>
      <c r="C76" s="31"/>
      <c r="D76" s="32">
        <v>18813765</v>
      </c>
      <c r="E76" s="33">
        <v>18813765</v>
      </c>
      <c r="F76" s="33">
        <v>432304</v>
      </c>
      <c r="G76" s="33">
        <v>627974</v>
      </c>
      <c r="H76" s="33">
        <v>583354</v>
      </c>
      <c r="I76" s="33">
        <v>1643632</v>
      </c>
      <c r="J76" s="33">
        <v>598502</v>
      </c>
      <c r="K76" s="33">
        <v>463069</v>
      </c>
      <c r="L76" s="33">
        <v>2104599</v>
      </c>
      <c r="M76" s="33">
        <v>3166170</v>
      </c>
      <c r="N76" s="33"/>
      <c r="O76" s="33"/>
      <c r="P76" s="33"/>
      <c r="Q76" s="33"/>
      <c r="R76" s="33"/>
      <c r="S76" s="33"/>
      <c r="T76" s="33"/>
      <c r="U76" s="33"/>
      <c r="V76" s="33">
        <v>4809802</v>
      </c>
      <c r="W76" s="33">
        <v>9424423</v>
      </c>
      <c r="X76" s="33"/>
      <c r="Y76" s="32"/>
      <c r="Z76" s="34">
        <v>18813765</v>
      </c>
    </row>
    <row r="77" spans="1:26" ht="13.5" hidden="1">
      <c r="A77" s="36" t="s">
        <v>31</v>
      </c>
      <c r="B77" s="18">
        <v>10850493</v>
      </c>
      <c r="C77" s="18"/>
      <c r="D77" s="19">
        <v>6191451</v>
      </c>
      <c r="E77" s="20">
        <v>6191451</v>
      </c>
      <c r="F77" s="20">
        <v>47574</v>
      </c>
      <c r="G77" s="20">
        <v>118899</v>
      </c>
      <c r="H77" s="20">
        <v>63032</v>
      </c>
      <c r="I77" s="20">
        <v>229505</v>
      </c>
      <c r="J77" s="20">
        <v>169925</v>
      </c>
      <c r="K77" s="20">
        <v>85665</v>
      </c>
      <c r="L77" s="20">
        <v>1686901</v>
      </c>
      <c r="M77" s="20">
        <v>1942491</v>
      </c>
      <c r="N77" s="20"/>
      <c r="O77" s="20"/>
      <c r="P77" s="20"/>
      <c r="Q77" s="20"/>
      <c r="R77" s="20"/>
      <c r="S77" s="20"/>
      <c r="T77" s="20"/>
      <c r="U77" s="20"/>
      <c r="V77" s="20">
        <v>2171996</v>
      </c>
      <c r="W77" s="20">
        <v>2951671</v>
      </c>
      <c r="X77" s="20"/>
      <c r="Y77" s="19"/>
      <c r="Z77" s="22">
        <v>6191451</v>
      </c>
    </row>
    <row r="78" spans="1:26" ht="13.5" hidden="1">
      <c r="A78" s="37" t="s">
        <v>32</v>
      </c>
      <c r="B78" s="18">
        <v>7642189</v>
      </c>
      <c r="C78" s="18"/>
      <c r="D78" s="19">
        <v>8968515</v>
      </c>
      <c r="E78" s="20">
        <v>8968515</v>
      </c>
      <c r="F78" s="20">
        <v>378293</v>
      </c>
      <c r="G78" s="20">
        <v>506257</v>
      </c>
      <c r="H78" s="20">
        <v>517630</v>
      </c>
      <c r="I78" s="20">
        <v>1402180</v>
      </c>
      <c r="J78" s="20">
        <v>427166</v>
      </c>
      <c r="K78" s="20">
        <v>376289</v>
      </c>
      <c r="L78" s="20">
        <v>417619</v>
      </c>
      <c r="M78" s="20">
        <v>1221074</v>
      </c>
      <c r="N78" s="20"/>
      <c r="O78" s="20"/>
      <c r="P78" s="20"/>
      <c r="Q78" s="20"/>
      <c r="R78" s="20"/>
      <c r="S78" s="20"/>
      <c r="T78" s="20"/>
      <c r="U78" s="20"/>
      <c r="V78" s="20">
        <v>2623254</v>
      </c>
      <c r="W78" s="20">
        <v>4083736</v>
      </c>
      <c r="X78" s="20"/>
      <c r="Y78" s="19"/>
      <c r="Z78" s="22">
        <v>8968515</v>
      </c>
    </row>
    <row r="79" spans="1:26" ht="13.5" hidden="1">
      <c r="A79" s="38" t="s">
        <v>110</v>
      </c>
      <c r="B79" s="18">
        <v>6090468</v>
      </c>
      <c r="C79" s="18"/>
      <c r="D79" s="19">
        <v>7741455</v>
      </c>
      <c r="E79" s="20">
        <v>7741455</v>
      </c>
      <c r="F79" s="20">
        <v>364642</v>
      </c>
      <c r="G79" s="20">
        <v>494949</v>
      </c>
      <c r="H79" s="20">
        <v>508252</v>
      </c>
      <c r="I79" s="20">
        <v>1367843</v>
      </c>
      <c r="J79" s="20">
        <v>417996</v>
      </c>
      <c r="K79" s="20">
        <v>367890</v>
      </c>
      <c r="L79" s="20">
        <v>410022</v>
      </c>
      <c r="M79" s="20">
        <v>1195908</v>
      </c>
      <c r="N79" s="20"/>
      <c r="O79" s="20"/>
      <c r="P79" s="20"/>
      <c r="Q79" s="20"/>
      <c r="R79" s="20"/>
      <c r="S79" s="20"/>
      <c r="T79" s="20"/>
      <c r="U79" s="20"/>
      <c r="V79" s="20">
        <v>2563751</v>
      </c>
      <c r="W79" s="20">
        <v>3481272</v>
      </c>
      <c r="X79" s="20"/>
      <c r="Y79" s="19"/>
      <c r="Z79" s="22">
        <v>7741455</v>
      </c>
    </row>
    <row r="80" spans="1:26" ht="13.5" hidden="1">
      <c r="A80" s="38" t="s">
        <v>111</v>
      </c>
      <c r="B80" s="18"/>
      <c r="C80" s="18"/>
      <c r="D80" s="19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19"/>
      <c r="Z80" s="22"/>
    </row>
    <row r="81" spans="1:26" ht="13.5" hidden="1">
      <c r="A81" s="38" t="s">
        <v>112</v>
      </c>
      <c r="B81" s="18"/>
      <c r="C81" s="18"/>
      <c r="D81" s="19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19"/>
      <c r="Z81" s="22"/>
    </row>
    <row r="82" spans="1:26" ht="13.5" hidden="1">
      <c r="A82" s="38" t="s">
        <v>113</v>
      </c>
      <c r="B82" s="18">
        <v>1551721</v>
      </c>
      <c r="C82" s="18"/>
      <c r="D82" s="19">
        <v>1227060</v>
      </c>
      <c r="E82" s="20">
        <v>1227060</v>
      </c>
      <c r="F82" s="20">
        <v>13651</v>
      </c>
      <c r="G82" s="20">
        <v>11308</v>
      </c>
      <c r="H82" s="20">
        <v>9378</v>
      </c>
      <c r="I82" s="20">
        <v>34337</v>
      </c>
      <c r="J82" s="20">
        <v>9170</v>
      </c>
      <c r="K82" s="20">
        <v>8399</v>
      </c>
      <c r="L82" s="20">
        <v>7597</v>
      </c>
      <c r="M82" s="20">
        <v>25166</v>
      </c>
      <c r="N82" s="20"/>
      <c r="O82" s="20"/>
      <c r="P82" s="20"/>
      <c r="Q82" s="20"/>
      <c r="R82" s="20"/>
      <c r="S82" s="20"/>
      <c r="T82" s="20"/>
      <c r="U82" s="20"/>
      <c r="V82" s="20">
        <v>59503</v>
      </c>
      <c r="W82" s="20">
        <v>602464</v>
      </c>
      <c r="X82" s="20"/>
      <c r="Y82" s="19"/>
      <c r="Z82" s="22">
        <v>1227060</v>
      </c>
    </row>
    <row r="83" spans="1:26" ht="13.5" hidden="1">
      <c r="A83" s="38" t="s">
        <v>114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115</v>
      </c>
      <c r="B84" s="27">
        <v>2554030</v>
      </c>
      <c r="C84" s="27"/>
      <c r="D84" s="28">
        <v>3653799</v>
      </c>
      <c r="E84" s="29">
        <v>3653799</v>
      </c>
      <c r="F84" s="29">
        <v>6437</v>
      </c>
      <c r="G84" s="29">
        <v>2818</v>
      </c>
      <c r="H84" s="29">
        <v>2692</v>
      </c>
      <c r="I84" s="29">
        <v>11947</v>
      </c>
      <c r="J84" s="29">
        <v>1411</v>
      </c>
      <c r="K84" s="29">
        <v>1115</v>
      </c>
      <c r="L84" s="29">
        <v>79</v>
      </c>
      <c r="M84" s="29">
        <v>2605</v>
      </c>
      <c r="N84" s="29"/>
      <c r="O84" s="29"/>
      <c r="P84" s="29"/>
      <c r="Q84" s="29"/>
      <c r="R84" s="29"/>
      <c r="S84" s="29"/>
      <c r="T84" s="29"/>
      <c r="U84" s="29"/>
      <c r="V84" s="29">
        <v>14552</v>
      </c>
      <c r="W84" s="29">
        <v>2389016</v>
      </c>
      <c r="X84" s="29"/>
      <c r="Y84" s="28"/>
      <c r="Z84" s="30">
        <v>3653799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78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281023721</v>
      </c>
      <c r="C5" s="18">
        <v>0</v>
      </c>
      <c r="D5" s="58">
        <v>357780000</v>
      </c>
      <c r="E5" s="59">
        <v>357780000</v>
      </c>
      <c r="F5" s="59">
        <v>24650298</v>
      </c>
      <c r="G5" s="59">
        <v>29569170</v>
      </c>
      <c r="H5" s="59">
        <v>25963339</v>
      </c>
      <c r="I5" s="59">
        <v>80182807</v>
      </c>
      <c r="J5" s="59">
        <v>25914330</v>
      </c>
      <c r="K5" s="59">
        <v>51804897</v>
      </c>
      <c r="L5" s="59">
        <v>29926869</v>
      </c>
      <c r="M5" s="59">
        <v>107646096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187828903</v>
      </c>
      <c r="W5" s="59">
        <v>164265085</v>
      </c>
      <c r="X5" s="59">
        <v>23563818</v>
      </c>
      <c r="Y5" s="60">
        <v>14.34</v>
      </c>
      <c r="Z5" s="61">
        <v>357780000</v>
      </c>
    </row>
    <row r="6" spans="1:26" ht="13.5">
      <c r="A6" s="57" t="s">
        <v>32</v>
      </c>
      <c r="B6" s="18">
        <v>1086880799</v>
      </c>
      <c r="C6" s="18">
        <v>0</v>
      </c>
      <c r="D6" s="58">
        <v>1332604000</v>
      </c>
      <c r="E6" s="59">
        <v>1332604000</v>
      </c>
      <c r="F6" s="59">
        <v>108904585</v>
      </c>
      <c r="G6" s="59">
        <v>112302382</v>
      </c>
      <c r="H6" s="59">
        <v>115966623</v>
      </c>
      <c r="I6" s="59">
        <v>337173590</v>
      </c>
      <c r="J6" s="59">
        <v>104665294</v>
      </c>
      <c r="K6" s="59">
        <v>124051689</v>
      </c>
      <c r="L6" s="59">
        <v>104667860</v>
      </c>
      <c r="M6" s="59">
        <v>333384843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670558433</v>
      </c>
      <c r="W6" s="59">
        <v>649734748</v>
      </c>
      <c r="X6" s="59">
        <v>20823685</v>
      </c>
      <c r="Y6" s="60">
        <v>3.2</v>
      </c>
      <c r="Z6" s="61">
        <v>1332604000</v>
      </c>
    </row>
    <row r="7" spans="1:26" ht="13.5">
      <c r="A7" s="57" t="s">
        <v>33</v>
      </c>
      <c r="B7" s="18">
        <v>27592762</v>
      </c>
      <c r="C7" s="18">
        <v>0</v>
      </c>
      <c r="D7" s="58">
        <v>40000000</v>
      </c>
      <c r="E7" s="59">
        <v>40000000</v>
      </c>
      <c r="F7" s="59">
        <v>887944</v>
      </c>
      <c r="G7" s="59">
        <v>537570</v>
      </c>
      <c r="H7" s="59">
        <v>630950</v>
      </c>
      <c r="I7" s="59">
        <v>2056464</v>
      </c>
      <c r="J7" s="59">
        <v>1482517</v>
      </c>
      <c r="K7" s="59">
        <v>1181799</v>
      </c>
      <c r="L7" s="59">
        <v>1787271</v>
      </c>
      <c r="M7" s="59">
        <v>4451587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6508051</v>
      </c>
      <c r="W7" s="59">
        <v>13745434</v>
      </c>
      <c r="X7" s="59">
        <v>-7237383</v>
      </c>
      <c r="Y7" s="60">
        <v>-52.65</v>
      </c>
      <c r="Z7" s="61">
        <v>40000000</v>
      </c>
    </row>
    <row r="8" spans="1:26" ht="13.5">
      <c r="A8" s="57" t="s">
        <v>34</v>
      </c>
      <c r="B8" s="18">
        <v>616432887</v>
      </c>
      <c r="C8" s="18">
        <v>0</v>
      </c>
      <c r="D8" s="58">
        <v>864900000</v>
      </c>
      <c r="E8" s="59">
        <v>864900000</v>
      </c>
      <c r="F8" s="59">
        <v>56309500</v>
      </c>
      <c r="G8" s="59">
        <v>119091789</v>
      </c>
      <c r="H8" s="59">
        <v>64177060</v>
      </c>
      <c r="I8" s="59">
        <v>239578349</v>
      </c>
      <c r="J8" s="59">
        <v>67474981</v>
      </c>
      <c r="K8" s="59">
        <v>0</v>
      </c>
      <c r="L8" s="59">
        <v>132656743</v>
      </c>
      <c r="M8" s="59">
        <v>200131724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439710073</v>
      </c>
      <c r="W8" s="59">
        <v>420900000</v>
      </c>
      <c r="X8" s="59">
        <v>18810073</v>
      </c>
      <c r="Y8" s="60">
        <v>4.47</v>
      </c>
      <c r="Z8" s="61">
        <v>864900000</v>
      </c>
    </row>
    <row r="9" spans="1:26" ht="13.5">
      <c r="A9" s="57" t="s">
        <v>35</v>
      </c>
      <c r="B9" s="18">
        <v>247725096</v>
      </c>
      <c r="C9" s="18">
        <v>0</v>
      </c>
      <c r="D9" s="58">
        <v>223040997</v>
      </c>
      <c r="E9" s="59">
        <v>223040997</v>
      </c>
      <c r="F9" s="59">
        <v>8015115</v>
      </c>
      <c r="G9" s="59">
        <v>8566565</v>
      </c>
      <c r="H9" s="59">
        <v>8732526</v>
      </c>
      <c r="I9" s="59">
        <v>25314206</v>
      </c>
      <c r="J9" s="59">
        <v>20269886</v>
      </c>
      <c r="K9" s="59">
        <v>19035130</v>
      </c>
      <c r="L9" s="59">
        <v>11960802</v>
      </c>
      <c r="M9" s="59">
        <v>51265818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76580024</v>
      </c>
      <c r="W9" s="59">
        <v>76416653</v>
      </c>
      <c r="X9" s="59">
        <v>163371</v>
      </c>
      <c r="Y9" s="60">
        <v>0.21</v>
      </c>
      <c r="Z9" s="61">
        <v>223040997</v>
      </c>
    </row>
    <row r="10" spans="1:26" ht="25.5">
      <c r="A10" s="62" t="s">
        <v>102</v>
      </c>
      <c r="B10" s="63">
        <f>SUM(B5:B9)</f>
        <v>2259655265</v>
      </c>
      <c r="C10" s="63">
        <f>SUM(C5:C9)</f>
        <v>0</v>
      </c>
      <c r="D10" s="64">
        <f aca="true" t="shared" si="0" ref="D10:Z10">SUM(D5:D9)</f>
        <v>2818324997</v>
      </c>
      <c r="E10" s="65">
        <f t="shared" si="0"/>
        <v>2818324997</v>
      </c>
      <c r="F10" s="65">
        <f t="shared" si="0"/>
        <v>198767442</v>
      </c>
      <c r="G10" s="65">
        <f t="shared" si="0"/>
        <v>270067476</v>
      </c>
      <c r="H10" s="65">
        <f t="shared" si="0"/>
        <v>215470498</v>
      </c>
      <c r="I10" s="65">
        <f t="shared" si="0"/>
        <v>684305416</v>
      </c>
      <c r="J10" s="65">
        <f t="shared" si="0"/>
        <v>219807008</v>
      </c>
      <c r="K10" s="65">
        <f t="shared" si="0"/>
        <v>196073515</v>
      </c>
      <c r="L10" s="65">
        <f t="shared" si="0"/>
        <v>280999545</v>
      </c>
      <c r="M10" s="65">
        <f t="shared" si="0"/>
        <v>696880068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1381185484</v>
      </c>
      <c r="W10" s="65">
        <f t="shared" si="0"/>
        <v>1325061920</v>
      </c>
      <c r="X10" s="65">
        <f t="shared" si="0"/>
        <v>56123564</v>
      </c>
      <c r="Y10" s="66">
        <f>+IF(W10&lt;&gt;0,(X10/W10)*100,0)</f>
        <v>4.235542743542128</v>
      </c>
      <c r="Z10" s="67">
        <f t="shared" si="0"/>
        <v>2818324997</v>
      </c>
    </row>
    <row r="11" spans="1:26" ht="13.5">
      <c r="A11" s="57" t="s">
        <v>36</v>
      </c>
      <c r="B11" s="18">
        <v>598398760</v>
      </c>
      <c r="C11" s="18">
        <v>0</v>
      </c>
      <c r="D11" s="58">
        <v>644064000</v>
      </c>
      <c r="E11" s="59">
        <v>644064000</v>
      </c>
      <c r="F11" s="59">
        <v>49129532</v>
      </c>
      <c r="G11" s="59">
        <v>53126270</v>
      </c>
      <c r="H11" s="59">
        <v>53166538</v>
      </c>
      <c r="I11" s="59">
        <v>155422340</v>
      </c>
      <c r="J11" s="59">
        <v>51340851</v>
      </c>
      <c r="K11" s="59">
        <v>51610783</v>
      </c>
      <c r="L11" s="59">
        <v>52061560</v>
      </c>
      <c r="M11" s="59">
        <v>155013194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310435534</v>
      </c>
      <c r="W11" s="59">
        <v>284278144</v>
      </c>
      <c r="X11" s="59">
        <v>26157390</v>
      </c>
      <c r="Y11" s="60">
        <v>9.2</v>
      </c>
      <c r="Z11" s="61">
        <v>644064000</v>
      </c>
    </row>
    <row r="12" spans="1:26" ht="13.5">
      <c r="A12" s="57" t="s">
        <v>37</v>
      </c>
      <c r="B12" s="18">
        <v>27155223</v>
      </c>
      <c r="C12" s="18">
        <v>0</v>
      </c>
      <c r="D12" s="58">
        <v>35326000</v>
      </c>
      <c r="E12" s="59">
        <v>35326000</v>
      </c>
      <c r="F12" s="59">
        <v>2274997</v>
      </c>
      <c r="G12" s="59">
        <v>2592268</v>
      </c>
      <c r="H12" s="59">
        <v>2665841</v>
      </c>
      <c r="I12" s="59">
        <v>7533106</v>
      </c>
      <c r="J12" s="59">
        <v>2593990</v>
      </c>
      <c r="K12" s="59">
        <v>2686296</v>
      </c>
      <c r="L12" s="59">
        <v>2657268</v>
      </c>
      <c r="M12" s="59">
        <v>7937554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15470660</v>
      </c>
      <c r="W12" s="59">
        <v>15309598</v>
      </c>
      <c r="X12" s="59">
        <v>161062</v>
      </c>
      <c r="Y12" s="60">
        <v>1.05</v>
      </c>
      <c r="Z12" s="61">
        <v>35326000</v>
      </c>
    </row>
    <row r="13" spans="1:26" ht="13.5">
      <c r="A13" s="57" t="s">
        <v>103</v>
      </c>
      <c r="B13" s="18">
        <v>477163893</v>
      </c>
      <c r="C13" s="18">
        <v>0</v>
      </c>
      <c r="D13" s="58">
        <v>180000001</v>
      </c>
      <c r="E13" s="59">
        <v>180000001</v>
      </c>
      <c r="F13" s="59">
        <v>15007560</v>
      </c>
      <c r="G13" s="59">
        <v>14999999</v>
      </c>
      <c r="H13" s="59">
        <v>15000000</v>
      </c>
      <c r="I13" s="59">
        <v>45007559</v>
      </c>
      <c r="J13" s="59">
        <v>15000000</v>
      </c>
      <c r="K13" s="59">
        <v>15000000</v>
      </c>
      <c r="L13" s="59">
        <v>15000000</v>
      </c>
      <c r="M13" s="59">
        <v>45000000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90007559</v>
      </c>
      <c r="W13" s="59">
        <v>90000000</v>
      </c>
      <c r="X13" s="59">
        <v>7559</v>
      </c>
      <c r="Y13" s="60">
        <v>0.01</v>
      </c>
      <c r="Z13" s="61">
        <v>180000001</v>
      </c>
    </row>
    <row r="14" spans="1:26" ht="13.5">
      <c r="A14" s="57" t="s">
        <v>38</v>
      </c>
      <c r="B14" s="18">
        <v>34578938</v>
      </c>
      <c r="C14" s="18">
        <v>0</v>
      </c>
      <c r="D14" s="58">
        <v>40000000</v>
      </c>
      <c r="E14" s="59">
        <v>40000000</v>
      </c>
      <c r="F14" s="59">
        <v>0</v>
      </c>
      <c r="G14" s="59">
        <v>527671</v>
      </c>
      <c r="H14" s="59">
        <v>0</v>
      </c>
      <c r="I14" s="59">
        <v>527671</v>
      </c>
      <c r="J14" s="59">
        <v>273428</v>
      </c>
      <c r="K14" s="59">
        <v>0</v>
      </c>
      <c r="L14" s="59">
        <v>10536113</v>
      </c>
      <c r="M14" s="59">
        <v>10809541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11337212</v>
      </c>
      <c r="W14" s="59">
        <v>17012000</v>
      </c>
      <c r="X14" s="59">
        <v>-5674788</v>
      </c>
      <c r="Y14" s="60">
        <v>-33.36</v>
      </c>
      <c r="Z14" s="61">
        <v>40000000</v>
      </c>
    </row>
    <row r="15" spans="1:26" ht="13.5">
      <c r="A15" s="57" t="s">
        <v>39</v>
      </c>
      <c r="B15" s="18">
        <v>947799623</v>
      </c>
      <c r="C15" s="18">
        <v>0</v>
      </c>
      <c r="D15" s="58">
        <v>1042843998</v>
      </c>
      <c r="E15" s="59">
        <v>1042843998</v>
      </c>
      <c r="F15" s="59">
        <v>83060070</v>
      </c>
      <c r="G15" s="59">
        <v>99487165</v>
      </c>
      <c r="H15" s="59">
        <v>89091919</v>
      </c>
      <c r="I15" s="59">
        <v>271639154</v>
      </c>
      <c r="J15" s="59">
        <v>82384891</v>
      </c>
      <c r="K15" s="59">
        <v>87035525</v>
      </c>
      <c r="L15" s="59">
        <v>77068310</v>
      </c>
      <c r="M15" s="59">
        <v>246488726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518127880</v>
      </c>
      <c r="W15" s="59">
        <v>529686513</v>
      </c>
      <c r="X15" s="59">
        <v>-11558633</v>
      </c>
      <c r="Y15" s="60">
        <v>-2.18</v>
      </c>
      <c r="Z15" s="61">
        <v>1042843998</v>
      </c>
    </row>
    <row r="16" spans="1:26" ht="13.5">
      <c r="A16" s="68" t="s">
        <v>40</v>
      </c>
      <c r="B16" s="18">
        <v>17180000</v>
      </c>
      <c r="C16" s="18">
        <v>0</v>
      </c>
      <c r="D16" s="58">
        <v>11500000</v>
      </c>
      <c r="E16" s="59">
        <v>11500000</v>
      </c>
      <c r="F16" s="59">
        <v>1040000</v>
      </c>
      <c r="G16" s="59">
        <v>2040000</v>
      </c>
      <c r="H16" s="59">
        <v>3540000</v>
      </c>
      <c r="I16" s="59">
        <v>6620000</v>
      </c>
      <c r="J16" s="59">
        <v>3000000</v>
      </c>
      <c r="K16" s="59">
        <v>1600000</v>
      </c>
      <c r="L16" s="59">
        <v>520000</v>
      </c>
      <c r="M16" s="59">
        <v>5120000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11740000</v>
      </c>
      <c r="W16" s="59">
        <v>7580200</v>
      </c>
      <c r="X16" s="59">
        <v>4159800</v>
      </c>
      <c r="Y16" s="60">
        <v>54.88</v>
      </c>
      <c r="Z16" s="61">
        <v>11500000</v>
      </c>
    </row>
    <row r="17" spans="1:26" ht="13.5">
      <c r="A17" s="57" t="s">
        <v>41</v>
      </c>
      <c r="B17" s="18">
        <v>723076749</v>
      </c>
      <c r="C17" s="18">
        <v>0</v>
      </c>
      <c r="D17" s="58">
        <v>624822001</v>
      </c>
      <c r="E17" s="59">
        <v>624822001</v>
      </c>
      <c r="F17" s="59">
        <v>17192566</v>
      </c>
      <c r="G17" s="59">
        <v>54110322</v>
      </c>
      <c r="H17" s="59">
        <v>41508588</v>
      </c>
      <c r="I17" s="59">
        <v>112811476</v>
      </c>
      <c r="J17" s="59">
        <v>49819406</v>
      </c>
      <c r="K17" s="59">
        <v>63422170</v>
      </c>
      <c r="L17" s="59">
        <v>57625580</v>
      </c>
      <c r="M17" s="59">
        <v>170867156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283678632</v>
      </c>
      <c r="W17" s="59">
        <v>327821393</v>
      </c>
      <c r="X17" s="59">
        <v>-44142761</v>
      </c>
      <c r="Y17" s="60">
        <v>-13.47</v>
      </c>
      <c r="Z17" s="61">
        <v>624822001</v>
      </c>
    </row>
    <row r="18" spans="1:26" ht="13.5">
      <c r="A18" s="69" t="s">
        <v>42</v>
      </c>
      <c r="B18" s="70">
        <f>SUM(B11:B17)</f>
        <v>2825353186</v>
      </c>
      <c r="C18" s="70">
        <f>SUM(C11:C17)</f>
        <v>0</v>
      </c>
      <c r="D18" s="71">
        <f aca="true" t="shared" si="1" ref="D18:Z18">SUM(D11:D17)</f>
        <v>2578556000</v>
      </c>
      <c r="E18" s="72">
        <f t="shared" si="1"/>
        <v>2578556000</v>
      </c>
      <c r="F18" s="72">
        <f t="shared" si="1"/>
        <v>167704725</v>
      </c>
      <c r="G18" s="72">
        <f t="shared" si="1"/>
        <v>226883695</v>
      </c>
      <c r="H18" s="72">
        <f t="shared" si="1"/>
        <v>204972886</v>
      </c>
      <c r="I18" s="72">
        <f t="shared" si="1"/>
        <v>599561306</v>
      </c>
      <c r="J18" s="72">
        <f t="shared" si="1"/>
        <v>204412566</v>
      </c>
      <c r="K18" s="72">
        <f t="shared" si="1"/>
        <v>221354774</v>
      </c>
      <c r="L18" s="72">
        <f t="shared" si="1"/>
        <v>215468831</v>
      </c>
      <c r="M18" s="72">
        <f t="shared" si="1"/>
        <v>641236171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1240797477</v>
      </c>
      <c r="W18" s="72">
        <f t="shared" si="1"/>
        <v>1271687848</v>
      </c>
      <c r="X18" s="72">
        <f t="shared" si="1"/>
        <v>-30890371</v>
      </c>
      <c r="Y18" s="66">
        <f>+IF(W18&lt;&gt;0,(X18/W18)*100,0)</f>
        <v>-2.42908438958363</v>
      </c>
      <c r="Z18" s="73">
        <f t="shared" si="1"/>
        <v>2578556000</v>
      </c>
    </row>
    <row r="19" spans="1:26" ht="13.5">
      <c r="A19" s="69" t="s">
        <v>43</v>
      </c>
      <c r="B19" s="74">
        <f>+B10-B18</f>
        <v>-565697921</v>
      </c>
      <c r="C19" s="74">
        <f>+C10-C18</f>
        <v>0</v>
      </c>
      <c r="D19" s="75">
        <f aca="true" t="shared" si="2" ref="D19:Z19">+D10-D18</f>
        <v>239768997</v>
      </c>
      <c r="E19" s="76">
        <f t="shared" si="2"/>
        <v>239768997</v>
      </c>
      <c r="F19" s="76">
        <f t="shared" si="2"/>
        <v>31062717</v>
      </c>
      <c r="G19" s="76">
        <f t="shared" si="2"/>
        <v>43183781</v>
      </c>
      <c r="H19" s="76">
        <f t="shared" si="2"/>
        <v>10497612</v>
      </c>
      <c r="I19" s="76">
        <f t="shared" si="2"/>
        <v>84744110</v>
      </c>
      <c r="J19" s="76">
        <f t="shared" si="2"/>
        <v>15394442</v>
      </c>
      <c r="K19" s="76">
        <f t="shared" si="2"/>
        <v>-25281259</v>
      </c>
      <c r="L19" s="76">
        <f t="shared" si="2"/>
        <v>65530714</v>
      </c>
      <c r="M19" s="76">
        <f t="shared" si="2"/>
        <v>55643897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140388007</v>
      </c>
      <c r="W19" s="76">
        <f>IF(E10=E18,0,W10-W18)</f>
        <v>53374072</v>
      </c>
      <c r="X19" s="76">
        <f t="shared" si="2"/>
        <v>87013935</v>
      </c>
      <c r="Y19" s="77">
        <f>+IF(W19&lt;&gt;0,(X19/W19)*100,0)</f>
        <v>163.02660025639415</v>
      </c>
      <c r="Z19" s="78">
        <f t="shared" si="2"/>
        <v>239768997</v>
      </c>
    </row>
    <row r="20" spans="1:26" ht="13.5">
      <c r="A20" s="57" t="s">
        <v>44</v>
      </c>
      <c r="B20" s="18">
        <v>473584799</v>
      </c>
      <c r="C20" s="18">
        <v>0</v>
      </c>
      <c r="D20" s="58">
        <v>622026000</v>
      </c>
      <c r="E20" s="59">
        <v>622026000</v>
      </c>
      <c r="F20" s="59">
        <v>0</v>
      </c>
      <c r="G20" s="59">
        <v>14267201</v>
      </c>
      <c r="H20" s="59">
        <v>23934185</v>
      </c>
      <c r="I20" s="59">
        <v>38201386</v>
      </c>
      <c r="J20" s="59">
        <v>50264111</v>
      </c>
      <c r="K20" s="59">
        <v>0</v>
      </c>
      <c r="L20" s="59">
        <v>52716547</v>
      </c>
      <c r="M20" s="59">
        <v>102980658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141182044</v>
      </c>
      <c r="W20" s="59">
        <v>437344269</v>
      </c>
      <c r="X20" s="59">
        <v>-296162225</v>
      </c>
      <c r="Y20" s="60">
        <v>-67.72</v>
      </c>
      <c r="Z20" s="61">
        <v>622026000</v>
      </c>
    </row>
    <row r="21" spans="1:26" ht="13.5">
      <c r="A21" s="57" t="s">
        <v>104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105</v>
      </c>
      <c r="B22" s="85">
        <f>SUM(B19:B21)</f>
        <v>-92113122</v>
      </c>
      <c r="C22" s="85">
        <f>SUM(C19:C21)</f>
        <v>0</v>
      </c>
      <c r="D22" s="86">
        <f aca="true" t="shared" si="3" ref="D22:Z22">SUM(D19:D21)</f>
        <v>861794997</v>
      </c>
      <c r="E22" s="87">
        <f t="shared" si="3"/>
        <v>861794997</v>
      </c>
      <c r="F22" s="87">
        <f t="shared" si="3"/>
        <v>31062717</v>
      </c>
      <c r="G22" s="87">
        <f t="shared" si="3"/>
        <v>57450982</v>
      </c>
      <c r="H22" s="87">
        <f t="shared" si="3"/>
        <v>34431797</v>
      </c>
      <c r="I22" s="87">
        <f t="shared" si="3"/>
        <v>122945496</v>
      </c>
      <c r="J22" s="87">
        <f t="shared" si="3"/>
        <v>65658553</v>
      </c>
      <c r="K22" s="87">
        <f t="shared" si="3"/>
        <v>-25281259</v>
      </c>
      <c r="L22" s="87">
        <f t="shared" si="3"/>
        <v>118247261</v>
      </c>
      <c r="M22" s="87">
        <f t="shared" si="3"/>
        <v>158624555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281570051</v>
      </c>
      <c r="W22" s="87">
        <f t="shared" si="3"/>
        <v>490718341</v>
      </c>
      <c r="X22" s="87">
        <f t="shared" si="3"/>
        <v>-209148290</v>
      </c>
      <c r="Y22" s="88">
        <f>+IF(W22&lt;&gt;0,(X22/W22)*100,0)</f>
        <v>-42.62084224807892</v>
      </c>
      <c r="Z22" s="89">
        <f t="shared" si="3"/>
        <v>861794997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-92113122</v>
      </c>
      <c r="C24" s="74">
        <f>SUM(C22:C23)</f>
        <v>0</v>
      </c>
      <c r="D24" s="75">
        <f aca="true" t="shared" si="4" ref="D24:Z24">SUM(D22:D23)</f>
        <v>861794997</v>
      </c>
      <c r="E24" s="76">
        <f t="shared" si="4"/>
        <v>861794997</v>
      </c>
      <c r="F24" s="76">
        <f t="shared" si="4"/>
        <v>31062717</v>
      </c>
      <c r="G24" s="76">
        <f t="shared" si="4"/>
        <v>57450982</v>
      </c>
      <c r="H24" s="76">
        <f t="shared" si="4"/>
        <v>34431797</v>
      </c>
      <c r="I24" s="76">
        <f t="shared" si="4"/>
        <v>122945496</v>
      </c>
      <c r="J24" s="76">
        <f t="shared" si="4"/>
        <v>65658553</v>
      </c>
      <c r="K24" s="76">
        <f t="shared" si="4"/>
        <v>-25281259</v>
      </c>
      <c r="L24" s="76">
        <f t="shared" si="4"/>
        <v>118247261</v>
      </c>
      <c r="M24" s="76">
        <f t="shared" si="4"/>
        <v>158624555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281570051</v>
      </c>
      <c r="W24" s="76">
        <f t="shared" si="4"/>
        <v>490718341</v>
      </c>
      <c r="X24" s="76">
        <f t="shared" si="4"/>
        <v>-209148290</v>
      </c>
      <c r="Y24" s="77">
        <f>+IF(W24&lt;&gt;0,(X24/W24)*100,0)</f>
        <v>-42.62084224807892</v>
      </c>
      <c r="Z24" s="78">
        <f t="shared" si="4"/>
        <v>861794997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106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546468441</v>
      </c>
      <c r="C27" s="21">
        <v>0</v>
      </c>
      <c r="D27" s="98">
        <v>1096467000</v>
      </c>
      <c r="E27" s="99">
        <v>1096467000</v>
      </c>
      <c r="F27" s="99">
        <v>3958013</v>
      </c>
      <c r="G27" s="99">
        <v>16119878</v>
      </c>
      <c r="H27" s="99">
        <v>52133214</v>
      </c>
      <c r="I27" s="99">
        <v>72211105</v>
      </c>
      <c r="J27" s="99">
        <v>33023091</v>
      </c>
      <c r="K27" s="99">
        <v>53156381</v>
      </c>
      <c r="L27" s="99">
        <v>40635932</v>
      </c>
      <c r="M27" s="99">
        <v>126815404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199026509</v>
      </c>
      <c r="W27" s="99">
        <v>548233500</v>
      </c>
      <c r="X27" s="99">
        <v>-349206991</v>
      </c>
      <c r="Y27" s="100">
        <v>-63.7</v>
      </c>
      <c r="Z27" s="101">
        <v>1096467000</v>
      </c>
    </row>
    <row r="28" spans="1:26" ht="13.5">
      <c r="A28" s="102" t="s">
        <v>44</v>
      </c>
      <c r="B28" s="18">
        <v>452894648</v>
      </c>
      <c r="C28" s="18">
        <v>0</v>
      </c>
      <c r="D28" s="58">
        <v>622026000</v>
      </c>
      <c r="E28" s="59">
        <v>622026000</v>
      </c>
      <c r="F28" s="59">
        <v>0</v>
      </c>
      <c r="G28" s="59">
        <v>14267201</v>
      </c>
      <c r="H28" s="59">
        <v>38735360</v>
      </c>
      <c r="I28" s="59">
        <v>53002561</v>
      </c>
      <c r="J28" s="59">
        <v>28159373</v>
      </c>
      <c r="K28" s="59">
        <v>30312066</v>
      </c>
      <c r="L28" s="59">
        <v>23740854</v>
      </c>
      <c r="M28" s="59">
        <v>82212293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135214854</v>
      </c>
      <c r="W28" s="59">
        <v>311013000</v>
      </c>
      <c r="X28" s="59">
        <v>-175798146</v>
      </c>
      <c r="Y28" s="60">
        <v>-56.52</v>
      </c>
      <c r="Z28" s="61">
        <v>622026000</v>
      </c>
    </row>
    <row r="29" spans="1:26" ht="13.5">
      <c r="A29" s="57" t="s">
        <v>107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235000000</v>
      </c>
      <c r="E30" s="59">
        <v>235000000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117500000</v>
      </c>
      <c r="X30" s="59">
        <v>-117500000</v>
      </c>
      <c r="Y30" s="60">
        <v>-100</v>
      </c>
      <c r="Z30" s="61">
        <v>235000000</v>
      </c>
    </row>
    <row r="31" spans="1:26" ht="13.5">
      <c r="A31" s="57" t="s">
        <v>49</v>
      </c>
      <c r="B31" s="18">
        <v>93573794</v>
      </c>
      <c r="C31" s="18">
        <v>0</v>
      </c>
      <c r="D31" s="58">
        <v>239441000</v>
      </c>
      <c r="E31" s="59">
        <v>239441000</v>
      </c>
      <c r="F31" s="59">
        <v>3958013</v>
      </c>
      <c r="G31" s="59">
        <v>1852677</v>
      </c>
      <c r="H31" s="59">
        <v>13397854</v>
      </c>
      <c r="I31" s="59">
        <v>19208544</v>
      </c>
      <c r="J31" s="59">
        <v>4863719</v>
      </c>
      <c r="K31" s="59">
        <v>22844316</v>
      </c>
      <c r="L31" s="59">
        <v>16895078</v>
      </c>
      <c r="M31" s="59">
        <v>44603113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63811657</v>
      </c>
      <c r="W31" s="59">
        <v>119720500</v>
      </c>
      <c r="X31" s="59">
        <v>-55908843</v>
      </c>
      <c r="Y31" s="60">
        <v>-46.7</v>
      </c>
      <c r="Z31" s="61">
        <v>239441000</v>
      </c>
    </row>
    <row r="32" spans="1:26" ht="13.5">
      <c r="A32" s="69" t="s">
        <v>50</v>
      </c>
      <c r="B32" s="21">
        <f>SUM(B28:B31)</f>
        <v>546468442</v>
      </c>
      <c r="C32" s="21">
        <f>SUM(C28:C31)</f>
        <v>0</v>
      </c>
      <c r="D32" s="98">
        <f aca="true" t="shared" si="5" ref="D32:Z32">SUM(D28:D31)</f>
        <v>1096467000</v>
      </c>
      <c r="E32" s="99">
        <f t="shared" si="5"/>
        <v>1096467000</v>
      </c>
      <c r="F32" s="99">
        <f t="shared" si="5"/>
        <v>3958013</v>
      </c>
      <c r="G32" s="99">
        <f t="shared" si="5"/>
        <v>16119878</v>
      </c>
      <c r="H32" s="99">
        <f t="shared" si="5"/>
        <v>52133214</v>
      </c>
      <c r="I32" s="99">
        <f t="shared" si="5"/>
        <v>72211105</v>
      </c>
      <c r="J32" s="99">
        <f t="shared" si="5"/>
        <v>33023092</v>
      </c>
      <c r="K32" s="99">
        <f t="shared" si="5"/>
        <v>53156382</v>
      </c>
      <c r="L32" s="99">
        <f t="shared" si="5"/>
        <v>40635932</v>
      </c>
      <c r="M32" s="99">
        <f t="shared" si="5"/>
        <v>126815406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199026511</v>
      </c>
      <c r="W32" s="99">
        <f t="shared" si="5"/>
        <v>548233500</v>
      </c>
      <c r="X32" s="99">
        <f t="shared" si="5"/>
        <v>-349206989</v>
      </c>
      <c r="Y32" s="100">
        <f>+IF(W32&lt;&gt;0,(X32/W32)*100,0)</f>
        <v>-63.6967622372584</v>
      </c>
      <c r="Z32" s="101">
        <f t="shared" si="5"/>
        <v>1096467000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514088887</v>
      </c>
      <c r="C35" s="18">
        <v>0</v>
      </c>
      <c r="D35" s="58">
        <v>499157228</v>
      </c>
      <c r="E35" s="59">
        <v>499157228</v>
      </c>
      <c r="F35" s="59">
        <v>606305413</v>
      </c>
      <c r="G35" s="59">
        <v>790245957</v>
      </c>
      <c r="H35" s="59">
        <v>849083947</v>
      </c>
      <c r="I35" s="59">
        <v>849083947</v>
      </c>
      <c r="J35" s="59">
        <v>931832276</v>
      </c>
      <c r="K35" s="59">
        <v>896275707</v>
      </c>
      <c r="L35" s="59">
        <v>1083184283</v>
      </c>
      <c r="M35" s="59">
        <v>1083184283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1083184283</v>
      </c>
      <c r="W35" s="59">
        <v>249578614</v>
      </c>
      <c r="X35" s="59">
        <v>833605669</v>
      </c>
      <c r="Y35" s="60">
        <v>334.01</v>
      </c>
      <c r="Z35" s="61">
        <v>499157228</v>
      </c>
    </row>
    <row r="36" spans="1:26" ht="13.5">
      <c r="A36" s="57" t="s">
        <v>53</v>
      </c>
      <c r="B36" s="18">
        <v>9431767747</v>
      </c>
      <c r="C36" s="18">
        <v>0</v>
      </c>
      <c r="D36" s="58">
        <v>10226962536</v>
      </c>
      <c r="E36" s="59">
        <v>10226962536</v>
      </c>
      <c r="F36" s="59">
        <v>9322216715</v>
      </c>
      <c r="G36" s="59">
        <v>9442411687</v>
      </c>
      <c r="H36" s="59">
        <v>9491582914</v>
      </c>
      <c r="I36" s="59">
        <v>9491582914</v>
      </c>
      <c r="J36" s="59">
        <v>9524676928</v>
      </c>
      <c r="K36" s="59">
        <v>9428120808</v>
      </c>
      <c r="L36" s="59">
        <v>9627147584</v>
      </c>
      <c r="M36" s="59">
        <v>9627147584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9627147584</v>
      </c>
      <c r="W36" s="59">
        <v>5113481268</v>
      </c>
      <c r="X36" s="59">
        <v>4513666316</v>
      </c>
      <c r="Y36" s="60">
        <v>88.27</v>
      </c>
      <c r="Z36" s="61">
        <v>10226962536</v>
      </c>
    </row>
    <row r="37" spans="1:26" ht="13.5">
      <c r="A37" s="57" t="s">
        <v>54</v>
      </c>
      <c r="B37" s="18">
        <v>584919769</v>
      </c>
      <c r="C37" s="18">
        <v>0</v>
      </c>
      <c r="D37" s="58">
        <v>574934287</v>
      </c>
      <c r="E37" s="59">
        <v>574934287</v>
      </c>
      <c r="F37" s="59">
        <v>518404718</v>
      </c>
      <c r="G37" s="59">
        <v>784034902</v>
      </c>
      <c r="H37" s="59">
        <v>809220763</v>
      </c>
      <c r="I37" s="59">
        <v>809220763</v>
      </c>
      <c r="J37" s="59">
        <v>804788548</v>
      </c>
      <c r="K37" s="59">
        <v>716350566</v>
      </c>
      <c r="L37" s="59">
        <v>829938800</v>
      </c>
      <c r="M37" s="59">
        <v>829938800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829938800</v>
      </c>
      <c r="W37" s="59">
        <v>287467144</v>
      </c>
      <c r="X37" s="59">
        <v>542471656</v>
      </c>
      <c r="Y37" s="60">
        <v>188.71</v>
      </c>
      <c r="Z37" s="61">
        <v>574934287</v>
      </c>
    </row>
    <row r="38" spans="1:26" ht="13.5">
      <c r="A38" s="57" t="s">
        <v>55</v>
      </c>
      <c r="B38" s="18">
        <v>460702211</v>
      </c>
      <c r="C38" s="18">
        <v>0</v>
      </c>
      <c r="D38" s="58">
        <v>597233000</v>
      </c>
      <c r="E38" s="59">
        <v>597233000</v>
      </c>
      <c r="F38" s="59">
        <v>516590814</v>
      </c>
      <c r="G38" s="59">
        <v>474166635</v>
      </c>
      <c r="H38" s="59">
        <v>464166632</v>
      </c>
      <c r="I38" s="59">
        <v>464166632</v>
      </c>
      <c r="J38" s="59">
        <v>540493965</v>
      </c>
      <c r="K38" s="59">
        <v>566510114</v>
      </c>
      <c r="L38" s="59">
        <v>547680354</v>
      </c>
      <c r="M38" s="59">
        <v>547680354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547680354</v>
      </c>
      <c r="W38" s="59">
        <v>298616500</v>
      </c>
      <c r="X38" s="59">
        <v>249063854</v>
      </c>
      <c r="Y38" s="60">
        <v>83.41</v>
      </c>
      <c r="Z38" s="61">
        <v>597233000</v>
      </c>
    </row>
    <row r="39" spans="1:26" ht="13.5">
      <c r="A39" s="57" t="s">
        <v>56</v>
      </c>
      <c r="B39" s="18">
        <v>8900234654</v>
      </c>
      <c r="C39" s="18">
        <v>0</v>
      </c>
      <c r="D39" s="58">
        <v>9553952478</v>
      </c>
      <c r="E39" s="59">
        <v>9553952478</v>
      </c>
      <c r="F39" s="59">
        <v>8893526596</v>
      </c>
      <c r="G39" s="59">
        <v>8974456107</v>
      </c>
      <c r="H39" s="59">
        <v>9067279466</v>
      </c>
      <c r="I39" s="59">
        <v>9067279466</v>
      </c>
      <c r="J39" s="59">
        <v>9111226691</v>
      </c>
      <c r="K39" s="59">
        <v>9041535835</v>
      </c>
      <c r="L39" s="59">
        <v>9332712715</v>
      </c>
      <c r="M39" s="59">
        <v>9332712715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9332712715</v>
      </c>
      <c r="W39" s="59">
        <v>4776976239</v>
      </c>
      <c r="X39" s="59">
        <v>4555736476</v>
      </c>
      <c r="Y39" s="60">
        <v>95.37</v>
      </c>
      <c r="Z39" s="61">
        <v>9553952478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237732490</v>
      </c>
      <c r="C42" s="18">
        <v>0</v>
      </c>
      <c r="D42" s="58">
        <v>823943998</v>
      </c>
      <c r="E42" s="59">
        <v>823943998</v>
      </c>
      <c r="F42" s="59">
        <v>2118977</v>
      </c>
      <c r="G42" s="59">
        <v>167369677</v>
      </c>
      <c r="H42" s="59">
        <v>5963688</v>
      </c>
      <c r="I42" s="59">
        <v>175452342</v>
      </c>
      <c r="J42" s="59">
        <v>-4627039</v>
      </c>
      <c r="K42" s="59">
        <v>-74997834</v>
      </c>
      <c r="L42" s="59">
        <v>256945219</v>
      </c>
      <c r="M42" s="59">
        <v>177320346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352772688</v>
      </c>
      <c r="W42" s="59">
        <v>689553419</v>
      </c>
      <c r="X42" s="59">
        <v>-336780731</v>
      </c>
      <c r="Y42" s="60">
        <v>-48.84</v>
      </c>
      <c r="Z42" s="61">
        <v>823943998</v>
      </c>
    </row>
    <row r="43" spans="1:26" ht="13.5">
      <c r="A43" s="57" t="s">
        <v>59</v>
      </c>
      <c r="B43" s="18">
        <v>-481022111</v>
      </c>
      <c r="C43" s="18">
        <v>0</v>
      </c>
      <c r="D43" s="58">
        <v>-1003243650</v>
      </c>
      <c r="E43" s="59">
        <v>-1003243650</v>
      </c>
      <c r="F43" s="59">
        <v>-3956994</v>
      </c>
      <c r="G43" s="59">
        <v>-19471019</v>
      </c>
      <c r="H43" s="59">
        <v>-52123739</v>
      </c>
      <c r="I43" s="59">
        <v>-75551752</v>
      </c>
      <c r="J43" s="59">
        <v>-33022404</v>
      </c>
      <c r="K43" s="59">
        <v>-50624696</v>
      </c>
      <c r="L43" s="59">
        <v>-40637057</v>
      </c>
      <c r="M43" s="59">
        <v>-124284157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-199835909</v>
      </c>
      <c r="W43" s="59">
        <v>-252374220</v>
      </c>
      <c r="X43" s="59">
        <v>52538311</v>
      </c>
      <c r="Y43" s="60">
        <v>-20.82</v>
      </c>
      <c r="Z43" s="61">
        <v>-1003243650</v>
      </c>
    </row>
    <row r="44" spans="1:26" ht="13.5">
      <c r="A44" s="57" t="s">
        <v>60</v>
      </c>
      <c r="B44" s="18">
        <v>6650428</v>
      </c>
      <c r="C44" s="18">
        <v>0</v>
      </c>
      <c r="D44" s="58">
        <v>164000000</v>
      </c>
      <c r="E44" s="59">
        <v>164000000</v>
      </c>
      <c r="F44" s="59">
        <v>24020</v>
      </c>
      <c r="G44" s="59">
        <v>448331</v>
      </c>
      <c r="H44" s="59">
        <v>-9548024</v>
      </c>
      <c r="I44" s="59">
        <v>-9075673</v>
      </c>
      <c r="J44" s="59">
        <v>453051</v>
      </c>
      <c r="K44" s="59">
        <v>408283</v>
      </c>
      <c r="L44" s="59">
        <v>-83833752</v>
      </c>
      <c r="M44" s="59">
        <v>-82972418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-92048091</v>
      </c>
      <c r="W44" s="59">
        <v>-35350000</v>
      </c>
      <c r="X44" s="59">
        <v>-56698091</v>
      </c>
      <c r="Y44" s="60">
        <v>160.39</v>
      </c>
      <c r="Z44" s="61">
        <v>164000000</v>
      </c>
    </row>
    <row r="45" spans="1:26" ht="13.5">
      <c r="A45" s="69" t="s">
        <v>61</v>
      </c>
      <c r="B45" s="21">
        <v>86225049</v>
      </c>
      <c r="C45" s="21">
        <v>0</v>
      </c>
      <c r="D45" s="98">
        <v>34700347</v>
      </c>
      <c r="E45" s="99">
        <v>34700347</v>
      </c>
      <c r="F45" s="99">
        <v>84385842</v>
      </c>
      <c r="G45" s="99">
        <v>232732831</v>
      </c>
      <c r="H45" s="99">
        <v>177024756</v>
      </c>
      <c r="I45" s="99">
        <v>177024756</v>
      </c>
      <c r="J45" s="99">
        <v>139828364</v>
      </c>
      <c r="K45" s="99">
        <v>14614117</v>
      </c>
      <c r="L45" s="99">
        <v>147088527</v>
      </c>
      <c r="M45" s="99">
        <v>147088527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147088527</v>
      </c>
      <c r="W45" s="99">
        <v>451829198</v>
      </c>
      <c r="X45" s="99">
        <v>-304740671</v>
      </c>
      <c r="Y45" s="100">
        <v>-67.45</v>
      </c>
      <c r="Z45" s="101">
        <v>34700347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108</v>
      </c>
      <c r="B47" s="114" t="s">
        <v>93</v>
      </c>
      <c r="C47" s="114"/>
      <c r="D47" s="115" t="s">
        <v>94</v>
      </c>
      <c r="E47" s="116" t="s">
        <v>95</v>
      </c>
      <c r="F47" s="117"/>
      <c r="G47" s="117"/>
      <c r="H47" s="117"/>
      <c r="I47" s="118" t="s">
        <v>96</v>
      </c>
      <c r="J47" s="117"/>
      <c r="K47" s="117"/>
      <c r="L47" s="117"/>
      <c r="M47" s="118" t="s">
        <v>97</v>
      </c>
      <c r="N47" s="119"/>
      <c r="O47" s="119"/>
      <c r="P47" s="119"/>
      <c r="Q47" s="119"/>
      <c r="R47" s="119"/>
      <c r="S47" s="119"/>
      <c r="T47" s="119"/>
      <c r="U47" s="119"/>
      <c r="V47" s="118" t="s">
        <v>98</v>
      </c>
      <c r="W47" s="118" t="s">
        <v>99</v>
      </c>
      <c r="X47" s="118" t="s">
        <v>100</v>
      </c>
      <c r="Y47" s="118" t="s">
        <v>101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147302323</v>
      </c>
      <c r="C49" s="51">
        <v>0</v>
      </c>
      <c r="D49" s="128">
        <v>36219972</v>
      </c>
      <c r="E49" s="53">
        <v>30979290</v>
      </c>
      <c r="F49" s="53">
        <v>0</v>
      </c>
      <c r="G49" s="53">
        <v>0</v>
      </c>
      <c r="H49" s="53">
        <v>0</v>
      </c>
      <c r="I49" s="53">
        <v>21867959</v>
      </c>
      <c r="J49" s="53">
        <v>0</v>
      </c>
      <c r="K49" s="53">
        <v>0</v>
      </c>
      <c r="L49" s="53">
        <v>0</v>
      </c>
      <c r="M49" s="53">
        <v>21797086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18870118</v>
      </c>
      <c r="W49" s="53">
        <v>91223086</v>
      </c>
      <c r="X49" s="53">
        <v>412899967</v>
      </c>
      <c r="Y49" s="53">
        <v>781159801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63915885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63915885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109</v>
      </c>
      <c r="B58" s="5">
        <f>IF(B67=0,0,+(B76/B67)*100)</f>
        <v>94.41528630271299</v>
      </c>
      <c r="C58" s="5">
        <f>IF(C67=0,0,+(C76/C67)*100)</f>
        <v>0</v>
      </c>
      <c r="D58" s="6">
        <f aca="true" t="shared" si="6" ref="D58:Z58">IF(D67=0,0,+(D76/D67)*100)</f>
        <v>87.9999999428501</v>
      </c>
      <c r="E58" s="7">
        <f t="shared" si="6"/>
        <v>87.9999999428501</v>
      </c>
      <c r="F58" s="7">
        <f t="shared" si="6"/>
        <v>69.80206975513194</v>
      </c>
      <c r="G58" s="7">
        <f t="shared" si="6"/>
        <v>95.0362443101184</v>
      </c>
      <c r="H58" s="7">
        <f t="shared" si="6"/>
        <v>89.83021307064574</v>
      </c>
      <c r="I58" s="7">
        <f t="shared" si="6"/>
        <v>85.17899685205036</v>
      </c>
      <c r="J58" s="7">
        <f t="shared" si="6"/>
        <v>93.63146747267956</v>
      </c>
      <c r="K58" s="7">
        <f t="shared" si="6"/>
        <v>67.93799902138393</v>
      </c>
      <c r="L58" s="7">
        <f t="shared" si="6"/>
        <v>84.443781511694</v>
      </c>
      <c r="M58" s="7">
        <f t="shared" si="6"/>
        <v>80.46805115707089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82.74318188633869</v>
      </c>
      <c r="W58" s="7">
        <f t="shared" si="6"/>
        <v>81.90451843232867</v>
      </c>
      <c r="X58" s="7">
        <f t="shared" si="6"/>
        <v>0</v>
      </c>
      <c r="Y58" s="7">
        <f t="shared" si="6"/>
        <v>0</v>
      </c>
      <c r="Z58" s="8">
        <f t="shared" si="6"/>
        <v>87.9999999428501</v>
      </c>
    </row>
    <row r="59" spans="1:26" ht="13.5">
      <c r="A59" s="36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87.99999944099726</v>
      </c>
      <c r="E59" s="10">
        <f t="shared" si="7"/>
        <v>87.99999944099726</v>
      </c>
      <c r="F59" s="10">
        <f t="shared" si="7"/>
        <v>66.13568322784576</v>
      </c>
      <c r="G59" s="10">
        <f t="shared" si="7"/>
        <v>86.39006438124574</v>
      </c>
      <c r="H59" s="10">
        <f t="shared" si="7"/>
        <v>79.40096225681913</v>
      </c>
      <c r="I59" s="10">
        <f t="shared" si="7"/>
        <v>77.90025235709196</v>
      </c>
      <c r="J59" s="10">
        <f t="shared" si="7"/>
        <v>91.00218682095968</v>
      </c>
      <c r="K59" s="10">
        <f t="shared" si="7"/>
        <v>46.62575817880692</v>
      </c>
      <c r="L59" s="10">
        <f t="shared" si="7"/>
        <v>86.00702265245322</v>
      </c>
      <c r="M59" s="10">
        <f t="shared" si="7"/>
        <v>68.2572287619237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72.37376613970854</v>
      </c>
      <c r="W59" s="10">
        <f t="shared" si="7"/>
        <v>79.66485026321935</v>
      </c>
      <c r="X59" s="10">
        <f t="shared" si="7"/>
        <v>0</v>
      </c>
      <c r="Y59" s="10">
        <f t="shared" si="7"/>
        <v>0</v>
      </c>
      <c r="Z59" s="11">
        <f t="shared" si="7"/>
        <v>87.99999944099726</v>
      </c>
    </row>
    <row r="60" spans="1:26" ht="13.5">
      <c r="A60" s="37" t="s">
        <v>32</v>
      </c>
      <c r="B60" s="12">
        <f t="shared" si="7"/>
        <v>97.68886505096866</v>
      </c>
      <c r="C60" s="12">
        <f t="shared" si="7"/>
        <v>0</v>
      </c>
      <c r="D60" s="3">
        <f t="shared" si="7"/>
        <v>88.00000007504106</v>
      </c>
      <c r="E60" s="13">
        <f t="shared" si="7"/>
        <v>88.00000007504106</v>
      </c>
      <c r="F60" s="13">
        <f t="shared" si="7"/>
        <v>69.18622296756376</v>
      </c>
      <c r="G60" s="13">
        <f t="shared" si="7"/>
        <v>97.08558897708866</v>
      </c>
      <c r="H60" s="13">
        <f t="shared" si="7"/>
        <v>91.6973714065986</v>
      </c>
      <c r="I60" s="13">
        <f t="shared" si="7"/>
        <v>86.22108955805228</v>
      </c>
      <c r="J60" s="13">
        <f t="shared" si="7"/>
        <v>94.44261437798092</v>
      </c>
      <c r="K60" s="13">
        <f t="shared" si="7"/>
        <v>79.54708218442718</v>
      </c>
      <c r="L60" s="13">
        <f t="shared" si="7"/>
        <v>83.1452787894966</v>
      </c>
      <c r="M60" s="13">
        <f t="shared" si="7"/>
        <v>85.35316736040096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85.78958039887927</v>
      </c>
      <c r="W60" s="13">
        <f t="shared" si="7"/>
        <v>85.6399610322211</v>
      </c>
      <c r="X60" s="13">
        <f t="shared" si="7"/>
        <v>0</v>
      </c>
      <c r="Y60" s="13">
        <f t="shared" si="7"/>
        <v>0</v>
      </c>
      <c r="Z60" s="14">
        <f t="shared" si="7"/>
        <v>88.00000007504106</v>
      </c>
    </row>
    <row r="61" spans="1:26" ht="13.5">
      <c r="A61" s="38" t="s">
        <v>110</v>
      </c>
      <c r="B61" s="12">
        <f t="shared" si="7"/>
        <v>97.97227594531635</v>
      </c>
      <c r="C61" s="12">
        <f t="shared" si="7"/>
        <v>0</v>
      </c>
      <c r="D61" s="3">
        <f t="shared" si="7"/>
        <v>88</v>
      </c>
      <c r="E61" s="13">
        <f t="shared" si="7"/>
        <v>88</v>
      </c>
      <c r="F61" s="13">
        <f t="shared" si="7"/>
        <v>75.41896739895066</v>
      </c>
      <c r="G61" s="13">
        <f t="shared" si="7"/>
        <v>105.21657352074256</v>
      </c>
      <c r="H61" s="13">
        <f t="shared" si="7"/>
        <v>101.3695271505578</v>
      </c>
      <c r="I61" s="13">
        <f t="shared" si="7"/>
        <v>93.95109186667105</v>
      </c>
      <c r="J61" s="13">
        <f t="shared" si="7"/>
        <v>103.08661690080494</v>
      </c>
      <c r="K61" s="13">
        <f t="shared" si="7"/>
        <v>90.46057465197364</v>
      </c>
      <c r="L61" s="13">
        <f t="shared" si="7"/>
        <v>93.74199627687594</v>
      </c>
      <c r="M61" s="13">
        <f t="shared" si="7"/>
        <v>95.62582470092417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94.75567357954783</v>
      </c>
      <c r="W61" s="13">
        <f t="shared" si="7"/>
        <v>88.8447755722992</v>
      </c>
      <c r="X61" s="13">
        <f t="shared" si="7"/>
        <v>0</v>
      </c>
      <c r="Y61" s="13">
        <f t="shared" si="7"/>
        <v>0</v>
      </c>
      <c r="Z61" s="14">
        <f t="shared" si="7"/>
        <v>88</v>
      </c>
    </row>
    <row r="62" spans="1:26" ht="13.5">
      <c r="A62" s="38" t="s">
        <v>111</v>
      </c>
      <c r="B62" s="12">
        <f t="shared" si="7"/>
        <v>98.77929839583804</v>
      </c>
      <c r="C62" s="12">
        <f t="shared" si="7"/>
        <v>0</v>
      </c>
      <c r="D62" s="3">
        <f t="shared" si="7"/>
        <v>88.00000035100652</v>
      </c>
      <c r="E62" s="13">
        <f t="shared" si="7"/>
        <v>88.00000035100652</v>
      </c>
      <c r="F62" s="13">
        <f t="shared" si="7"/>
        <v>53.57749916634151</v>
      </c>
      <c r="G62" s="13">
        <f t="shared" si="7"/>
        <v>78.99455855406654</v>
      </c>
      <c r="H62" s="13">
        <f t="shared" si="7"/>
        <v>71.47720115288521</v>
      </c>
      <c r="I62" s="13">
        <f t="shared" si="7"/>
        <v>68.68902020637165</v>
      </c>
      <c r="J62" s="13">
        <f t="shared" si="7"/>
        <v>79.30652156872885</v>
      </c>
      <c r="K62" s="13">
        <f t="shared" si="7"/>
        <v>76.00319439699004</v>
      </c>
      <c r="L62" s="13">
        <f t="shared" si="7"/>
        <v>59.292074665502405</v>
      </c>
      <c r="M62" s="13">
        <f t="shared" si="7"/>
        <v>71.77379540579588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70.22323679146993</v>
      </c>
      <c r="W62" s="13">
        <f t="shared" si="7"/>
        <v>81.08771470177494</v>
      </c>
      <c r="X62" s="13">
        <f t="shared" si="7"/>
        <v>0</v>
      </c>
      <c r="Y62" s="13">
        <f t="shared" si="7"/>
        <v>0</v>
      </c>
      <c r="Z62" s="14">
        <f t="shared" si="7"/>
        <v>88.00000035100652</v>
      </c>
    </row>
    <row r="63" spans="1:26" ht="13.5">
      <c r="A63" s="38" t="s">
        <v>112</v>
      </c>
      <c r="B63" s="12">
        <f t="shared" si="7"/>
        <v>95.30158189824893</v>
      </c>
      <c r="C63" s="12">
        <f t="shared" si="7"/>
        <v>0</v>
      </c>
      <c r="D63" s="3">
        <f t="shared" si="7"/>
        <v>88</v>
      </c>
      <c r="E63" s="13">
        <f t="shared" si="7"/>
        <v>88</v>
      </c>
      <c r="F63" s="13">
        <f t="shared" si="7"/>
        <v>55.87161635272883</v>
      </c>
      <c r="G63" s="13">
        <f t="shared" si="7"/>
        <v>80.21583429097836</v>
      </c>
      <c r="H63" s="13">
        <f t="shared" si="7"/>
        <v>107.08786650649103</v>
      </c>
      <c r="I63" s="13">
        <f t="shared" si="7"/>
        <v>81.13372424060154</v>
      </c>
      <c r="J63" s="13">
        <f t="shared" si="7"/>
        <v>60.56393684248851</v>
      </c>
      <c r="K63" s="13">
        <f t="shared" si="7"/>
        <v>38.434752502126436</v>
      </c>
      <c r="L63" s="13">
        <f t="shared" si="7"/>
        <v>70.58638684743099</v>
      </c>
      <c r="M63" s="13">
        <f t="shared" si="7"/>
        <v>52.69326200623783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63.77623806095557</v>
      </c>
      <c r="W63" s="13">
        <f t="shared" si="7"/>
        <v>77.66518128442252</v>
      </c>
      <c r="X63" s="13">
        <f t="shared" si="7"/>
        <v>0</v>
      </c>
      <c r="Y63" s="13">
        <f t="shared" si="7"/>
        <v>0</v>
      </c>
      <c r="Z63" s="14">
        <f t="shared" si="7"/>
        <v>88</v>
      </c>
    </row>
    <row r="64" spans="1:26" ht="13.5">
      <c r="A64" s="38" t="s">
        <v>113</v>
      </c>
      <c r="B64" s="12">
        <f t="shared" si="7"/>
        <v>92.51654436943608</v>
      </c>
      <c r="C64" s="12">
        <f t="shared" si="7"/>
        <v>0</v>
      </c>
      <c r="D64" s="3">
        <f t="shared" si="7"/>
        <v>88</v>
      </c>
      <c r="E64" s="13">
        <f t="shared" si="7"/>
        <v>88</v>
      </c>
      <c r="F64" s="13">
        <f t="shared" si="7"/>
        <v>61.028773562695214</v>
      </c>
      <c r="G64" s="13">
        <f t="shared" si="7"/>
        <v>86.99643012745912</v>
      </c>
      <c r="H64" s="13">
        <f t="shared" si="7"/>
        <v>63.04119339223192</v>
      </c>
      <c r="I64" s="13">
        <f t="shared" si="7"/>
        <v>69.50508587020747</v>
      </c>
      <c r="J64" s="13">
        <f t="shared" si="7"/>
        <v>95.6772456305288</v>
      </c>
      <c r="K64" s="13">
        <f t="shared" si="7"/>
        <v>42.05167684119596</v>
      </c>
      <c r="L64" s="13">
        <f t="shared" si="7"/>
        <v>71.98495283480759</v>
      </c>
      <c r="M64" s="13">
        <f t="shared" si="7"/>
        <v>62.684581098072776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65.56741543428898</v>
      </c>
      <c r="W64" s="13">
        <f t="shared" si="7"/>
        <v>69.30916863894639</v>
      </c>
      <c r="X64" s="13">
        <f t="shared" si="7"/>
        <v>0</v>
      </c>
      <c r="Y64" s="13">
        <f t="shared" si="7"/>
        <v>0</v>
      </c>
      <c r="Z64" s="14">
        <f t="shared" si="7"/>
        <v>88</v>
      </c>
    </row>
    <row r="65" spans="1:26" ht="13.5">
      <c r="A65" s="38" t="s">
        <v>114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115</v>
      </c>
      <c r="B66" s="15">
        <f t="shared" si="7"/>
        <v>0</v>
      </c>
      <c r="C66" s="15">
        <f t="shared" si="7"/>
        <v>0</v>
      </c>
      <c r="D66" s="4">
        <f t="shared" si="7"/>
        <v>88</v>
      </c>
      <c r="E66" s="16">
        <f t="shared" si="7"/>
        <v>88</v>
      </c>
      <c r="F66" s="16">
        <f t="shared" si="7"/>
        <v>100</v>
      </c>
      <c r="G66" s="16">
        <f t="shared" si="7"/>
        <v>100</v>
      </c>
      <c r="H66" s="16">
        <f t="shared" si="7"/>
        <v>100.1045996379258</v>
      </c>
      <c r="I66" s="16">
        <f t="shared" si="7"/>
        <v>100.03532682687764</v>
      </c>
      <c r="J66" s="16">
        <f t="shared" si="7"/>
        <v>90.54143034528728</v>
      </c>
      <c r="K66" s="16">
        <f t="shared" si="7"/>
        <v>38.73676627703933</v>
      </c>
      <c r="L66" s="16">
        <f t="shared" si="7"/>
        <v>100.33918944441164</v>
      </c>
      <c r="M66" s="16">
        <f t="shared" si="7"/>
        <v>66.5294455034008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80.25163866014331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88</v>
      </c>
    </row>
    <row r="67" spans="1:26" ht="13.5" hidden="1">
      <c r="A67" s="40" t="s">
        <v>116</v>
      </c>
      <c r="B67" s="23">
        <v>1422211689</v>
      </c>
      <c r="C67" s="23"/>
      <c r="D67" s="24">
        <v>1749784000</v>
      </c>
      <c r="E67" s="25">
        <v>1749784000</v>
      </c>
      <c r="F67" s="25">
        <v>138768686</v>
      </c>
      <c r="G67" s="25">
        <v>147011627</v>
      </c>
      <c r="H67" s="25">
        <v>147210095</v>
      </c>
      <c r="I67" s="25">
        <v>432990408</v>
      </c>
      <c r="J67" s="25">
        <v>136004440</v>
      </c>
      <c r="K67" s="25">
        <v>187364591</v>
      </c>
      <c r="L67" s="25">
        <v>140201920</v>
      </c>
      <c r="M67" s="25">
        <v>463570951</v>
      </c>
      <c r="N67" s="25"/>
      <c r="O67" s="25"/>
      <c r="P67" s="25"/>
      <c r="Q67" s="25"/>
      <c r="R67" s="25"/>
      <c r="S67" s="25"/>
      <c r="T67" s="25"/>
      <c r="U67" s="25"/>
      <c r="V67" s="25">
        <v>896561359</v>
      </c>
      <c r="W67" s="25">
        <v>839140663</v>
      </c>
      <c r="X67" s="25"/>
      <c r="Y67" s="24"/>
      <c r="Z67" s="26">
        <v>1749784000</v>
      </c>
    </row>
    <row r="68" spans="1:26" ht="13.5" hidden="1">
      <c r="A68" s="36" t="s">
        <v>31</v>
      </c>
      <c r="B68" s="18">
        <v>281023721</v>
      </c>
      <c r="C68" s="18"/>
      <c r="D68" s="19">
        <v>357780000</v>
      </c>
      <c r="E68" s="20">
        <v>357780000</v>
      </c>
      <c r="F68" s="20">
        <v>24650298</v>
      </c>
      <c r="G68" s="20">
        <v>29569170</v>
      </c>
      <c r="H68" s="20">
        <v>25963339</v>
      </c>
      <c r="I68" s="20">
        <v>80182807</v>
      </c>
      <c r="J68" s="20">
        <v>25914330</v>
      </c>
      <c r="K68" s="20">
        <v>51804897</v>
      </c>
      <c r="L68" s="20">
        <v>29926869</v>
      </c>
      <c r="M68" s="20">
        <v>107646096</v>
      </c>
      <c r="N68" s="20"/>
      <c r="O68" s="20"/>
      <c r="P68" s="20"/>
      <c r="Q68" s="20"/>
      <c r="R68" s="20"/>
      <c r="S68" s="20"/>
      <c r="T68" s="20"/>
      <c r="U68" s="20"/>
      <c r="V68" s="20">
        <v>187828903</v>
      </c>
      <c r="W68" s="20">
        <v>164265085</v>
      </c>
      <c r="X68" s="20"/>
      <c r="Y68" s="19"/>
      <c r="Z68" s="22">
        <v>357780000</v>
      </c>
    </row>
    <row r="69" spans="1:26" ht="13.5" hidden="1">
      <c r="A69" s="37" t="s">
        <v>32</v>
      </c>
      <c r="B69" s="18">
        <v>1086880799</v>
      </c>
      <c r="C69" s="18"/>
      <c r="D69" s="19">
        <v>1332604000</v>
      </c>
      <c r="E69" s="20">
        <v>1332604000</v>
      </c>
      <c r="F69" s="20">
        <v>108904585</v>
      </c>
      <c r="G69" s="20">
        <v>112302382</v>
      </c>
      <c r="H69" s="20">
        <v>115966623</v>
      </c>
      <c r="I69" s="20">
        <v>337173590</v>
      </c>
      <c r="J69" s="20">
        <v>104665294</v>
      </c>
      <c r="K69" s="20">
        <v>124051689</v>
      </c>
      <c r="L69" s="20">
        <v>104667860</v>
      </c>
      <c r="M69" s="20">
        <v>333384843</v>
      </c>
      <c r="N69" s="20"/>
      <c r="O69" s="20"/>
      <c r="P69" s="20"/>
      <c r="Q69" s="20"/>
      <c r="R69" s="20"/>
      <c r="S69" s="20"/>
      <c r="T69" s="20"/>
      <c r="U69" s="20"/>
      <c r="V69" s="20">
        <v>670558433</v>
      </c>
      <c r="W69" s="20">
        <v>649734748</v>
      </c>
      <c r="X69" s="20"/>
      <c r="Y69" s="19"/>
      <c r="Z69" s="22">
        <v>1332604000</v>
      </c>
    </row>
    <row r="70" spans="1:26" ht="13.5" hidden="1">
      <c r="A70" s="38" t="s">
        <v>110</v>
      </c>
      <c r="B70" s="18">
        <v>764663908</v>
      </c>
      <c r="C70" s="18"/>
      <c r="D70" s="19">
        <v>917263000</v>
      </c>
      <c r="E70" s="20">
        <v>917263000</v>
      </c>
      <c r="F70" s="20">
        <v>75647473</v>
      </c>
      <c r="G70" s="20">
        <v>74752421</v>
      </c>
      <c r="H70" s="20">
        <v>75458818</v>
      </c>
      <c r="I70" s="20">
        <v>225858712</v>
      </c>
      <c r="J70" s="20">
        <v>67609265</v>
      </c>
      <c r="K70" s="20">
        <v>72640906</v>
      </c>
      <c r="L70" s="20">
        <v>68589173</v>
      </c>
      <c r="M70" s="20">
        <v>208839344</v>
      </c>
      <c r="N70" s="20"/>
      <c r="O70" s="20"/>
      <c r="P70" s="20"/>
      <c r="Q70" s="20"/>
      <c r="R70" s="20"/>
      <c r="S70" s="20"/>
      <c r="T70" s="20"/>
      <c r="U70" s="20"/>
      <c r="V70" s="20">
        <v>434698056</v>
      </c>
      <c r="W70" s="20">
        <v>446814184</v>
      </c>
      <c r="X70" s="20"/>
      <c r="Y70" s="19"/>
      <c r="Z70" s="22">
        <v>917263000</v>
      </c>
    </row>
    <row r="71" spans="1:26" ht="13.5" hidden="1">
      <c r="A71" s="38" t="s">
        <v>111</v>
      </c>
      <c r="B71" s="18">
        <v>210326831</v>
      </c>
      <c r="C71" s="18"/>
      <c r="D71" s="19">
        <v>284895000</v>
      </c>
      <c r="E71" s="20">
        <v>284895000</v>
      </c>
      <c r="F71" s="20">
        <v>23975645</v>
      </c>
      <c r="G71" s="20">
        <v>27339792</v>
      </c>
      <c r="H71" s="20">
        <v>28892382</v>
      </c>
      <c r="I71" s="20">
        <v>80207819</v>
      </c>
      <c r="J71" s="20">
        <v>24826266</v>
      </c>
      <c r="K71" s="20">
        <v>29542978</v>
      </c>
      <c r="L71" s="20">
        <v>24993229</v>
      </c>
      <c r="M71" s="20">
        <v>79362473</v>
      </c>
      <c r="N71" s="20"/>
      <c r="O71" s="20"/>
      <c r="P71" s="20"/>
      <c r="Q71" s="20"/>
      <c r="R71" s="20"/>
      <c r="S71" s="20"/>
      <c r="T71" s="20"/>
      <c r="U71" s="20"/>
      <c r="V71" s="20">
        <v>159570292</v>
      </c>
      <c r="W71" s="20">
        <v>138382298</v>
      </c>
      <c r="X71" s="20"/>
      <c r="Y71" s="19"/>
      <c r="Z71" s="22">
        <v>284895000</v>
      </c>
    </row>
    <row r="72" spans="1:26" ht="13.5" hidden="1">
      <c r="A72" s="38" t="s">
        <v>112</v>
      </c>
      <c r="B72" s="18">
        <v>47636629</v>
      </c>
      <c r="C72" s="18"/>
      <c r="D72" s="19">
        <v>60858000</v>
      </c>
      <c r="E72" s="20">
        <v>60858000</v>
      </c>
      <c r="F72" s="20">
        <v>4184427</v>
      </c>
      <c r="G72" s="20">
        <v>5018387</v>
      </c>
      <c r="H72" s="20">
        <v>4250334</v>
      </c>
      <c r="I72" s="20">
        <v>13453148</v>
      </c>
      <c r="J72" s="20">
        <v>6372132</v>
      </c>
      <c r="K72" s="20">
        <v>9739316</v>
      </c>
      <c r="L72" s="20">
        <v>4958058</v>
      </c>
      <c r="M72" s="20">
        <v>21069506</v>
      </c>
      <c r="N72" s="20"/>
      <c r="O72" s="20"/>
      <c r="P72" s="20"/>
      <c r="Q72" s="20"/>
      <c r="R72" s="20"/>
      <c r="S72" s="20"/>
      <c r="T72" s="20"/>
      <c r="U72" s="20"/>
      <c r="V72" s="20">
        <v>34522654</v>
      </c>
      <c r="W72" s="20">
        <v>30152508</v>
      </c>
      <c r="X72" s="20"/>
      <c r="Y72" s="19"/>
      <c r="Z72" s="22">
        <v>60858000</v>
      </c>
    </row>
    <row r="73" spans="1:26" ht="13.5" hidden="1">
      <c r="A73" s="38" t="s">
        <v>113</v>
      </c>
      <c r="B73" s="18">
        <v>64253431</v>
      </c>
      <c r="C73" s="18"/>
      <c r="D73" s="19">
        <v>69588000</v>
      </c>
      <c r="E73" s="20">
        <v>69588000</v>
      </c>
      <c r="F73" s="20">
        <v>5097040</v>
      </c>
      <c r="G73" s="20">
        <v>5191782</v>
      </c>
      <c r="H73" s="20">
        <v>7365089</v>
      </c>
      <c r="I73" s="20">
        <v>17653911</v>
      </c>
      <c r="J73" s="20">
        <v>5857631</v>
      </c>
      <c r="K73" s="20">
        <v>12128489</v>
      </c>
      <c r="L73" s="20">
        <v>6127400</v>
      </c>
      <c r="M73" s="20">
        <v>24113520</v>
      </c>
      <c r="N73" s="20"/>
      <c r="O73" s="20"/>
      <c r="P73" s="20"/>
      <c r="Q73" s="20"/>
      <c r="R73" s="20"/>
      <c r="S73" s="20"/>
      <c r="T73" s="20"/>
      <c r="U73" s="20"/>
      <c r="V73" s="20">
        <v>41767431</v>
      </c>
      <c r="W73" s="20">
        <v>34385758</v>
      </c>
      <c r="X73" s="20"/>
      <c r="Y73" s="19"/>
      <c r="Z73" s="22">
        <v>69588000</v>
      </c>
    </row>
    <row r="74" spans="1:26" ht="13.5" hidden="1">
      <c r="A74" s="38" t="s">
        <v>114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115</v>
      </c>
      <c r="B75" s="27">
        <v>54307169</v>
      </c>
      <c r="C75" s="27"/>
      <c r="D75" s="28">
        <v>59400000</v>
      </c>
      <c r="E75" s="29">
        <v>59400000</v>
      </c>
      <c r="F75" s="29">
        <v>5213803</v>
      </c>
      <c r="G75" s="29">
        <v>5140075</v>
      </c>
      <c r="H75" s="29">
        <v>5280133</v>
      </c>
      <c r="I75" s="29">
        <v>15634011</v>
      </c>
      <c r="J75" s="29">
        <v>5424816</v>
      </c>
      <c r="K75" s="29">
        <v>11508005</v>
      </c>
      <c r="L75" s="29">
        <v>5607191</v>
      </c>
      <c r="M75" s="29">
        <v>22540012</v>
      </c>
      <c r="N75" s="29"/>
      <c r="O75" s="29"/>
      <c r="P75" s="29"/>
      <c r="Q75" s="29"/>
      <c r="R75" s="29"/>
      <c r="S75" s="29"/>
      <c r="T75" s="29"/>
      <c r="U75" s="29"/>
      <c r="V75" s="29">
        <v>38174023</v>
      </c>
      <c r="W75" s="29">
        <v>25140830</v>
      </c>
      <c r="X75" s="29"/>
      <c r="Y75" s="28"/>
      <c r="Z75" s="30">
        <v>59400000</v>
      </c>
    </row>
    <row r="76" spans="1:26" ht="13.5" hidden="1">
      <c r="A76" s="41" t="s">
        <v>117</v>
      </c>
      <c r="B76" s="31">
        <v>1342785238</v>
      </c>
      <c r="C76" s="31"/>
      <c r="D76" s="32">
        <v>1539809919</v>
      </c>
      <c r="E76" s="33">
        <v>1539809919</v>
      </c>
      <c r="F76" s="33">
        <v>96863415</v>
      </c>
      <c r="G76" s="33">
        <v>139714329</v>
      </c>
      <c r="H76" s="33">
        <v>132239142</v>
      </c>
      <c r="I76" s="33">
        <v>368816886</v>
      </c>
      <c r="J76" s="33">
        <v>127342953</v>
      </c>
      <c r="K76" s="33">
        <v>127291754</v>
      </c>
      <c r="L76" s="33">
        <v>118391803</v>
      </c>
      <c r="M76" s="33">
        <v>373026510</v>
      </c>
      <c r="N76" s="33"/>
      <c r="O76" s="33"/>
      <c r="P76" s="33"/>
      <c r="Q76" s="33"/>
      <c r="R76" s="33"/>
      <c r="S76" s="33"/>
      <c r="T76" s="33"/>
      <c r="U76" s="33"/>
      <c r="V76" s="33">
        <v>741843396</v>
      </c>
      <c r="W76" s="33">
        <v>687294119</v>
      </c>
      <c r="X76" s="33"/>
      <c r="Y76" s="32"/>
      <c r="Z76" s="34">
        <v>1539809919</v>
      </c>
    </row>
    <row r="77" spans="1:26" ht="13.5" hidden="1">
      <c r="A77" s="36" t="s">
        <v>31</v>
      </c>
      <c r="B77" s="18">
        <v>281023721</v>
      </c>
      <c r="C77" s="18"/>
      <c r="D77" s="19">
        <v>314846398</v>
      </c>
      <c r="E77" s="20">
        <v>314846398</v>
      </c>
      <c r="F77" s="20">
        <v>16302643</v>
      </c>
      <c r="G77" s="20">
        <v>25544825</v>
      </c>
      <c r="H77" s="20">
        <v>20615141</v>
      </c>
      <c r="I77" s="20">
        <v>62462609</v>
      </c>
      <c r="J77" s="20">
        <v>23582607</v>
      </c>
      <c r="K77" s="20">
        <v>24154426</v>
      </c>
      <c r="L77" s="20">
        <v>25739209</v>
      </c>
      <c r="M77" s="20">
        <v>73476242</v>
      </c>
      <c r="N77" s="20"/>
      <c r="O77" s="20"/>
      <c r="P77" s="20"/>
      <c r="Q77" s="20"/>
      <c r="R77" s="20"/>
      <c r="S77" s="20"/>
      <c r="T77" s="20"/>
      <c r="U77" s="20"/>
      <c r="V77" s="20">
        <v>135938851</v>
      </c>
      <c r="W77" s="20">
        <v>130861534</v>
      </c>
      <c r="X77" s="20"/>
      <c r="Y77" s="19"/>
      <c r="Z77" s="22">
        <v>314846398</v>
      </c>
    </row>
    <row r="78" spans="1:26" ht="13.5" hidden="1">
      <c r="A78" s="37" t="s">
        <v>32</v>
      </c>
      <c r="B78" s="18">
        <v>1061761517</v>
      </c>
      <c r="C78" s="18"/>
      <c r="D78" s="19">
        <v>1172691521</v>
      </c>
      <c r="E78" s="20">
        <v>1172691521</v>
      </c>
      <c r="F78" s="20">
        <v>75346969</v>
      </c>
      <c r="G78" s="20">
        <v>109029429</v>
      </c>
      <c r="H78" s="20">
        <v>106338345</v>
      </c>
      <c r="I78" s="20">
        <v>290714743</v>
      </c>
      <c r="J78" s="20">
        <v>98848640</v>
      </c>
      <c r="K78" s="20">
        <v>98679499</v>
      </c>
      <c r="L78" s="20">
        <v>87026384</v>
      </c>
      <c r="M78" s="20">
        <v>284554523</v>
      </c>
      <c r="N78" s="20"/>
      <c r="O78" s="20"/>
      <c r="P78" s="20"/>
      <c r="Q78" s="20"/>
      <c r="R78" s="20"/>
      <c r="S78" s="20"/>
      <c r="T78" s="20"/>
      <c r="U78" s="20"/>
      <c r="V78" s="20">
        <v>575269266</v>
      </c>
      <c r="W78" s="20">
        <v>556432585</v>
      </c>
      <c r="X78" s="20"/>
      <c r="Y78" s="19"/>
      <c r="Z78" s="22">
        <v>1172691521</v>
      </c>
    </row>
    <row r="79" spans="1:26" ht="13.5" hidden="1">
      <c r="A79" s="38" t="s">
        <v>110</v>
      </c>
      <c r="B79" s="18">
        <v>749158634</v>
      </c>
      <c r="C79" s="18"/>
      <c r="D79" s="19">
        <v>807191440</v>
      </c>
      <c r="E79" s="20">
        <v>807191440</v>
      </c>
      <c r="F79" s="20">
        <v>57052543</v>
      </c>
      <c r="G79" s="20">
        <v>78651936</v>
      </c>
      <c r="H79" s="20">
        <v>76492247</v>
      </c>
      <c r="I79" s="20">
        <v>212196726</v>
      </c>
      <c r="J79" s="20">
        <v>69696104</v>
      </c>
      <c r="K79" s="20">
        <v>65711381</v>
      </c>
      <c r="L79" s="20">
        <v>64296860</v>
      </c>
      <c r="M79" s="20">
        <v>199704345</v>
      </c>
      <c r="N79" s="20"/>
      <c r="O79" s="20"/>
      <c r="P79" s="20"/>
      <c r="Q79" s="20"/>
      <c r="R79" s="20"/>
      <c r="S79" s="20"/>
      <c r="T79" s="20"/>
      <c r="U79" s="20"/>
      <c r="V79" s="20">
        <v>411901071</v>
      </c>
      <c r="W79" s="20">
        <v>396971059</v>
      </c>
      <c r="X79" s="20"/>
      <c r="Y79" s="19"/>
      <c r="Z79" s="22">
        <v>807191440</v>
      </c>
    </row>
    <row r="80" spans="1:26" ht="13.5" hidden="1">
      <c r="A80" s="38" t="s">
        <v>111</v>
      </c>
      <c r="B80" s="18">
        <v>207759368</v>
      </c>
      <c r="C80" s="18"/>
      <c r="D80" s="19">
        <v>250707601</v>
      </c>
      <c r="E80" s="20">
        <v>250707601</v>
      </c>
      <c r="F80" s="20">
        <v>12845551</v>
      </c>
      <c r="G80" s="20">
        <v>21596948</v>
      </c>
      <c r="H80" s="20">
        <v>20651466</v>
      </c>
      <c r="I80" s="20">
        <v>55093965</v>
      </c>
      <c r="J80" s="20">
        <v>19688848</v>
      </c>
      <c r="K80" s="20">
        <v>22453607</v>
      </c>
      <c r="L80" s="20">
        <v>14819004</v>
      </c>
      <c r="M80" s="20">
        <v>56961459</v>
      </c>
      <c r="N80" s="20"/>
      <c r="O80" s="20"/>
      <c r="P80" s="20"/>
      <c r="Q80" s="20"/>
      <c r="R80" s="20"/>
      <c r="S80" s="20"/>
      <c r="T80" s="20"/>
      <c r="U80" s="20"/>
      <c r="V80" s="20">
        <v>112055424</v>
      </c>
      <c r="W80" s="20">
        <v>112211043</v>
      </c>
      <c r="X80" s="20"/>
      <c r="Y80" s="19"/>
      <c r="Z80" s="22">
        <v>250707601</v>
      </c>
    </row>
    <row r="81" spans="1:26" ht="13.5" hidden="1">
      <c r="A81" s="38" t="s">
        <v>112</v>
      </c>
      <c r="B81" s="18">
        <v>45398461</v>
      </c>
      <c r="C81" s="18"/>
      <c r="D81" s="19">
        <v>53555040</v>
      </c>
      <c r="E81" s="20">
        <v>53555040</v>
      </c>
      <c r="F81" s="20">
        <v>2337907</v>
      </c>
      <c r="G81" s="20">
        <v>4025541</v>
      </c>
      <c r="H81" s="20">
        <v>4551592</v>
      </c>
      <c r="I81" s="20">
        <v>10915040</v>
      </c>
      <c r="J81" s="20">
        <v>3859214</v>
      </c>
      <c r="K81" s="20">
        <v>3743282</v>
      </c>
      <c r="L81" s="20">
        <v>3499714</v>
      </c>
      <c r="M81" s="20">
        <v>11102210</v>
      </c>
      <c r="N81" s="20"/>
      <c r="O81" s="20"/>
      <c r="P81" s="20"/>
      <c r="Q81" s="20"/>
      <c r="R81" s="20"/>
      <c r="S81" s="20"/>
      <c r="T81" s="20"/>
      <c r="U81" s="20"/>
      <c r="V81" s="20">
        <v>22017250</v>
      </c>
      <c r="W81" s="20">
        <v>23418000</v>
      </c>
      <c r="X81" s="20"/>
      <c r="Y81" s="19"/>
      <c r="Z81" s="22">
        <v>53555040</v>
      </c>
    </row>
    <row r="82" spans="1:26" ht="13.5" hidden="1">
      <c r="A82" s="38" t="s">
        <v>113</v>
      </c>
      <c r="B82" s="18">
        <v>59445054</v>
      </c>
      <c r="C82" s="18"/>
      <c r="D82" s="19">
        <v>61237440</v>
      </c>
      <c r="E82" s="20">
        <v>61237440</v>
      </c>
      <c r="F82" s="20">
        <v>3110661</v>
      </c>
      <c r="G82" s="20">
        <v>4516665</v>
      </c>
      <c r="H82" s="20">
        <v>4643040</v>
      </c>
      <c r="I82" s="20">
        <v>12270366</v>
      </c>
      <c r="J82" s="20">
        <v>5604420</v>
      </c>
      <c r="K82" s="20">
        <v>5100233</v>
      </c>
      <c r="L82" s="20">
        <v>4410806</v>
      </c>
      <c r="M82" s="20">
        <v>15115459</v>
      </c>
      <c r="N82" s="20"/>
      <c r="O82" s="20"/>
      <c r="P82" s="20"/>
      <c r="Q82" s="20"/>
      <c r="R82" s="20"/>
      <c r="S82" s="20"/>
      <c r="T82" s="20"/>
      <c r="U82" s="20"/>
      <c r="V82" s="20">
        <v>27385825</v>
      </c>
      <c r="W82" s="20">
        <v>23832483</v>
      </c>
      <c r="X82" s="20"/>
      <c r="Y82" s="19"/>
      <c r="Z82" s="22">
        <v>61237440</v>
      </c>
    </row>
    <row r="83" spans="1:26" ht="13.5" hidden="1">
      <c r="A83" s="38" t="s">
        <v>114</v>
      </c>
      <c r="B83" s="18"/>
      <c r="C83" s="18"/>
      <c r="D83" s="19"/>
      <c r="E83" s="20"/>
      <c r="F83" s="20">
        <v>307</v>
      </c>
      <c r="G83" s="20">
        <v>238339</v>
      </c>
      <c r="H83" s="20"/>
      <c r="I83" s="20">
        <v>238646</v>
      </c>
      <c r="J83" s="20">
        <v>54</v>
      </c>
      <c r="K83" s="20">
        <v>1670996</v>
      </c>
      <c r="L83" s="20"/>
      <c r="M83" s="20">
        <v>1671050</v>
      </c>
      <c r="N83" s="20"/>
      <c r="O83" s="20"/>
      <c r="P83" s="20"/>
      <c r="Q83" s="20"/>
      <c r="R83" s="20"/>
      <c r="S83" s="20"/>
      <c r="T83" s="20"/>
      <c r="U83" s="20"/>
      <c r="V83" s="20">
        <v>1909696</v>
      </c>
      <c r="W83" s="20"/>
      <c r="X83" s="20"/>
      <c r="Y83" s="19"/>
      <c r="Z83" s="22"/>
    </row>
    <row r="84" spans="1:26" ht="13.5" hidden="1">
      <c r="A84" s="39" t="s">
        <v>115</v>
      </c>
      <c r="B84" s="27"/>
      <c r="C84" s="27"/>
      <c r="D84" s="28">
        <v>52272000</v>
      </c>
      <c r="E84" s="29">
        <v>52272000</v>
      </c>
      <c r="F84" s="29">
        <v>5213803</v>
      </c>
      <c r="G84" s="29">
        <v>5140075</v>
      </c>
      <c r="H84" s="29">
        <v>5285656</v>
      </c>
      <c r="I84" s="29">
        <v>15639534</v>
      </c>
      <c r="J84" s="29">
        <v>4911706</v>
      </c>
      <c r="K84" s="29">
        <v>4457829</v>
      </c>
      <c r="L84" s="29">
        <v>5626210</v>
      </c>
      <c r="M84" s="29">
        <v>14995745</v>
      </c>
      <c r="N84" s="29"/>
      <c r="O84" s="29"/>
      <c r="P84" s="29"/>
      <c r="Q84" s="29"/>
      <c r="R84" s="29"/>
      <c r="S84" s="29"/>
      <c r="T84" s="29"/>
      <c r="U84" s="29"/>
      <c r="V84" s="29">
        <v>30635279</v>
      </c>
      <c r="W84" s="29"/>
      <c r="X84" s="29"/>
      <c r="Y84" s="28"/>
      <c r="Z84" s="30">
        <v>52272000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79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17049718</v>
      </c>
      <c r="C5" s="18">
        <v>0</v>
      </c>
      <c r="D5" s="58">
        <v>21359920</v>
      </c>
      <c r="E5" s="59">
        <v>21359920</v>
      </c>
      <c r="F5" s="59">
        <v>1910104</v>
      </c>
      <c r="G5" s="59">
        <v>1910104</v>
      </c>
      <c r="H5" s="59">
        <v>1910569</v>
      </c>
      <c r="I5" s="59">
        <v>5730777</v>
      </c>
      <c r="J5" s="59">
        <v>1905961</v>
      </c>
      <c r="K5" s="59">
        <v>1922145</v>
      </c>
      <c r="L5" s="59">
        <v>1921388</v>
      </c>
      <c r="M5" s="59">
        <v>5749494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11480271</v>
      </c>
      <c r="W5" s="59">
        <v>9398365</v>
      </c>
      <c r="X5" s="59">
        <v>2081906</v>
      </c>
      <c r="Y5" s="60">
        <v>22.15</v>
      </c>
      <c r="Z5" s="61">
        <v>21359920</v>
      </c>
    </row>
    <row r="6" spans="1:26" ht="13.5">
      <c r="A6" s="57" t="s">
        <v>32</v>
      </c>
      <c r="B6" s="18">
        <v>6189916</v>
      </c>
      <c r="C6" s="18">
        <v>0</v>
      </c>
      <c r="D6" s="58">
        <v>6537117</v>
      </c>
      <c r="E6" s="59">
        <v>6537117</v>
      </c>
      <c r="F6" s="59">
        <v>542397</v>
      </c>
      <c r="G6" s="59">
        <v>531046</v>
      </c>
      <c r="H6" s="59">
        <v>479267</v>
      </c>
      <c r="I6" s="59">
        <v>1552710</v>
      </c>
      <c r="J6" s="59">
        <v>657176</v>
      </c>
      <c r="K6" s="59">
        <v>421967</v>
      </c>
      <c r="L6" s="59">
        <v>597375</v>
      </c>
      <c r="M6" s="59">
        <v>1676518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3229228</v>
      </c>
      <c r="W6" s="59">
        <v>2876331</v>
      </c>
      <c r="X6" s="59">
        <v>352897</v>
      </c>
      <c r="Y6" s="60">
        <v>12.27</v>
      </c>
      <c r="Z6" s="61">
        <v>6537117</v>
      </c>
    </row>
    <row r="7" spans="1:26" ht="13.5">
      <c r="A7" s="57" t="s">
        <v>33</v>
      </c>
      <c r="B7" s="18">
        <v>12056549</v>
      </c>
      <c r="C7" s="18">
        <v>0</v>
      </c>
      <c r="D7" s="58">
        <v>11212148</v>
      </c>
      <c r="E7" s="59">
        <v>11212148</v>
      </c>
      <c r="F7" s="59">
        <v>1114059</v>
      </c>
      <c r="G7" s="59">
        <v>968196</v>
      </c>
      <c r="H7" s="59">
        <v>1085400</v>
      </c>
      <c r="I7" s="59">
        <v>3167655</v>
      </c>
      <c r="J7" s="59">
        <v>1200306</v>
      </c>
      <c r="K7" s="59">
        <v>1088554</v>
      </c>
      <c r="L7" s="59">
        <v>795311</v>
      </c>
      <c r="M7" s="59">
        <v>3084171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6251826</v>
      </c>
      <c r="W7" s="59">
        <v>4933345</v>
      </c>
      <c r="X7" s="59">
        <v>1318481</v>
      </c>
      <c r="Y7" s="60">
        <v>26.73</v>
      </c>
      <c r="Z7" s="61">
        <v>11212148</v>
      </c>
    </row>
    <row r="8" spans="1:26" ht="13.5">
      <c r="A8" s="57" t="s">
        <v>34</v>
      </c>
      <c r="B8" s="18">
        <v>212000673</v>
      </c>
      <c r="C8" s="18">
        <v>0</v>
      </c>
      <c r="D8" s="58">
        <v>208065926</v>
      </c>
      <c r="E8" s="59">
        <v>208065926</v>
      </c>
      <c r="F8" s="59">
        <v>84989168</v>
      </c>
      <c r="G8" s="59">
        <v>896099</v>
      </c>
      <c r="H8" s="59">
        <v>431254</v>
      </c>
      <c r="I8" s="59">
        <v>86316521</v>
      </c>
      <c r="J8" s="59">
        <v>502729</v>
      </c>
      <c r="K8" s="59">
        <v>778356</v>
      </c>
      <c r="L8" s="59">
        <v>4189339</v>
      </c>
      <c r="M8" s="59">
        <v>5470424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91786945</v>
      </c>
      <c r="W8" s="59">
        <v>91549007</v>
      </c>
      <c r="X8" s="59">
        <v>237938</v>
      </c>
      <c r="Y8" s="60">
        <v>0.26</v>
      </c>
      <c r="Z8" s="61">
        <v>208065926</v>
      </c>
    </row>
    <row r="9" spans="1:26" ht="13.5">
      <c r="A9" s="57" t="s">
        <v>35</v>
      </c>
      <c r="B9" s="18">
        <v>92422990</v>
      </c>
      <c r="C9" s="18">
        <v>0</v>
      </c>
      <c r="D9" s="58">
        <v>149276050</v>
      </c>
      <c r="E9" s="59">
        <v>149276050</v>
      </c>
      <c r="F9" s="59">
        <v>5819888</v>
      </c>
      <c r="G9" s="59">
        <v>7698799</v>
      </c>
      <c r="H9" s="59">
        <v>8858764</v>
      </c>
      <c r="I9" s="59">
        <v>22377451</v>
      </c>
      <c r="J9" s="59">
        <v>7835330</v>
      </c>
      <c r="K9" s="59">
        <v>7656418</v>
      </c>
      <c r="L9" s="59">
        <v>48875187</v>
      </c>
      <c r="M9" s="59">
        <v>64366935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86744386</v>
      </c>
      <c r="W9" s="59">
        <v>65681460</v>
      </c>
      <c r="X9" s="59">
        <v>21062926</v>
      </c>
      <c r="Y9" s="60">
        <v>32.07</v>
      </c>
      <c r="Z9" s="61">
        <v>149276050</v>
      </c>
    </row>
    <row r="10" spans="1:26" ht="25.5">
      <c r="A10" s="62" t="s">
        <v>102</v>
      </c>
      <c r="B10" s="63">
        <f>SUM(B5:B9)</f>
        <v>339719846</v>
      </c>
      <c r="C10" s="63">
        <f>SUM(C5:C9)</f>
        <v>0</v>
      </c>
      <c r="D10" s="64">
        <f aca="true" t="shared" si="0" ref="D10:Z10">SUM(D5:D9)</f>
        <v>396451161</v>
      </c>
      <c r="E10" s="65">
        <f t="shared" si="0"/>
        <v>396451161</v>
      </c>
      <c r="F10" s="65">
        <f t="shared" si="0"/>
        <v>94375616</v>
      </c>
      <c r="G10" s="65">
        <f t="shared" si="0"/>
        <v>12004244</v>
      </c>
      <c r="H10" s="65">
        <f t="shared" si="0"/>
        <v>12765254</v>
      </c>
      <c r="I10" s="65">
        <f t="shared" si="0"/>
        <v>119145114</v>
      </c>
      <c r="J10" s="65">
        <f t="shared" si="0"/>
        <v>12101502</v>
      </c>
      <c r="K10" s="65">
        <f t="shared" si="0"/>
        <v>11867440</v>
      </c>
      <c r="L10" s="65">
        <f t="shared" si="0"/>
        <v>56378600</v>
      </c>
      <c r="M10" s="65">
        <f t="shared" si="0"/>
        <v>80347542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199492656</v>
      </c>
      <c r="W10" s="65">
        <f t="shared" si="0"/>
        <v>174438508</v>
      </c>
      <c r="X10" s="65">
        <f t="shared" si="0"/>
        <v>25054148</v>
      </c>
      <c r="Y10" s="66">
        <f>+IF(W10&lt;&gt;0,(X10/W10)*100,0)</f>
        <v>14.362739218108883</v>
      </c>
      <c r="Z10" s="67">
        <f t="shared" si="0"/>
        <v>396451161</v>
      </c>
    </row>
    <row r="11" spans="1:26" ht="13.5">
      <c r="A11" s="57" t="s">
        <v>36</v>
      </c>
      <c r="B11" s="18">
        <v>78995822</v>
      </c>
      <c r="C11" s="18">
        <v>0</v>
      </c>
      <c r="D11" s="58">
        <v>88441649</v>
      </c>
      <c r="E11" s="59">
        <v>88441649</v>
      </c>
      <c r="F11" s="59">
        <v>6189823</v>
      </c>
      <c r="G11" s="59">
        <v>6268982</v>
      </c>
      <c r="H11" s="59">
        <v>6068081</v>
      </c>
      <c r="I11" s="59">
        <v>18526886</v>
      </c>
      <c r="J11" s="59">
        <v>6155261</v>
      </c>
      <c r="K11" s="59">
        <v>6148800</v>
      </c>
      <c r="L11" s="59">
        <v>6013233</v>
      </c>
      <c r="M11" s="59">
        <v>18317294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36844180</v>
      </c>
      <c r="W11" s="59">
        <v>38914327</v>
      </c>
      <c r="X11" s="59">
        <v>-2070147</v>
      </c>
      <c r="Y11" s="60">
        <v>-5.32</v>
      </c>
      <c r="Z11" s="61">
        <v>88441649</v>
      </c>
    </row>
    <row r="12" spans="1:26" ht="13.5">
      <c r="A12" s="57" t="s">
        <v>37</v>
      </c>
      <c r="B12" s="18">
        <v>16779483</v>
      </c>
      <c r="C12" s="18">
        <v>0</v>
      </c>
      <c r="D12" s="58">
        <v>19505009</v>
      </c>
      <c r="E12" s="59">
        <v>19505009</v>
      </c>
      <c r="F12" s="59">
        <v>1401885</v>
      </c>
      <c r="G12" s="59">
        <v>1388109</v>
      </c>
      <c r="H12" s="59">
        <v>1496658</v>
      </c>
      <c r="I12" s="59">
        <v>4286652</v>
      </c>
      <c r="J12" s="59">
        <v>1496658</v>
      </c>
      <c r="K12" s="59">
        <v>1493914</v>
      </c>
      <c r="L12" s="59">
        <v>1507447</v>
      </c>
      <c r="M12" s="59">
        <v>4498019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8784671</v>
      </c>
      <c r="W12" s="59">
        <v>8582206</v>
      </c>
      <c r="X12" s="59">
        <v>202465</v>
      </c>
      <c r="Y12" s="60">
        <v>2.36</v>
      </c>
      <c r="Z12" s="61">
        <v>19505009</v>
      </c>
    </row>
    <row r="13" spans="1:26" ht="13.5">
      <c r="A13" s="57" t="s">
        <v>103</v>
      </c>
      <c r="B13" s="18">
        <v>27993049</v>
      </c>
      <c r="C13" s="18">
        <v>0</v>
      </c>
      <c r="D13" s="58">
        <v>37289249</v>
      </c>
      <c r="E13" s="59">
        <v>37289249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16407269</v>
      </c>
      <c r="X13" s="59">
        <v>-16407269</v>
      </c>
      <c r="Y13" s="60">
        <v>-100</v>
      </c>
      <c r="Z13" s="61">
        <v>37289249</v>
      </c>
    </row>
    <row r="14" spans="1:26" ht="13.5">
      <c r="A14" s="57" t="s">
        <v>38</v>
      </c>
      <c r="B14" s="18">
        <v>81041</v>
      </c>
      <c r="C14" s="18">
        <v>0</v>
      </c>
      <c r="D14" s="58">
        <v>28037</v>
      </c>
      <c r="E14" s="59">
        <v>28037</v>
      </c>
      <c r="F14" s="59">
        <v>0</v>
      </c>
      <c r="G14" s="59">
        <v>0</v>
      </c>
      <c r="H14" s="59">
        <v>19470</v>
      </c>
      <c r="I14" s="59">
        <v>19470</v>
      </c>
      <c r="J14" s="59">
        <v>9577</v>
      </c>
      <c r="K14" s="59">
        <v>9258</v>
      </c>
      <c r="L14" s="59">
        <v>8613</v>
      </c>
      <c r="M14" s="59">
        <v>27448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46918</v>
      </c>
      <c r="W14" s="59">
        <v>12336</v>
      </c>
      <c r="X14" s="59">
        <v>34582</v>
      </c>
      <c r="Y14" s="60">
        <v>280.33</v>
      </c>
      <c r="Z14" s="61">
        <v>28037</v>
      </c>
    </row>
    <row r="15" spans="1:26" ht="13.5">
      <c r="A15" s="57" t="s">
        <v>39</v>
      </c>
      <c r="B15" s="18">
        <v>7230356</v>
      </c>
      <c r="C15" s="18">
        <v>0</v>
      </c>
      <c r="D15" s="58">
        <v>15745913</v>
      </c>
      <c r="E15" s="59">
        <v>15745913</v>
      </c>
      <c r="F15" s="59">
        <v>1059833</v>
      </c>
      <c r="G15" s="59">
        <v>975913</v>
      </c>
      <c r="H15" s="59">
        <v>842087</v>
      </c>
      <c r="I15" s="59">
        <v>2877833</v>
      </c>
      <c r="J15" s="59">
        <v>1347249</v>
      </c>
      <c r="K15" s="59">
        <v>748658</v>
      </c>
      <c r="L15" s="59">
        <v>1845239</v>
      </c>
      <c r="M15" s="59">
        <v>3941146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6818979</v>
      </c>
      <c r="W15" s="59">
        <v>6928201</v>
      </c>
      <c r="X15" s="59">
        <v>-109222</v>
      </c>
      <c r="Y15" s="60">
        <v>-1.58</v>
      </c>
      <c r="Z15" s="61">
        <v>15745913</v>
      </c>
    </row>
    <row r="16" spans="1:26" ht="13.5">
      <c r="A16" s="68" t="s">
        <v>40</v>
      </c>
      <c r="B16" s="18">
        <v>0</v>
      </c>
      <c r="C16" s="18">
        <v>0</v>
      </c>
      <c r="D16" s="58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/>
      <c r="X16" s="59">
        <v>0</v>
      </c>
      <c r="Y16" s="60">
        <v>0</v>
      </c>
      <c r="Z16" s="61">
        <v>0</v>
      </c>
    </row>
    <row r="17" spans="1:26" ht="13.5">
      <c r="A17" s="57" t="s">
        <v>41</v>
      </c>
      <c r="B17" s="18">
        <v>71175751</v>
      </c>
      <c r="C17" s="18">
        <v>0</v>
      </c>
      <c r="D17" s="58">
        <v>144430033</v>
      </c>
      <c r="E17" s="59">
        <v>144430033</v>
      </c>
      <c r="F17" s="59">
        <v>2332484</v>
      </c>
      <c r="G17" s="59">
        <v>6090288</v>
      </c>
      <c r="H17" s="59">
        <v>10108745</v>
      </c>
      <c r="I17" s="59">
        <v>18531517</v>
      </c>
      <c r="J17" s="59">
        <v>10746039</v>
      </c>
      <c r="K17" s="59">
        <v>5389883</v>
      </c>
      <c r="L17" s="59">
        <v>8090379</v>
      </c>
      <c r="M17" s="59">
        <v>24226301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42757818</v>
      </c>
      <c r="W17" s="59">
        <v>63549213</v>
      </c>
      <c r="X17" s="59">
        <v>-20791395</v>
      </c>
      <c r="Y17" s="60">
        <v>-32.72</v>
      </c>
      <c r="Z17" s="61">
        <v>144430033</v>
      </c>
    </row>
    <row r="18" spans="1:26" ht="13.5">
      <c r="A18" s="69" t="s">
        <v>42</v>
      </c>
      <c r="B18" s="70">
        <f>SUM(B11:B17)</f>
        <v>202255502</v>
      </c>
      <c r="C18" s="70">
        <f>SUM(C11:C17)</f>
        <v>0</v>
      </c>
      <c r="D18" s="71">
        <f aca="true" t="shared" si="1" ref="D18:Z18">SUM(D11:D17)</f>
        <v>305439890</v>
      </c>
      <c r="E18" s="72">
        <f t="shared" si="1"/>
        <v>305439890</v>
      </c>
      <c r="F18" s="72">
        <f t="shared" si="1"/>
        <v>10984025</v>
      </c>
      <c r="G18" s="72">
        <f t="shared" si="1"/>
        <v>14723292</v>
      </c>
      <c r="H18" s="72">
        <f t="shared" si="1"/>
        <v>18535041</v>
      </c>
      <c r="I18" s="72">
        <f t="shared" si="1"/>
        <v>44242358</v>
      </c>
      <c r="J18" s="72">
        <f t="shared" si="1"/>
        <v>19754784</v>
      </c>
      <c r="K18" s="72">
        <f t="shared" si="1"/>
        <v>13790513</v>
      </c>
      <c r="L18" s="72">
        <f t="shared" si="1"/>
        <v>17464911</v>
      </c>
      <c r="M18" s="72">
        <f t="shared" si="1"/>
        <v>51010208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95252566</v>
      </c>
      <c r="W18" s="72">
        <f t="shared" si="1"/>
        <v>134393552</v>
      </c>
      <c r="X18" s="72">
        <f t="shared" si="1"/>
        <v>-39140986</v>
      </c>
      <c r="Y18" s="66">
        <f>+IF(W18&lt;&gt;0,(X18/W18)*100,0)</f>
        <v>-29.124154706469845</v>
      </c>
      <c r="Z18" s="73">
        <f t="shared" si="1"/>
        <v>305439890</v>
      </c>
    </row>
    <row r="19" spans="1:26" ht="13.5">
      <c r="A19" s="69" t="s">
        <v>43</v>
      </c>
      <c r="B19" s="74">
        <f>+B10-B18</f>
        <v>137464344</v>
      </c>
      <c r="C19" s="74">
        <f>+C10-C18</f>
        <v>0</v>
      </c>
      <c r="D19" s="75">
        <f aca="true" t="shared" si="2" ref="D19:Z19">+D10-D18</f>
        <v>91011271</v>
      </c>
      <c r="E19" s="76">
        <f t="shared" si="2"/>
        <v>91011271</v>
      </c>
      <c r="F19" s="76">
        <f t="shared" si="2"/>
        <v>83391591</v>
      </c>
      <c r="G19" s="76">
        <f t="shared" si="2"/>
        <v>-2719048</v>
      </c>
      <c r="H19" s="76">
        <f t="shared" si="2"/>
        <v>-5769787</v>
      </c>
      <c r="I19" s="76">
        <f t="shared" si="2"/>
        <v>74902756</v>
      </c>
      <c r="J19" s="76">
        <f t="shared" si="2"/>
        <v>-7653282</v>
      </c>
      <c r="K19" s="76">
        <f t="shared" si="2"/>
        <v>-1923073</v>
      </c>
      <c r="L19" s="76">
        <f t="shared" si="2"/>
        <v>38913689</v>
      </c>
      <c r="M19" s="76">
        <f t="shared" si="2"/>
        <v>29337334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104240090</v>
      </c>
      <c r="W19" s="76">
        <f>IF(E10=E18,0,W10-W18)</f>
        <v>40044956</v>
      </c>
      <c r="X19" s="76">
        <f t="shared" si="2"/>
        <v>64195134</v>
      </c>
      <c r="Y19" s="77">
        <f>+IF(W19&lt;&gt;0,(X19/W19)*100,0)</f>
        <v>160.3076652150648</v>
      </c>
      <c r="Z19" s="78">
        <f t="shared" si="2"/>
        <v>91011271</v>
      </c>
    </row>
    <row r="20" spans="1:26" ht="13.5">
      <c r="A20" s="57" t="s">
        <v>44</v>
      </c>
      <c r="B20" s="18">
        <v>61438378</v>
      </c>
      <c r="C20" s="18">
        <v>0</v>
      </c>
      <c r="D20" s="58">
        <v>51466000</v>
      </c>
      <c r="E20" s="59">
        <v>51466000</v>
      </c>
      <c r="F20" s="59">
        <v>77508</v>
      </c>
      <c r="G20" s="59">
        <v>3404326</v>
      </c>
      <c r="H20" s="59">
        <v>3879071</v>
      </c>
      <c r="I20" s="59">
        <v>7360905</v>
      </c>
      <c r="J20" s="59">
        <v>4101561</v>
      </c>
      <c r="K20" s="59">
        <v>4021812</v>
      </c>
      <c r="L20" s="59">
        <v>7026059</v>
      </c>
      <c r="M20" s="59">
        <v>15149432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22510337</v>
      </c>
      <c r="W20" s="59">
        <v>22645040</v>
      </c>
      <c r="X20" s="59">
        <v>-134703</v>
      </c>
      <c r="Y20" s="60">
        <v>-0.59</v>
      </c>
      <c r="Z20" s="61">
        <v>51466000</v>
      </c>
    </row>
    <row r="21" spans="1:26" ht="13.5">
      <c r="A21" s="57" t="s">
        <v>104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105</v>
      </c>
      <c r="B22" s="85">
        <f>SUM(B19:B21)</f>
        <v>198902722</v>
      </c>
      <c r="C22" s="85">
        <f>SUM(C19:C21)</f>
        <v>0</v>
      </c>
      <c r="D22" s="86">
        <f aca="true" t="shared" si="3" ref="D22:Z22">SUM(D19:D21)</f>
        <v>142477271</v>
      </c>
      <c r="E22" s="87">
        <f t="shared" si="3"/>
        <v>142477271</v>
      </c>
      <c r="F22" s="87">
        <f t="shared" si="3"/>
        <v>83469099</v>
      </c>
      <c r="G22" s="87">
        <f t="shared" si="3"/>
        <v>685278</v>
      </c>
      <c r="H22" s="87">
        <f t="shared" si="3"/>
        <v>-1890716</v>
      </c>
      <c r="I22" s="87">
        <f t="shared" si="3"/>
        <v>82263661</v>
      </c>
      <c r="J22" s="87">
        <f t="shared" si="3"/>
        <v>-3551721</v>
      </c>
      <c r="K22" s="87">
        <f t="shared" si="3"/>
        <v>2098739</v>
      </c>
      <c r="L22" s="87">
        <f t="shared" si="3"/>
        <v>45939748</v>
      </c>
      <c r="M22" s="87">
        <f t="shared" si="3"/>
        <v>44486766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126750427</v>
      </c>
      <c r="W22" s="87">
        <f t="shared" si="3"/>
        <v>62689996</v>
      </c>
      <c r="X22" s="87">
        <f t="shared" si="3"/>
        <v>64060431</v>
      </c>
      <c r="Y22" s="88">
        <f>+IF(W22&lt;&gt;0,(X22/W22)*100,0)</f>
        <v>102.18605054624665</v>
      </c>
      <c r="Z22" s="89">
        <f t="shared" si="3"/>
        <v>142477271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198902722</v>
      </c>
      <c r="C24" s="74">
        <f>SUM(C22:C23)</f>
        <v>0</v>
      </c>
      <c r="D24" s="75">
        <f aca="true" t="shared" si="4" ref="D24:Z24">SUM(D22:D23)</f>
        <v>142477271</v>
      </c>
      <c r="E24" s="76">
        <f t="shared" si="4"/>
        <v>142477271</v>
      </c>
      <c r="F24" s="76">
        <f t="shared" si="4"/>
        <v>83469099</v>
      </c>
      <c r="G24" s="76">
        <f t="shared" si="4"/>
        <v>685278</v>
      </c>
      <c r="H24" s="76">
        <f t="shared" si="4"/>
        <v>-1890716</v>
      </c>
      <c r="I24" s="76">
        <f t="shared" si="4"/>
        <v>82263661</v>
      </c>
      <c r="J24" s="76">
        <f t="shared" si="4"/>
        <v>-3551721</v>
      </c>
      <c r="K24" s="76">
        <f t="shared" si="4"/>
        <v>2098739</v>
      </c>
      <c r="L24" s="76">
        <f t="shared" si="4"/>
        <v>45939748</v>
      </c>
      <c r="M24" s="76">
        <f t="shared" si="4"/>
        <v>44486766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126750427</v>
      </c>
      <c r="W24" s="76">
        <f t="shared" si="4"/>
        <v>62689996</v>
      </c>
      <c r="X24" s="76">
        <f t="shared" si="4"/>
        <v>64060431</v>
      </c>
      <c r="Y24" s="77">
        <f>+IF(W24&lt;&gt;0,(X24/W24)*100,0)</f>
        <v>102.18605054624665</v>
      </c>
      <c r="Z24" s="78">
        <f t="shared" si="4"/>
        <v>142477271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106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84468468</v>
      </c>
      <c r="C27" s="21">
        <v>0</v>
      </c>
      <c r="D27" s="98">
        <v>142477270</v>
      </c>
      <c r="E27" s="99">
        <v>142477270</v>
      </c>
      <c r="F27" s="99">
        <v>3480604</v>
      </c>
      <c r="G27" s="99">
        <v>6705781</v>
      </c>
      <c r="H27" s="99">
        <v>6349248</v>
      </c>
      <c r="I27" s="99">
        <v>16535633</v>
      </c>
      <c r="J27" s="99">
        <v>6870773</v>
      </c>
      <c r="K27" s="99">
        <v>9016910</v>
      </c>
      <c r="L27" s="99">
        <v>12333440</v>
      </c>
      <c r="M27" s="99">
        <v>28221123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44756756</v>
      </c>
      <c r="W27" s="99">
        <v>71238635</v>
      </c>
      <c r="X27" s="99">
        <v>-26481879</v>
      </c>
      <c r="Y27" s="100">
        <v>-37.17</v>
      </c>
      <c r="Z27" s="101">
        <v>142477270</v>
      </c>
    </row>
    <row r="28" spans="1:26" ht="13.5">
      <c r="A28" s="102" t="s">
        <v>44</v>
      </c>
      <c r="B28" s="18">
        <v>47900137</v>
      </c>
      <c r="C28" s="18">
        <v>0</v>
      </c>
      <c r="D28" s="58">
        <v>51466000</v>
      </c>
      <c r="E28" s="59">
        <v>51466000</v>
      </c>
      <c r="F28" s="59">
        <v>0</v>
      </c>
      <c r="G28" s="59">
        <v>2602849</v>
      </c>
      <c r="H28" s="59">
        <v>2961695</v>
      </c>
      <c r="I28" s="59">
        <v>5564544</v>
      </c>
      <c r="J28" s="59">
        <v>3769528</v>
      </c>
      <c r="K28" s="59">
        <v>3093909</v>
      </c>
      <c r="L28" s="59">
        <v>150121</v>
      </c>
      <c r="M28" s="59">
        <v>7013558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12578102</v>
      </c>
      <c r="W28" s="59">
        <v>25733000</v>
      </c>
      <c r="X28" s="59">
        <v>-13154898</v>
      </c>
      <c r="Y28" s="60">
        <v>-51.12</v>
      </c>
      <c r="Z28" s="61">
        <v>51466000</v>
      </c>
    </row>
    <row r="29" spans="1:26" ht="13.5">
      <c r="A29" s="57" t="s">
        <v>107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36568330</v>
      </c>
      <c r="C31" s="18">
        <v>0</v>
      </c>
      <c r="D31" s="58">
        <v>91011270</v>
      </c>
      <c r="E31" s="59">
        <v>91011270</v>
      </c>
      <c r="F31" s="59">
        <v>3480604</v>
      </c>
      <c r="G31" s="59">
        <v>4102932</v>
      </c>
      <c r="H31" s="59">
        <v>3387554</v>
      </c>
      <c r="I31" s="59">
        <v>10971090</v>
      </c>
      <c r="J31" s="59">
        <v>3101245</v>
      </c>
      <c r="K31" s="59">
        <v>5923000</v>
      </c>
      <c r="L31" s="59">
        <v>12183319</v>
      </c>
      <c r="M31" s="59">
        <v>21207564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32178654</v>
      </c>
      <c r="W31" s="59">
        <v>45505635</v>
      </c>
      <c r="X31" s="59">
        <v>-13326981</v>
      </c>
      <c r="Y31" s="60">
        <v>-29.29</v>
      </c>
      <c r="Z31" s="61">
        <v>91011270</v>
      </c>
    </row>
    <row r="32" spans="1:26" ht="13.5">
      <c r="A32" s="69" t="s">
        <v>50</v>
      </c>
      <c r="B32" s="21">
        <f>SUM(B28:B31)</f>
        <v>84468467</v>
      </c>
      <c r="C32" s="21">
        <f>SUM(C28:C31)</f>
        <v>0</v>
      </c>
      <c r="D32" s="98">
        <f aca="true" t="shared" si="5" ref="D32:Z32">SUM(D28:D31)</f>
        <v>142477270</v>
      </c>
      <c r="E32" s="99">
        <f t="shared" si="5"/>
        <v>142477270</v>
      </c>
      <c r="F32" s="99">
        <f t="shared" si="5"/>
        <v>3480604</v>
      </c>
      <c r="G32" s="99">
        <f t="shared" si="5"/>
        <v>6705781</v>
      </c>
      <c r="H32" s="99">
        <f t="shared" si="5"/>
        <v>6349249</v>
      </c>
      <c r="I32" s="99">
        <f t="shared" si="5"/>
        <v>16535634</v>
      </c>
      <c r="J32" s="99">
        <f t="shared" si="5"/>
        <v>6870773</v>
      </c>
      <c r="K32" s="99">
        <f t="shared" si="5"/>
        <v>9016909</v>
      </c>
      <c r="L32" s="99">
        <f t="shared" si="5"/>
        <v>12333440</v>
      </c>
      <c r="M32" s="99">
        <f t="shared" si="5"/>
        <v>28221122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44756756</v>
      </c>
      <c r="W32" s="99">
        <f t="shared" si="5"/>
        <v>71238635</v>
      </c>
      <c r="X32" s="99">
        <f t="shared" si="5"/>
        <v>-26481879</v>
      </c>
      <c r="Y32" s="100">
        <f>+IF(W32&lt;&gt;0,(X32/W32)*100,0)</f>
        <v>-37.17347896966302</v>
      </c>
      <c r="Z32" s="101">
        <f t="shared" si="5"/>
        <v>142477270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416977025</v>
      </c>
      <c r="C35" s="18">
        <v>0</v>
      </c>
      <c r="D35" s="58">
        <v>366670148</v>
      </c>
      <c r="E35" s="59">
        <v>366670148</v>
      </c>
      <c r="F35" s="59">
        <v>327945685</v>
      </c>
      <c r="G35" s="59">
        <v>316955230</v>
      </c>
      <c r="H35" s="59">
        <v>302229859</v>
      </c>
      <c r="I35" s="59">
        <v>302229859</v>
      </c>
      <c r="J35" s="59">
        <v>283279621</v>
      </c>
      <c r="K35" s="59">
        <v>270614867</v>
      </c>
      <c r="L35" s="59">
        <v>310823762</v>
      </c>
      <c r="M35" s="59">
        <v>310823762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310823762</v>
      </c>
      <c r="W35" s="59">
        <v>183335074</v>
      </c>
      <c r="X35" s="59">
        <v>127488688</v>
      </c>
      <c r="Y35" s="60">
        <v>69.54</v>
      </c>
      <c r="Z35" s="61">
        <v>366670148</v>
      </c>
    </row>
    <row r="36" spans="1:26" ht="13.5">
      <c r="A36" s="57" t="s">
        <v>53</v>
      </c>
      <c r="B36" s="18">
        <v>564360625</v>
      </c>
      <c r="C36" s="18">
        <v>0</v>
      </c>
      <c r="D36" s="58">
        <v>720517830</v>
      </c>
      <c r="E36" s="59">
        <v>720517830</v>
      </c>
      <c r="F36" s="59">
        <v>0</v>
      </c>
      <c r="G36" s="59">
        <v>0</v>
      </c>
      <c r="H36" s="59">
        <v>0</v>
      </c>
      <c r="I36" s="59">
        <v>0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0</v>
      </c>
      <c r="W36" s="59">
        <v>360258915</v>
      </c>
      <c r="X36" s="59">
        <v>-360258915</v>
      </c>
      <c r="Y36" s="60">
        <v>-100</v>
      </c>
      <c r="Z36" s="61">
        <v>720517830</v>
      </c>
    </row>
    <row r="37" spans="1:26" ht="13.5">
      <c r="A37" s="57" t="s">
        <v>54</v>
      </c>
      <c r="B37" s="18">
        <v>90696633</v>
      </c>
      <c r="C37" s="18">
        <v>0</v>
      </c>
      <c r="D37" s="58">
        <v>37450300</v>
      </c>
      <c r="E37" s="59">
        <v>37450300</v>
      </c>
      <c r="F37" s="59">
        <v>25947408</v>
      </c>
      <c r="G37" s="59">
        <v>13604310</v>
      </c>
      <c r="H37" s="59">
        <v>20098925</v>
      </c>
      <c r="I37" s="59">
        <v>20098925</v>
      </c>
      <c r="J37" s="59">
        <v>25948616</v>
      </c>
      <c r="K37" s="59">
        <v>31112196</v>
      </c>
      <c r="L37" s="59">
        <v>24591657</v>
      </c>
      <c r="M37" s="59">
        <v>24591657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24591657</v>
      </c>
      <c r="W37" s="59">
        <v>18725150</v>
      </c>
      <c r="X37" s="59">
        <v>5866507</v>
      </c>
      <c r="Y37" s="60">
        <v>31.33</v>
      </c>
      <c r="Z37" s="61">
        <v>37450300</v>
      </c>
    </row>
    <row r="38" spans="1:26" ht="13.5">
      <c r="A38" s="57" t="s">
        <v>55</v>
      </c>
      <c r="B38" s="18">
        <v>13874780</v>
      </c>
      <c r="C38" s="18">
        <v>0</v>
      </c>
      <c r="D38" s="58">
        <v>2158160</v>
      </c>
      <c r="E38" s="59">
        <v>2158160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0</v>
      </c>
      <c r="W38" s="59">
        <v>1079080</v>
      </c>
      <c r="X38" s="59">
        <v>-1079080</v>
      </c>
      <c r="Y38" s="60">
        <v>-100</v>
      </c>
      <c r="Z38" s="61">
        <v>2158160</v>
      </c>
    </row>
    <row r="39" spans="1:26" ht="13.5">
      <c r="A39" s="57" t="s">
        <v>56</v>
      </c>
      <c r="B39" s="18">
        <v>876766237</v>
      </c>
      <c r="C39" s="18">
        <v>0</v>
      </c>
      <c r="D39" s="58">
        <v>1047579519</v>
      </c>
      <c r="E39" s="59">
        <v>1047579519</v>
      </c>
      <c r="F39" s="59">
        <v>301998276</v>
      </c>
      <c r="G39" s="59">
        <v>303350920</v>
      </c>
      <c r="H39" s="59">
        <v>282130933</v>
      </c>
      <c r="I39" s="59">
        <v>282130933</v>
      </c>
      <c r="J39" s="59">
        <v>257331005</v>
      </c>
      <c r="K39" s="59">
        <v>239502671</v>
      </c>
      <c r="L39" s="59">
        <v>286232106</v>
      </c>
      <c r="M39" s="59">
        <v>286232106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286232106</v>
      </c>
      <c r="W39" s="59">
        <v>523789760</v>
      </c>
      <c r="X39" s="59">
        <v>-237557654</v>
      </c>
      <c r="Y39" s="60">
        <v>-45.35</v>
      </c>
      <c r="Z39" s="61">
        <v>1047579519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148224179</v>
      </c>
      <c r="C42" s="18">
        <v>0</v>
      </c>
      <c r="D42" s="58">
        <v>198022321</v>
      </c>
      <c r="E42" s="59">
        <v>198022321</v>
      </c>
      <c r="F42" s="59">
        <v>93659237</v>
      </c>
      <c r="G42" s="59">
        <v>-9282264</v>
      </c>
      <c r="H42" s="59">
        <v>-13918890</v>
      </c>
      <c r="I42" s="59">
        <v>70458083</v>
      </c>
      <c r="J42" s="59">
        <v>-16650524</v>
      </c>
      <c r="K42" s="59">
        <v>-10020670</v>
      </c>
      <c r="L42" s="59">
        <v>31319859</v>
      </c>
      <c r="M42" s="59">
        <v>4648665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75106748</v>
      </c>
      <c r="W42" s="59">
        <v>114503867</v>
      </c>
      <c r="X42" s="59">
        <v>-39397119</v>
      </c>
      <c r="Y42" s="60">
        <v>-34.41</v>
      </c>
      <c r="Z42" s="61">
        <v>198022321</v>
      </c>
    </row>
    <row r="43" spans="1:26" ht="13.5">
      <c r="A43" s="57" t="s">
        <v>59</v>
      </c>
      <c r="B43" s="18">
        <v>-85415655</v>
      </c>
      <c r="C43" s="18">
        <v>0</v>
      </c>
      <c r="D43" s="58">
        <v>-142477271</v>
      </c>
      <c r="E43" s="59">
        <v>-142477271</v>
      </c>
      <c r="F43" s="59">
        <v>-3480604</v>
      </c>
      <c r="G43" s="59">
        <v>-6705782</v>
      </c>
      <c r="H43" s="59">
        <v>-6349250</v>
      </c>
      <c r="I43" s="59">
        <v>-16535636</v>
      </c>
      <c r="J43" s="59">
        <v>-6870773</v>
      </c>
      <c r="K43" s="59">
        <v>-9016909</v>
      </c>
      <c r="L43" s="59">
        <v>-12333439</v>
      </c>
      <c r="M43" s="59">
        <v>-28221121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-44756757</v>
      </c>
      <c r="W43" s="59">
        <v>-62689999</v>
      </c>
      <c r="X43" s="59">
        <v>17933242</v>
      </c>
      <c r="Y43" s="60">
        <v>-28.61</v>
      </c>
      <c r="Z43" s="61">
        <v>-142477271</v>
      </c>
    </row>
    <row r="44" spans="1:26" ht="13.5">
      <c r="A44" s="57" t="s">
        <v>60</v>
      </c>
      <c r="B44" s="18">
        <v>0</v>
      </c>
      <c r="C44" s="18">
        <v>0</v>
      </c>
      <c r="D44" s="58">
        <v>0</v>
      </c>
      <c r="E44" s="59">
        <v>0</v>
      </c>
      <c r="F44" s="59">
        <v>1600</v>
      </c>
      <c r="G44" s="59">
        <v>0</v>
      </c>
      <c r="H44" s="59">
        <v>4000</v>
      </c>
      <c r="I44" s="59">
        <v>5600</v>
      </c>
      <c r="J44" s="59">
        <v>8400</v>
      </c>
      <c r="K44" s="59">
        <v>800</v>
      </c>
      <c r="L44" s="59">
        <v>2400</v>
      </c>
      <c r="M44" s="59">
        <v>11600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17200</v>
      </c>
      <c r="W44" s="59"/>
      <c r="X44" s="59">
        <v>17200</v>
      </c>
      <c r="Y44" s="60">
        <v>0</v>
      </c>
      <c r="Z44" s="61">
        <v>0</v>
      </c>
    </row>
    <row r="45" spans="1:26" ht="13.5">
      <c r="A45" s="69" t="s">
        <v>61</v>
      </c>
      <c r="B45" s="21">
        <v>256615503</v>
      </c>
      <c r="C45" s="21">
        <v>0</v>
      </c>
      <c r="D45" s="98">
        <v>271720446</v>
      </c>
      <c r="E45" s="99">
        <v>271720446</v>
      </c>
      <c r="F45" s="99">
        <v>346616705</v>
      </c>
      <c r="G45" s="99">
        <v>330628659</v>
      </c>
      <c r="H45" s="99">
        <v>310364519</v>
      </c>
      <c r="I45" s="99">
        <v>310364519</v>
      </c>
      <c r="J45" s="99">
        <v>286851622</v>
      </c>
      <c r="K45" s="99">
        <v>267814843</v>
      </c>
      <c r="L45" s="99">
        <v>286803663</v>
      </c>
      <c r="M45" s="99">
        <v>286803663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286803663</v>
      </c>
      <c r="W45" s="99">
        <v>267989264</v>
      </c>
      <c r="X45" s="99">
        <v>18814399</v>
      </c>
      <c r="Y45" s="100">
        <v>7.02</v>
      </c>
      <c r="Z45" s="101">
        <v>271720446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108</v>
      </c>
      <c r="B47" s="114" t="s">
        <v>93</v>
      </c>
      <c r="C47" s="114"/>
      <c r="D47" s="115" t="s">
        <v>94</v>
      </c>
      <c r="E47" s="116" t="s">
        <v>95</v>
      </c>
      <c r="F47" s="117"/>
      <c r="G47" s="117"/>
      <c r="H47" s="117"/>
      <c r="I47" s="118" t="s">
        <v>96</v>
      </c>
      <c r="J47" s="117"/>
      <c r="K47" s="117"/>
      <c r="L47" s="117"/>
      <c r="M47" s="118" t="s">
        <v>97</v>
      </c>
      <c r="N47" s="119"/>
      <c r="O47" s="119"/>
      <c r="P47" s="119"/>
      <c r="Q47" s="119"/>
      <c r="R47" s="119"/>
      <c r="S47" s="119"/>
      <c r="T47" s="119"/>
      <c r="U47" s="119"/>
      <c r="V47" s="118" t="s">
        <v>98</v>
      </c>
      <c r="W47" s="118" t="s">
        <v>99</v>
      </c>
      <c r="X47" s="118" t="s">
        <v>100</v>
      </c>
      <c r="Y47" s="118" t="s">
        <v>101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2821311</v>
      </c>
      <c r="C49" s="51">
        <v>0</v>
      </c>
      <c r="D49" s="128">
        <v>2534031</v>
      </c>
      <c r="E49" s="53">
        <v>2671006</v>
      </c>
      <c r="F49" s="53">
        <v>0</v>
      </c>
      <c r="G49" s="53">
        <v>0</v>
      </c>
      <c r="H49" s="53">
        <v>0</v>
      </c>
      <c r="I49" s="53">
        <v>2461927</v>
      </c>
      <c r="J49" s="53">
        <v>0</v>
      </c>
      <c r="K49" s="53">
        <v>0</v>
      </c>
      <c r="L49" s="53">
        <v>0</v>
      </c>
      <c r="M49" s="53">
        <v>116365404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126853679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0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109</v>
      </c>
      <c r="B58" s="5">
        <f>IF(B67=0,0,+(B76/B67)*100)</f>
        <v>52.39477192166784</v>
      </c>
      <c r="C58" s="5">
        <f>IF(C67=0,0,+(C76/C67)*100)</f>
        <v>0</v>
      </c>
      <c r="D58" s="6">
        <f aca="true" t="shared" si="6" ref="D58:Z58">IF(D67=0,0,+(D76/D67)*100)</f>
        <v>78.20800628315229</v>
      </c>
      <c r="E58" s="7">
        <f t="shared" si="6"/>
        <v>78.20800628315229</v>
      </c>
      <c r="F58" s="7">
        <f t="shared" si="6"/>
        <v>11.457478446127626</v>
      </c>
      <c r="G58" s="7">
        <f t="shared" si="6"/>
        <v>10.337973814658955</v>
      </c>
      <c r="H58" s="7">
        <f t="shared" si="6"/>
        <v>6.1213803279380095</v>
      </c>
      <c r="I58" s="7">
        <f t="shared" si="6"/>
        <v>9.308770093150654</v>
      </c>
      <c r="J58" s="7">
        <f t="shared" si="6"/>
        <v>11.81665683330381</v>
      </c>
      <c r="K58" s="7">
        <f t="shared" si="6"/>
        <v>14.541825634087257</v>
      </c>
      <c r="L58" s="7">
        <f t="shared" si="6"/>
        <v>6.049758258571105</v>
      </c>
      <c r="M58" s="7">
        <f t="shared" si="6"/>
        <v>10.732493823461448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10.02997988813292</v>
      </c>
      <c r="W58" s="7">
        <f t="shared" si="6"/>
        <v>78.20801222862526</v>
      </c>
      <c r="X58" s="7">
        <f t="shared" si="6"/>
        <v>0</v>
      </c>
      <c r="Y58" s="7">
        <f t="shared" si="6"/>
        <v>0</v>
      </c>
      <c r="Z58" s="8">
        <f t="shared" si="6"/>
        <v>78.20800628315229</v>
      </c>
    </row>
    <row r="59" spans="1:26" ht="13.5">
      <c r="A59" s="36" t="s">
        <v>31</v>
      </c>
      <c r="B59" s="9">
        <f aca="true" t="shared" si="7" ref="B59:Z66">IF(B68=0,0,+(B77/B68)*100)</f>
        <v>24.956225082432447</v>
      </c>
      <c r="C59" s="9">
        <f t="shared" si="7"/>
        <v>0</v>
      </c>
      <c r="D59" s="2">
        <f t="shared" si="7"/>
        <v>84.52157124183985</v>
      </c>
      <c r="E59" s="10">
        <f t="shared" si="7"/>
        <v>84.52157124183985</v>
      </c>
      <c r="F59" s="10">
        <f t="shared" si="7"/>
        <v>15.188492354343008</v>
      </c>
      <c r="G59" s="10">
        <f t="shared" si="7"/>
        <v>12.47450400606459</v>
      </c>
      <c r="H59" s="10">
        <f t="shared" si="7"/>
        <v>6.348736946951405</v>
      </c>
      <c r="I59" s="10">
        <f t="shared" si="7"/>
        <v>11.336839664150254</v>
      </c>
      <c r="J59" s="10">
        <f t="shared" si="7"/>
        <v>18.32062670747198</v>
      </c>
      <c r="K59" s="10">
        <f t="shared" si="7"/>
        <v>15.813531237237566</v>
      </c>
      <c r="L59" s="10">
        <f t="shared" si="7"/>
        <v>7.192404657466374</v>
      </c>
      <c r="M59" s="10">
        <f t="shared" si="7"/>
        <v>13.763593804950489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12.552194978672542</v>
      </c>
      <c r="W59" s="10">
        <f t="shared" si="7"/>
        <v>84.52157369925514</v>
      </c>
      <c r="X59" s="10">
        <f t="shared" si="7"/>
        <v>0</v>
      </c>
      <c r="Y59" s="10">
        <f t="shared" si="7"/>
        <v>0</v>
      </c>
      <c r="Z59" s="11">
        <f t="shared" si="7"/>
        <v>84.52157124183985</v>
      </c>
    </row>
    <row r="60" spans="1:26" ht="13.5">
      <c r="A60" s="37" t="s">
        <v>32</v>
      </c>
      <c r="B60" s="12">
        <f t="shared" si="7"/>
        <v>26.090127878956675</v>
      </c>
      <c r="C60" s="12">
        <f t="shared" si="7"/>
        <v>0</v>
      </c>
      <c r="D60" s="3">
        <f t="shared" si="7"/>
        <v>55.81614953503203</v>
      </c>
      <c r="E60" s="13">
        <f t="shared" si="7"/>
        <v>55.81614953503203</v>
      </c>
      <c r="F60" s="13">
        <f t="shared" si="7"/>
        <v>21.075337806071936</v>
      </c>
      <c r="G60" s="13">
        <f t="shared" si="7"/>
        <v>23.66254524090192</v>
      </c>
      <c r="H60" s="13">
        <f t="shared" si="7"/>
        <v>16.86805058558173</v>
      </c>
      <c r="I60" s="13">
        <f t="shared" si="7"/>
        <v>20.661553026643737</v>
      </c>
      <c r="J60" s="13">
        <f t="shared" si="7"/>
        <v>16.66007279632853</v>
      </c>
      <c r="K60" s="13">
        <f t="shared" si="7"/>
        <v>50.744015527280574</v>
      </c>
      <c r="L60" s="13">
        <f t="shared" si="7"/>
        <v>15.103578154425612</v>
      </c>
      <c r="M60" s="13">
        <f t="shared" si="7"/>
        <v>24.68413700300265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22.74995757499935</v>
      </c>
      <c r="W60" s="13">
        <f t="shared" si="7"/>
        <v>55.81614216166359</v>
      </c>
      <c r="X60" s="13">
        <f t="shared" si="7"/>
        <v>0</v>
      </c>
      <c r="Y60" s="13">
        <f t="shared" si="7"/>
        <v>0</v>
      </c>
      <c r="Z60" s="14">
        <f t="shared" si="7"/>
        <v>55.81614953503203</v>
      </c>
    </row>
    <row r="61" spans="1:26" ht="13.5">
      <c r="A61" s="38" t="s">
        <v>110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8" t="s">
        <v>111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8" t="s">
        <v>112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8" t="s">
        <v>113</v>
      </c>
      <c r="B64" s="12">
        <f t="shared" si="7"/>
        <v>27.283877637251276</v>
      </c>
      <c r="C64" s="12">
        <f t="shared" si="7"/>
        <v>0</v>
      </c>
      <c r="D64" s="3">
        <f t="shared" si="7"/>
        <v>55.81614953503203</v>
      </c>
      <c r="E64" s="13">
        <f t="shared" si="7"/>
        <v>55.81614953503203</v>
      </c>
      <c r="F64" s="13">
        <f t="shared" si="7"/>
        <v>21.075337806071936</v>
      </c>
      <c r="G64" s="13">
        <f t="shared" si="7"/>
        <v>23.66254524090192</v>
      </c>
      <c r="H64" s="13">
        <f t="shared" si="7"/>
        <v>16.86805058558173</v>
      </c>
      <c r="I64" s="13">
        <f t="shared" si="7"/>
        <v>20.661553026643737</v>
      </c>
      <c r="J64" s="13">
        <f t="shared" si="7"/>
        <v>16.66007279632853</v>
      </c>
      <c r="K64" s="13">
        <f t="shared" si="7"/>
        <v>50.744015527280574</v>
      </c>
      <c r="L64" s="13">
        <f t="shared" si="7"/>
        <v>15.103578154425612</v>
      </c>
      <c r="M64" s="13">
        <f t="shared" si="7"/>
        <v>24.68413700300265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22.74995757499935</v>
      </c>
      <c r="W64" s="13">
        <f t="shared" si="7"/>
        <v>55.81614216166359</v>
      </c>
      <c r="X64" s="13">
        <f t="shared" si="7"/>
        <v>0</v>
      </c>
      <c r="Y64" s="13">
        <f t="shared" si="7"/>
        <v>0</v>
      </c>
      <c r="Z64" s="14">
        <f t="shared" si="7"/>
        <v>55.81614953503203</v>
      </c>
    </row>
    <row r="65" spans="1:26" ht="13.5">
      <c r="A65" s="38" t="s">
        <v>114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115</v>
      </c>
      <c r="B66" s="15">
        <f t="shared" si="7"/>
        <v>100</v>
      </c>
      <c r="C66" s="15">
        <f t="shared" si="7"/>
        <v>0</v>
      </c>
      <c r="D66" s="4">
        <f t="shared" si="7"/>
        <v>80.40113439384207</v>
      </c>
      <c r="E66" s="16">
        <f t="shared" si="7"/>
        <v>80.40113439384207</v>
      </c>
      <c r="F66" s="16">
        <f t="shared" si="7"/>
        <v>3.8878599813570136</v>
      </c>
      <c r="G66" s="16">
        <f t="shared" si="7"/>
        <v>3.622167726681185</v>
      </c>
      <c r="H66" s="16">
        <f t="shared" si="7"/>
        <v>2.811606983059124</v>
      </c>
      <c r="I66" s="16">
        <f t="shared" si="7"/>
        <v>3.4344940771219292</v>
      </c>
      <c r="J66" s="16">
        <f t="shared" si="7"/>
        <v>2.855548749097665</v>
      </c>
      <c r="K66" s="16">
        <f t="shared" si="7"/>
        <v>3.972676109429164</v>
      </c>
      <c r="L66" s="16">
        <f t="shared" si="7"/>
        <v>1.6996131547964342</v>
      </c>
      <c r="M66" s="16">
        <f t="shared" si="7"/>
        <v>2.8269708525342723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3.125227076769572</v>
      </c>
      <c r="W66" s="16">
        <f t="shared" si="7"/>
        <v>80.40116673473484</v>
      </c>
      <c r="X66" s="16">
        <f t="shared" si="7"/>
        <v>0</v>
      </c>
      <c r="Y66" s="16">
        <f t="shared" si="7"/>
        <v>0</v>
      </c>
      <c r="Z66" s="17">
        <f t="shared" si="7"/>
        <v>80.40113439384207</v>
      </c>
    </row>
    <row r="67" spans="1:26" ht="13.5" hidden="1">
      <c r="A67" s="40" t="s">
        <v>116</v>
      </c>
      <c r="B67" s="23">
        <v>36486982</v>
      </c>
      <c r="C67" s="23"/>
      <c r="D67" s="24">
        <v>33150239</v>
      </c>
      <c r="E67" s="25">
        <v>33150239</v>
      </c>
      <c r="F67" s="25">
        <v>4083141</v>
      </c>
      <c r="G67" s="25">
        <v>4102448</v>
      </c>
      <c r="H67" s="25">
        <v>4077234</v>
      </c>
      <c r="I67" s="25">
        <v>12262823</v>
      </c>
      <c r="J67" s="25">
        <v>4301682</v>
      </c>
      <c r="K67" s="25">
        <v>4020740</v>
      </c>
      <c r="L67" s="25">
        <v>4266749</v>
      </c>
      <c r="M67" s="25">
        <v>12589171</v>
      </c>
      <c r="N67" s="25"/>
      <c r="O67" s="25"/>
      <c r="P67" s="25"/>
      <c r="Q67" s="25"/>
      <c r="R67" s="25"/>
      <c r="S67" s="25"/>
      <c r="T67" s="25"/>
      <c r="U67" s="25"/>
      <c r="V67" s="25">
        <v>24851994</v>
      </c>
      <c r="W67" s="25">
        <v>14586104</v>
      </c>
      <c r="X67" s="25"/>
      <c r="Y67" s="24"/>
      <c r="Z67" s="26">
        <v>33150239</v>
      </c>
    </row>
    <row r="68" spans="1:26" ht="13.5" hidden="1">
      <c r="A68" s="36" t="s">
        <v>31</v>
      </c>
      <c r="B68" s="18">
        <v>17049718</v>
      </c>
      <c r="C68" s="18"/>
      <c r="D68" s="19">
        <v>21359920</v>
      </c>
      <c r="E68" s="20">
        <v>21359920</v>
      </c>
      <c r="F68" s="20">
        <v>1910104</v>
      </c>
      <c r="G68" s="20">
        <v>1910104</v>
      </c>
      <c r="H68" s="20">
        <v>1910569</v>
      </c>
      <c r="I68" s="20">
        <v>5730777</v>
      </c>
      <c r="J68" s="20">
        <v>1905961</v>
      </c>
      <c r="K68" s="20">
        <v>1922145</v>
      </c>
      <c r="L68" s="20">
        <v>1921388</v>
      </c>
      <c r="M68" s="20">
        <v>5749494</v>
      </c>
      <c r="N68" s="20"/>
      <c r="O68" s="20"/>
      <c r="P68" s="20"/>
      <c r="Q68" s="20"/>
      <c r="R68" s="20"/>
      <c r="S68" s="20"/>
      <c r="T68" s="20"/>
      <c r="U68" s="20"/>
      <c r="V68" s="20">
        <v>11480271</v>
      </c>
      <c r="W68" s="20">
        <v>9398365</v>
      </c>
      <c r="X68" s="20"/>
      <c r="Y68" s="19"/>
      <c r="Z68" s="22">
        <v>21359920</v>
      </c>
    </row>
    <row r="69" spans="1:26" ht="13.5" hidden="1">
      <c r="A69" s="37" t="s">
        <v>32</v>
      </c>
      <c r="B69" s="18">
        <v>6189916</v>
      </c>
      <c r="C69" s="18"/>
      <c r="D69" s="19">
        <v>6537117</v>
      </c>
      <c r="E69" s="20">
        <v>6537117</v>
      </c>
      <c r="F69" s="20">
        <v>542397</v>
      </c>
      <c r="G69" s="20">
        <v>531046</v>
      </c>
      <c r="H69" s="20">
        <v>479267</v>
      </c>
      <c r="I69" s="20">
        <v>1552710</v>
      </c>
      <c r="J69" s="20">
        <v>657176</v>
      </c>
      <c r="K69" s="20">
        <v>421967</v>
      </c>
      <c r="L69" s="20">
        <v>597375</v>
      </c>
      <c r="M69" s="20">
        <v>1676518</v>
      </c>
      <c r="N69" s="20"/>
      <c r="O69" s="20"/>
      <c r="P69" s="20"/>
      <c r="Q69" s="20"/>
      <c r="R69" s="20"/>
      <c r="S69" s="20"/>
      <c r="T69" s="20"/>
      <c r="U69" s="20"/>
      <c r="V69" s="20">
        <v>3229228</v>
      </c>
      <c r="W69" s="20">
        <v>2876331</v>
      </c>
      <c r="X69" s="20"/>
      <c r="Y69" s="19"/>
      <c r="Z69" s="22">
        <v>6537117</v>
      </c>
    </row>
    <row r="70" spans="1:26" ht="13.5" hidden="1">
      <c r="A70" s="38" t="s">
        <v>110</v>
      </c>
      <c r="B70" s="18"/>
      <c r="C70" s="18"/>
      <c r="D70" s="19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19"/>
      <c r="Z70" s="22"/>
    </row>
    <row r="71" spans="1:26" ht="13.5" hidden="1">
      <c r="A71" s="38" t="s">
        <v>111</v>
      </c>
      <c r="B71" s="18"/>
      <c r="C71" s="18"/>
      <c r="D71" s="19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19"/>
      <c r="Z71" s="22"/>
    </row>
    <row r="72" spans="1:26" ht="13.5" hidden="1">
      <c r="A72" s="38" t="s">
        <v>112</v>
      </c>
      <c r="B72" s="18"/>
      <c r="C72" s="18"/>
      <c r="D72" s="19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19"/>
      <c r="Z72" s="22"/>
    </row>
    <row r="73" spans="1:26" ht="13.5" hidden="1">
      <c r="A73" s="38" t="s">
        <v>113</v>
      </c>
      <c r="B73" s="18">
        <v>5919089</v>
      </c>
      <c r="C73" s="18"/>
      <c r="D73" s="19">
        <v>6537117</v>
      </c>
      <c r="E73" s="20">
        <v>6537117</v>
      </c>
      <c r="F73" s="20">
        <v>542397</v>
      </c>
      <c r="G73" s="20">
        <v>531046</v>
      </c>
      <c r="H73" s="20">
        <v>479267</v>
      </c>
      <c r="I73" s="20">
        <v>1552710</v>
      </c>
      <c r="J73" s="20">
        <v>657176</v>
      </c>
      <c r="K73" s="20">
        <v>421967</v>
      </c>
      <c r="L73" s="20">
        <v>597375</v>
      </c>
      <c r="M73" s="20">
        <v>1676518</v>
      </c>
      <c r="N73" s="20"/>
      <c r="O73" s="20"/>
      <c r="P73" s="20"/>
      <c r="Q73" s="20"/>
      <c r="R73" s="20"/>
      <c r="S73" s="20"/>
      <c r="T73" s="20"/>
      <c r="U73" s="20"/>
      <c r="V73" s="20">
        <v>3229228</v>
      </c>
      <c r="W73" s="20">
        <v>2876331</v>
      </c>
      <c r="X73" s="20"/>
      <c r="Y73" s="19"/>
      <c r="Z73" s="22">
        <v>6537117</v>
      </c>
    </row>
    <row r="74" spans="1:26" ht="13.5" hidden="1">
      <c r="A74" s="38" t="s">
        <v>114</v>
      </c>
      <c r="B74" s="18">
        <v>270827</v>
      </c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115</v>
      </c>
      <c r="B75" s="27">
        <v>13247348</v>
      </c>
      <c r="C75" s="27"/>
      <c r="D75" s="28">
        <v>5253202</v>
      </c>
      <c r="E75" s="29">
        <v>5253202</v>
      </c>
      <c r="F75" s="29">
        <v>1630640</v>
      </c>
      <c r="G75" s="29">
        <v>1661298</v>
      </c>
      <c r="H75" s="29">
        <v>1687398</v>
      </c>
      <c r="I75" s="29">
        <v>4979336</v>
      </c>
      <c r="J75" s="29">
        <v>1738545</v>
      </c>
      <c r="K75" s="29">
        <v>1676628</v>
      </c>
      <c r="L75" s="29">
        <v>1747986</v>
      </c>
      <c r="M75" s="29">
        <v>5163159</v>
      </c>
      <c r="N75" s="29"/>
      <c r="O75" s="29"/>
      <c r="P75" s="29"/>
      <c r="Q75" s="29"/>
      <c r="R75" s="29"/>
      <c r="S75" s="29"/>
      <c r="T75" s="29"/>
      <c r="U75" s="29"/>
      <c r="V75" s="29">
        <v>10142495</v>
      </c>
      <c r="W75" s="29">
        <v>2311408</v>
      </c>
      <c r="X75" s="29"/>
      <c r="Y75" s="28"/>
      <c r="Z75" s="30">
        <v>5253202</v>
      </c>
    </row>
    <row r="76" spans="1:26" ht="13.5" hidden="1">
      <c r="A76" s="41" t="s">
        <v>117</v>
      </c>
      <c r="B76" s="31">
        <v>19117271</v>
      </c>
      <c r="C76" s="31"/>
      <c r="D76" s="32">
        <v>25926141</v>
      </c>
      <c r="E76" s="33">
        <v>25926141</v>
      </c>
      <c r="F76" s="33">
        <v>467825</v>
      </c>
      <c r="G76" s="33">
        <v>424110</v>
      </c>
      <c r="H76" s="33">
        <v>249583</v>
      </c>
      <c r="I76" s="33">
        <v>1141518</v>
      </c>
      <c r="J76" s="33">
        <v>508315</v>
      </c>
      <c r="K76" s="33">
        <v>584689</v>
      </c>
      <c r="L76" s="33">
        <v>258128</v>
      </c>
      <c r="M76" s="33">
        <v>1351132</v>
      </c>
      <c r="N76" s="33"/>
      <c r="O76" s="33"/>
      <c r="P76" s="33"/>
      <c r="Q76" s="33"/>
      <c r="R76" s="33"/>
      <c r="S76" s="33"/>
      <c r="T76" s="33"/>
      <c r="U76" s="33"/>
      <c r="V76" s="33">
        <v>2492650</v>
      </c>
      <c r="W76" s="33">
        <v>11407502</v>
      </c>
      <c r="X76" s="33"/>
      <c r="Y76" s="32"/>
      <c r="Z76" s="34">
        <v>25926141</v>
      </c>
    </row>
    <row r="77" spans="1:26" ht="13.5" hidden="1">
      <c r="A77" s="36" t="s">
        <v>31</v>
      </c>
      <c r="B77" s="18">
        <v>4254966</v>
      </c>
      <c r="C77" s="18"/>
      <c r="D77" s="19">
        <v>18053740</v>
      </c>
      <c r="E77" s="20">
        <v>18053740</v>
      </c>
      <c r="F77" s="20">
        <v>290116</v>
      </c>
      <c r="G77" s="20">
        <v>238276</v>
      </c>
      <c r="H77" s="20">
        <v>121297</v>
      </c>
      <c r="I77" s="20">
        <v>649689</v>
      </c>
      <c r="J77" s="20">
        <v>349184</v>
      </c>
      <c r="K77" s="20">
        <v>303959</v>
      </c>
      <c r="L77" s="20">
        <v>138194</v>
      </c>
      <c r="M77" s="20">
        <v>791337</v>
      </c>
      <c r="N77" s="20"/>
      <c r="O77" s="20"/>
      <c r="P77" s="20"/>
      <c r="Q77" s="20"/>
      <c r="R77" s="20"/>
      <c r="S77" s="20"/>
      <c r="T77" s="20"/>
      <c r="U77" s="20"/>
      <c r="V77" s="20">
        <v>1441026</v>
      </c>
      <c r="W77" s="20">
        <v>7943646</v>
      </c>
      <c r="X77" s="20"/>
      <c r="Y77" s="19"/>
      <c r="Z77" s="22">
        <v>18053740</v>
      </c>
    </row>
    <row r="78" spans="1:26" ht="13.5" hidden="1">
      <c r="A78" s="37" t="s">
        <v>32</v>
      </c>
      <c r="B78" s="18">
        <v>1614957</v>
      </c>
      <c r="C78" s="18"/>
      <c r="D78" s="19">
        <v>3648767</v>
      </c>
      <c r="E78" s="20">
        <v>3648767</v>
      </c>
      <c r="F78" s="20">
        <v>114312</v>
      </c>
      <c r="G78" s="20">
        <v>125659</v>
      </c>
      <c r="H78" s="20">
        <v>80843</v>
      </c>
      <c r="I78" s="20">
        <v>320814</v>
      </c>
      <c r="J78" s="20">
        <v>109486</v>
      </c>
      <c r="K78" s="20">
        <v>214123</v>
      </c>
      <c r="L78" s="20">
        <v>90225</v>
      </c>
      <c r="M78" s="20">
        <v>413834</v>
      </c>
      <c r="N78" s="20"/>
      <c r="O78" s="20"/>
      <c r="P78" s="20"/>
      <c r="Q78" s="20"/>
      <c r="R78" s="20"/>
      <c r="S78" s="20"/>
      <c r="T78" s="20"/>
      <c r="U78" s="20"/>
      <c r="V78" s="20">
        <v>734648</v>
      </c>
      <c r="W78" s="20">
        <v>1605457</v>
      </c>
      <c r="X78" s="20"/>
      <c r="Y78" s="19"/>
      <c r="Z78" s="22">
        <v>3648767</v>
      </c>
    </row>
    <row r="79" spans="1:26" ht="13.5" hidden="1">
      <c r="A79" s="38" t="s">
        <v>110</v>
      </c>
      <c r="B79" s="18"/>
      <c r="C79" s="18"/>
      <c r="D79" s="19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19"/>
      <c r="Z79" s="22"/>
    </row>
    <row r="80" spans="1:26" ht="13.5" hidden="1">
      <c r="A80" s="38" t="s">
        <v>111</v>
      </c>
      <c r="B80" s="18"/>
      <c r="C80" s="18"/>
      <c r="D80" s="19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19"/>
      <c r="Z80" s="22"/>
    </row>
    <row r="81" spans="1:26" ht="13.5" hidden="1">
      <c r="A81" s="38" t="s">
        <v>112</v>
      </c>
      <c r="B81" s="18"/>
      <c r="C81" s="18"/>
      <c r="D81" s="19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19"/>
      <c r="Z81" s="22"/>
    </row>
    <row r="82" spans="1:26" ht="13.5" hidden="1">
      <c r="A82" s="38" t="s">
        <v>113</v>
      </c>
      <c r="B82" s="18">
        <v>1614957</v>
      </c>
      <c r="C82" s="18"/>
      <c r="D82" s="19">
        <v>3648767</v>
      </c>
      <c r="E82" s="20">
        <v>3648767</v>
      </c>
      <c r="F82" s="20">
        <v>114312</v>
      </c>
      <c r="G82" s="20">
        <v>125659</v>
      </c>
      <c r="H82" s="20">
        <v>80843</v>
      </c>
      <c r="I82" s="20">
        <v>320814</v>
      </c>
      <c r="J82" s="20">
        <v>109486</v>
      </c>
      <c r="K82" s="20">
        <v>214123</v>
      </c>
      <c r="L82" s="20">
        <v>90225</v>
      </c>
      <c r="M82" s="20">
        <v>413834</v>
      </c>
      <c r="N82" s="20"/>
      <c r="O82" s="20"/>
      <c r="P82" s="20"/>
      <c r="Q82" s="20"/>
      <c r="R82" s="20"/>
      <c r="S82" s="20"/>
      <c r="T82" s="20"/>
      <c r="U82" s="20"/>
      <c r="V82" s="20">
        <v>734648</v>
      </c>
      <c r="W82" s="20">
        <v>1605457</v>
      </c>
      <c r="X82" s="20"/>
      <c r="Y82" s="19"/>
      <c r="Z82" s="22">
        <v>3648767</v>
      </c>
    </row>
    <row r="83" spans="1:26" ht="13.5" hidden="1">
      <c r="A83" s="38" t="s">
        <v>114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115</v>
      </c>
      <c r="B84" s="27">
        <v>13247348</v>
      </c>
      <c r="C84" s="27"/>
      <c r="D84" s="28">
        <v>4223634</v>
      </c>
      <c r="E84" s="29">
        <v>4223634</v>
      </c>
      <c r="F84" s="29">
        <v>63397</v>
      </c>
      <c r="G84" s="29">
        <v>60175</v>
      </c>
      <c r="H84" s="29">
        <v>47443</v>
      </c>
      <c r="I84" s="29">
        <v>171015</v>
      </c>
      <c r="J84" s="29">
        <v>49645</v>
      </c>
      <c r="K84" s="29">
        <v>66607</v>
      </c>
      <c r="L84" s="29">
        <v>29709</v>
      </c>
      <c r="M84" s="29">
        <v>145961</v>
      </c>
      <c r="N84" s="29"/>
      <c r="O84" s="29"/>
      <c r="P84" s="29"/>
      <c r="Q84" s="29"/>
      <c r="R84" s="29"/>
      <c r="S84" s="29"/>
      <c r="T84" s="29"/>
      <c r="U84" s="29"/>
      <c r="V84" s="29">
        <v>316976</v>
      </c>
      <c r="W84" s="29">
        <v>1858399</v>
      </c>
      <c r="X84" s="29"/>
      <c r="Y84" s="28"/>
      <c r="Z84" s="30">
        <v>4223634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80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0</v>
      </c>
      <c r="C5" s="18">
        <v>0</v>
      </c>
      <c r="D5" s="58">
        <v>0</v>
      </c>
      <c r="E5" s="59">
        <v>0</v>
      </c>
      <c r="F5" s="59">
        <v>0</v>
      </c>
      <c r="G5" s="59">
        <v>0</v>
      </c>
      <c r="H5" s="59">
        <v>0</v>
      </c>
      <c r="I5" s="59">
        <v>0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0</v>
      </c>
      <c r="W5" s="59"/>
      <c r="X5" s="59">
        <v>0</v>
      </c>
      <c r="Y5" s="60">
        <v>0</v>
      </c>
      <c r="Z5" s="61">
        <v>0</v>
      </c>
    </row>
    <row r="6" spans="1:26" ht="13.5">
      <c r="A6" s="57" t="s">
        <v>32</v>
      </c>
      <c r="B6" s="18">
        <v>58327844</v>
      </c>
      <c r="C6" s="18">
        <v>0</v>
      </c>
      <c r="D6" s="58">
        <v>57659000</v>
      </c>
      <c r="E6" s="59">
        <v>57659000</v>
      </c>
      <c r="F6" s="59">
        <v>0</v>
      </c>
      <c r="G6" s="59">
        <v>0</v>
      </c>
      <c r="H6" s="59">
        <v>5966473</v>
      </c>
      <c r="I6" s="59">
        <v>5966473</v>
      </c>
      <c r="J6" s="59">
        <v>0</v>
      </c>
      <c r="K6" s="59">
        <v>19661942</v>
      </c>
      <c r="L6" s="59">
        <v>0</v>
      </c>
      <c r="M6" s="59">
        <v>19661942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25628415</v>
      </c>
      <c r="W6" s="59">
        <v>28637784</v>
      </c>
      <c r="X6" s="59">
        <v>-3009369</v>
      </c>
      <c r="Y6" s="60">
        <v>-10.51</v>
      </c>
      <c r="Z6" s="61">
        <v>57659000</v>
      </c>
    </row>
    <row r="7" spans="1:26" ht="13.5">
      <c r="A7" s="57" t="s">
        <v>33</v>
      </c>
      <c r="B7" s="18">
        <v>23258349</v>
      </c>
      <c r="C7" s="18">
        <v>0</v>
      </c>
      <c r="D7" s="58">
        <v>22694000</v>
      </c>
      <c r="E7" s="59">
        <v>22694000</v>
      </c>
      <c r="F7" s="59">
        <v>1075467</v>
      </c>
      <c r="G7" s="59">
        <v>2383313</v>
      </c>
      <c r="H7" s="59">
        <v>2945215</v>
      </c>
      <c r="I7" s="59">
        <v>6403995</v>
      </c>
      <c r="J7" s="59">
        <v>1524986</v>
      </c>
      <c r="K7" s="59">
        <v>1545978</v>
      </c>
      <c r="L7" s="59">
        <v>2846564</v>
      </c>
      <c r="M7" s="59">
        <v>5917528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12321523</v>
      </c>
      <c r="W7" s="59">
        <v>11271543</v>
      </c>
      <c r="X7" s="59">
        <v>1049980</v>
      </c>
      <c r="Y7" s="60">
        <v>9.32</v>
      </c>
      <c r="Z7" s="61">
        <v>22694000</v>
      </c>
    </row>
    <row r="8" spans="1:26" ht="13.5">
      <c r="A8" s="57" t="s">
        <v>34</v>
      </c>
      <c r="B8" s="18">
        <v>507749793</v>
      </c>
      <c r="C8" s="18">
        <v>0</v>
      </c>
      <c r="D8" s="58">
        <v>589885000</v>
      </c>
      <c r="E8" s="59">
        <v>589885000</v>
      </c>
      <c r="F8" s="59">
        <v>194264629</v>
      </c>
      <c r="G8" s="59">
        <v>3496630</v>
      </c>
      <c r="H8" s="59">
        <v>486928</v>
      </c>
      <c r="I8" s="59">
        <v>198248187</v>
      </c>
      <c r="J8" s="59">
        <v>5296334</v>
      </c>
      <c r="K8" s="59">
        <v>3990325</v>
      </c>
      <c r="L8" s="59">
        <v>149324839</v>
      </c>
      <c r="M8" s="59">
        <v>158611498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356859685</v>
      </c>
      <c r="W8" s="59">
        <v>292981132</v>
      </c>
      <c r="X8" s="59">
        <v>63878553</v>
      </c>
      <c r="Y8" s="60">
        <v>21.8</v>
      </c>
      <c r="Z8" s="61">
        <v>589885000</v>
      </c>
    </row>
    <row r="9" spans="1:26" ht="13.5">
      <c r="A9" s="57" t="s">
        <v>35</v>
      </c>
      <c r="B9" s="18">
        <v>3578344</v>
      </c>
      <c r="C9" s="18">
        <v>0</v>
      </c>
      <c r="D9" s="58">
        <v>945000</v>
      </c>
      <c r="E9" s="59">
        <v>945000</v>
      </c>
      <c r="F9" s="59">
        <v>29714</v>
      </c>
      <c r="G9" s="59">
        <v>61935</v>
      </c>
      <c r="H9" s="59">
        <v>176590</v>
      </c>
      <c r="I9" s="59">
        <v>268239</v>
      </c>
      <c r="J9" s="59">
        <v>14706</v>
      </c>
      <c r="K9" s="59">
        <v>80760</v>
      </c>
      <c r="L9" s="59">
        <v>27077</v>
      </c>
      <c r="M9" s="59">
        <v>122543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390782</v>
      </c>
      <c r="W9" s="59"/>
      <c r="X9" s="59">
        <v>390782</v>
      </c>
      <c r="Y9" s="60">
        <v>0</v>
      </c>
      <c r="Z9" s="61">
        <v>945000</v>
      </c>
    </row>
    <row r="10" spans="1:26" ht="25.5">
      <c r="A10" s="62" t="s">
        <v>102</v>
      </c>
      <c r="B10" s="63">
        <f>SUM(B5:B9)</f>
        <v>592914330</v>
      </c>
      <c r="C10" s="63">
        <f>SUM(C5:C9)</f>
        <v>0</v>
      </c>
      <c r="D10" s="64">
        <f aca="true" t="shared" si="0" ref="D10:Z10">SUM(D5:D9)</f>
        <v>671183000</v>
      </c>
      <c r="E10" s="65">
        <f t="shared" si="0"/>
        <v>671183000</v>
      </c>
      <c r="F10" s="65">
        <f t="shared" si="0"/>
        <v>195369810</v>
      </c>
      <c r="G10" s="65">
        <f t="shared" si="0"/>
        <v>5941878</v>
      </c>
      <c r="H10" s="65">
        <f t="shared" si="0"/>
        <v>9575206</v>
      </c>
      <c r="I10" s="65">
        <f t="shared" si="0"/>
        <v>210886894</v>
      </c>
      <c r="J10" s="65">
        <f t="shared" si="0"/>
        <v>6836026</v>
      </c>
      <c r="K10" s="65">
        <f t="shared" si="0"/>
        <v>25279005</v>
      </c>
      <c r="L10" s="65">
        <f t="shared" si="0"/>
        <v>152198480</v>
      </c>
      <c r="M10" s="65">
        <f t="shared" si="0"/>
        <v>184313511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395200405</v>
      </c>
      <c r="W10" s="65">
        <f t="shared" si="0"/>
        <v>332890459</v>
      </c>
      <c r="X10" s="65">
        <f t="shared" si="0"/>
        <v>62309946</v>
      </c>
      <c r="Y10" s="66">
        <f>+IF(W10&lt;&gt;0,(X10/W10)*100,0)</f>
        <v>18.71785276970044</v>
      </c>
      <c r="Z10" s="67">
        <f t="shared" si="0"/>
        <v>671183000</v>
      </c>
    </row>
    <row r="11" spans="1:26" ht="13.5">
      <c r="A11" s="57" t="s">
        <v>36</v>
      </c>
      <c r="B11" s="18">
        <v>248769964</v>
      </c>
      <c r="C11" s="18">
        <v>0</v>
      </c>
      <c r="D11" s="58">
        <v>278377024</v>
      </c>
      <c r="E11" s="59">
        <v>278377024</v>
      </c>
      <c r="F11" s="59">
        <v>18401130</v>
      </c>
      <c r="G11" s="59">
        <v>20452842</v>
      </c>
      <c r="H11" s="59">
        <v>18628119</v>
      </c>
      <c r="I11" s="59">
        <v>57482091</v>
      </c>
      <c r="J11" s="59">
        <v>22298292</v>
      </c>
      <c r="K11" s="59">
        <v>20141601</v>
      </c>
      <c r="L11" s="59">
        <v>26234000</v>
      </c>
      <c r="M11" s="59">
        <v>68673893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126155984</v>
      </c>
      <c r="W11" s="59">
        <v>138262908</v>
      </c>
      <c r="X11" s="59">
        <v>-12106924</v>
      </c>
      <c r="Y11" s="60">
        <v>-8.76</v>
      </c>
      <c r="Z11" s="61">
        <v>278377024</v>
      </c>
    </row>
    <row r="12" spans="1:26" ht="13.5">
      <c r="A12" s="57" t="s">
        <v>37</v>
      </c>
      <c r="B12" s="18">
        <v>11729226</v>
      </c>
      <c r="C12" s="18">
        <v>0</v>
      </c>
      <c r="D12" s="58">
        <v>13921000</v>
      </c>
      <c r="E12" s="59">
        <v>13921000</v>
      </c>
      <c r="F12" s="59">
        <v>995317</v>
      </c>
      <c r="G12" s="59">
        <v>788052</v>
      </c>
      <c r="H12" s="59">
        <v>804935</v>
      </c>
      <c r="I12" s="59">
        <v>2588304</v>
      </c>
      <c r="J12" s="59">
        <v>767407</v>
      </c>
      <c r="K12" s="59">
        <v>811157</v>
      </c>
      <c r="L12" s="59">
        <v>888084</v>
      </c>
      <c r="M12" s="59">
        <v>2466648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5054952</v>
      </c>
      <c r="W12" s="59">
        <v>6914213</v>
      </c>
      <c r="X12" s="59">
        <v>-1859261</v>
      </c>
      <c r="Y12" s="60">
        <v>-26.89</v>
      </c>
      <c r="Z12" s="61">
        <v>13921000</v>
      </c>
    </row>
    <row r="13" spans="1:26" ht="13.5">
      <c r="A13" s="57" t="s">
        <v>103</v>
      </c>
      <c r="B13" s="18">
        <v>56445207</v>
      </c>
      <c r="C13" s="18">
        <v>0</v>
      </c>
      <c r="D13" s="58">
        <v>69479000</v>
      </c>
      <c r="E13" s="59">
        <v>69479000</v>
      </c>
      <c r="F13" s="59">
        <v>0</v>
      </c>
      <c r="G13" s="59">
        <v>0</v>
      </c>
      <c r="H13" s="59">
        <v>14482987</v>
      </c>
      <c r="I13" s="59">
        <v>14482987</v>
      </c>
      <c r="J13" s="59">
        <v>5232986</v>
      </c>
      <c r="K13" s="59">
        <v>4806065</v>
      </c>
      <c r="L13" s="59">
        <v>0</v>
      </c>
      <c r="M13" s="59">
        <v>10039051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24522038</v>
      </c>
      <c r="W13" s="59">
        <v>34508482</v>
      </c>
      <c r="X13" s="59">
        <v>-9986444</v>
      </c>
      <c r="Y13" s="60">
        <v>-28.94</v>
      </c>
      <c r="Z13" s="61">
        <v>69479000</v>
      </c>
    </row>
    <row r="14" spans="1:26" ht="13.5">
      <c r="A14" s="57" t="s">
        <v>38</v>
      </c>
      <c r="B14" s="18">
        <v>273334</v>
      </c>
      <c r="C14" s="18">
        <v>0</v>
      </c>
      <c r="D14" s="58">
        <v>475000</v>
      </c>
      <c r="E14" s="59">
        <v>475000</v>
      </c>
      <c r="F14" s="59">
        <v>0</v>
      </c>
      <c r="G14" s="59">
        <v>0</v>
      </c>
      <c r="H14" s="59">
        <v>0</v>
      </c>
      <c r="I14" s="59">
        <v>0</v>
      </c>
      <c r="J14" s="59">
        <v>29027</v>
      </c>
      <c r="K14" s="59">
        <v>7113</v>
      </c>
      <c r="L14" s="59">
        <v>0</v>
      </c>
      <c r="M14" s="59">
        <v>36140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36140</v>
      </c>
      <c r="W14" s="59">
        <v>235921</v>
      </c>
      <c r="X14" s="59">
        <v>-199781</v>
      </c>
      <c r="Y14" s="60">
        <v>-84.68</v>
      </c>
      <c r="Z14" s="61">
        <v>475000</v>
      </c>
    </row>
    <row r="15" spans="1:26" ht="13.5">
      <c r="A15" s="57" t="s">
        <v>39</v>
      </c>
      <c r="B15" s="18">
        <v>46808766</v>
      </c>
      <c r="C15" s="18">
        <v>0</v>
      </c>
      <c r="D15" s="58">
        <v>50400000</v>
      </c>
      <c r="E15" s="59">
        <v>50400000</v>
      </c>
      <c r="F15" s="59">
        <v>0</v>
      </c>
      <c r="G15" s="59">
        <v>2304204</v>
      </c>
      <c r="H15" s="59">
        <v>0</v>
      </c>
      <c r="I15" s="59">
        <v>2304204</v>
      </c>
      <c r="J15" s="59">
        <v>9783094</v>
      </c>
      <c r="K15" s="59">
        <v>0</v>
      </c>
      <c r="L15" s="59">
        <v>0</v>
      </c>
      <c r="M15" s="59">
        <v>9783094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12087298</v>
      </c>
      <c r="W15" s="59">
        <v>25032420</v>
      </c>
      <c r="X15" s="59">
        <v>-12945122</v>
      </c>
      <c r="Y15" s="60">
        <v>-51.71</v>
      </c>
      <c r="Z15" s="61">
        <v>50400000</v>
      </c>
    </row>
    <row r="16" spans="1:26" ht="13.5">
      <c r="A16" s="68" t="s">
        <v>40</v>
      </c>
      <c r="B16" s="18">
        <v>0</v>
      </c>
      <c r="C16" s="18">
        <v>0</v>
      </c>
      <c r="D16" s="58">
        <v>1850000</v>
      </c>
      <c r="E16" s="59">
        <v>1850000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>
        <v>918850</v>
      </c>
      <c r="X16" s="59">
        <v>-918850</v>
      </c>
      <c r="Y16" s="60">
        <v>-100</v>
      </c>
      <c r="Z16" s="61">
        <v>1850000</v>
      </c>
    </row>
    <row r="17" spans="1:26" ht="13.5">
      <c r="A17" s="57" t="s">
        <v>41</v>
      </c>
      <c r="B17" s="18">
        <v>295904148</v>
      </c>
      <c r="C17" s="18">
        <v>0</v>
      </c>
      <c r="D17" s="58">
        <v>326159976</v>
      </c>
      <c r="E17" s="59">
        <v>326159976</v>
      </c>
      <c r="F17" s="59">
        <v>2761437</v>
      </c>
      <c r="G17" s="59">
        <v>35962567</v>
      </c>
      <c r="H17" s="59">
        <v>11122487</v>
      </c>
      <c r="I17" s="59">
        <v>49846491</v>
      </c>
      <c r="J17" s="59">
        <v>36855729</v>
      </c>
      <c r="K17" s="59">
        <v>26683834</v>
      </c>
      <c r="L17" s="59">
        <v>22201067</v>
      </c>
      <c r="M17" s="59">
        <v>85740630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135587121</v>
      </c>
      <c r="W17" s="59">
        <v>161995508</v>
      </c>
      <c r="X17" s="59">
        <v>-26408387</v>
      </c>
      <c r="Y17" s="60">
        <v>-16.3</v>
      </c>
      <c r="Z17" s="61">
        <v>326159976</v>
      </c>
    </row>
    <row r="18" spans="1:26" ht="13.5">
      <c r="A18" s="69" t="s">
        <v>42</v>
      </c>
      <c r="B18" s="70">
        <f>SUM(B11:B17)</f>
        <v>659930645</v>
      </c>
      <c r="C18" s="70">
        <f>SUM(C11:C17)</f>
        <v>0</v>
      </c>
      <c r="D18" s="71">
        <f aca="true" t="shared" si="1" ref="D18:Z18">SUM(D11:D17)</f>
        <v>740662000</v>
      </c>
      <c r="E18" s="72">
        <f t="shared" si="1"/>
        <v>740662000</v>
      </c>
      <c r="F18" s="72">
        <f t="shared" si="1"/>
        <v>22157884</v>
      </c>
      <c r="G18" s="72">
        <f t="shared" si="1"/>
        <v>59507665</v>
      </c>
      <c r="H18" s="72">
        <f t="shared" si="1"/>
        <v>45038528</v>
      </c>
      <c r="I18" s="72">
        <f t="shared" si="1"/>
        <v>126704077</v>
      </c>
      <c r="J18" s="72">
        <f t="shared" si="1"/>
        <v>74966535</v>
      </c>
      <c r="K18" s="72">
        <f t="shared" si="1"/>
        <v>52449770</v>
      </c>
      <c r="L18" s="72">
        <f t="shared" si="1"/>
        <v>49323151</v>
      </c>
      <c r="M18" s="72">
        <f t="shared" si="1"/>
        <v>176739456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303443533</v>
      </c>
      <c r="W18" s="72">
        <f t="shared" si="1"/>
        <v>367868302</v>
      </c>
      <c r="X18" s="72">
        <f t="shared" si="1"/>
        <v>-64424769</v>
      </c>
      <c r="Y18" s="66">
        <f>+IF(W18&lt;&gt;0,(X18/W18)*100,0)</f>
        <v>-17.512998170742094</v>
      </c>
      <c r="Z18" s="73">
        <f t="shared" si="1"/>
        <v>740662000</v>
      </c>
    </row>
    <row r="19" spans="1:26" ht="13.5">
      <c r="A19" s="69" t="s">
        <v>43</v>
      </c>
      <c r="B19" s="74">
        <f>+B10-B18</f>
        <v>-67016315</v>
      </c>
      <c r="C19" s="74">
        <f>+C10-C18</f>
        <v>0</v>
      </c>
      <c r="D19" s="75">
        <f aca="true" t="shared" si="2" ref="D19:Z19">+D10-D18</f>
        <v>-69479000</v>
      </c>
      <c r="E19" s="76">
        <f t="shared" si="2"/>
        <v>-69479000</v>
      </c>
      <c r="F19" s="76">
        <f t="shared" si="2"/>
        <v>173211926</v>
      </c>
      <c r="G19" s="76">
        <f t="shared" si="2"/>
        <v>-53565787</v>
      </c>
      <c r="H19" s="76">
        <f t="shared" si="2"/>
        <v>-35463322</v>
      </c>
      <c r="I19" s="76">
        <f t="shared" si="2"/>
        <v>84182817</v>
      </c>
      <c r="J19" s="76">
        <f t="shared" si="2"/>
        <v>-68130509</v>
      </c>
      <c r="K19" s="76">
        <f t="shared" si="2"/>
        <v>-27170765</v>
      </c>
      <c r="L19" s="76">
        <f t="shared" si="2"/>
        <v>102875329</v>
      </c>
      <c r="M19" s="76">
        <f t="shared" si="2"/>
        <v>7574055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91756872</v>
      </c>
      <c r="W19" s="76">
        <f>IF(E10=E18,0,W10-W18)</f>
        <v>-34977843</v>
      </c>
      <c r="X19" s="76">
        <f t="shared" si="2"/>
        <v>126734715</v>
      </c>
      <c r="Y19" s="77">
        <f>+IF(W19&lt;&gt;0,(X19/W19)*100,0)</f>
        <v>-362.3285603975065</v>
      </c>
      <c r="Z19" s="78">
        <f t="shared" si="2"/>
        <v>-69479000</v>
      </c>
    </row>
    <row r="20" spans="1:26" ht="13.5">
      <c r="A20" s="57" t="s">
        <v>44</v>
      </c>
      <c r="B20" s="18">
        <v>365303085</v>
      </c>
      <c r="C20" s="18">
        <v>0</v>
      </c>
      <c r="D20" s="58">
        <v>286956000</v>
      </c>
      <c r="E20" s="59">
        <v>286956000</v>
      </c>
      <c r="F20" s="59">
        <v>23596685</v>
      </c>
      <c r="G20" s="59">
        <v>17064304</v>
      </c>
      <c r="H20" s="59">
        <v>24217505</v>
      </c>
      <c r="I20" s="59">
        <v>64878494</v>
      </c>
      <c r="J20" s="59">
        <v>24970171</v>
      </c>
      <c r="K20" s="59">
        <v>32510890</v>
      </c>
      <c r="L20" s="59">
        <v>22727540</v>
      </c>
      <c r="M20" s="59">
        <v>80208601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145087095</v>
      </c>
      <c r="W20" s="59">
        <v>142523871</v>
      </c>
      <c r="X20" s="59">
        <v>2563224</v>
      </c>
      <c r="Y20" s="60">
        <v>1.8</v>
      </c>
      <c r="Z20" s="61">
        <v>286956000</v>
      </c>
    </row>
    <row r="21" spans="1:26" ht="13.5">
      <c r="A21" s="57" t="s">
        <v>104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105</v>
      </c>
      <c r="B22" s="85">
        <f>SUM(B19:B21)</f>
        <v>298286770</v>
      </c>
      <c r="C22" s="85">
        <f>SUM(C19:C21)</f>
        <v>0</v>
      </c>
      <c r="D22" s="86">
        <f aca="true" t="shared" si="3" ref="D22:Z22">SUM(D19:D21)</f>
        <v>217477000</v>
      </c>
      <c r="E22" s="87">
        <f t="shared" si="3"/>
        <v>217477000</v>
      </c>
      <c r="F22" s="87">
        <f t="shared" si="3"/>
        <v>196808611</v>
      </c>
      <c r="G22" s="87">
        <f t="shared" si="3"/>
        <v>-36501483</v>
      </c>
      <c r="H22" s="87">
        <f t="shared" si="3"/>
        <v>-11245817</v>
      </c>
      <c r="I22" s="87">
        <f t="shared" si="3"/>
        <v>149061311</v>
      </c>
      <c r="J22" s="87">
        <f t="shared" si="3"/>
        <v>-43160338</v>
      </c>
      <c r="K22" s="87">
        <f t="shared" si="3"/>
        <v>5340125</v>
      </c>
      <c r="L22" s="87">
        <f t="shared" si="3"/>
        <v>125602869</v>
      </c>
      <c r="M22" s="87">
        <f t="shared" si="3"/>
        <v>87782656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236843967</v>
      </c>
      <c r="W22" s="87">
        <f t="shared" si="3"/>
        <v>107546028</v>
      </c>
      <c r="X22" s="87">
        <f t="shared" si="3"/>
        <v>129297939</v>
      </c>
      <c r="Y22" s="88">
        <f>+IF(W22&lt;&gt;0,(X22/W22)*100,0)</f>
        <v>120.22567583807</v>
      </c>
      <c r="Z22" s="89">
        <f t="shared" si="3"/>
        <v>217477000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298286770</v>
      </c>
      <c r="C24" s="74">
        <f>SUM(C22:C23)</f>
        <v>0</v>
      </c>
      <c r="D24" s="75">
        <f aca="true" t="shared" si="4" ref="D24:Z24">SUM(D22:D23)</f>
        <v>217477000</v>
      </c>
      <c r="E24" s="76">
        <f t="shared" si="4"/>
        <v>217477000</v>
      </c>
      <c r="F24" s="76">
        <f t="shared" si="4"/>
        <v>196808611</v>
      </c>
      <c r="G24" s="76">
        <f t="shared" si="4"/>
        <v>-36501483</v>
      </c>
      <c r="H24" s="76">
        <f t="shared" si="4"/>
        <v>-11245817</v>
      </c>
      <c r="I24" s="76">
        <f t="shared" si="4"/>
        <v>149061311</v>
      </c>
      <c r="J24" s="76">
        <f t="shared" si="4"/>
        <v>-43160338</v>
      </c>
      <c r="K24" s="76">
        <f t="shared" si="4"/>
        <v>5340125</v>
      </c>
      <c r="L24" s="76">
        <f t="shared" si="4"/>
        <v>125602869</v>
      </c>
      <c r="M24" s="76">
        <f t="shared" si="4"/>
        <v>87782656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236843967</v>
      </c>
      <c r="W24" s="76">
        <f t="shared" si="4"/>
        <v>107546028</v>
      </c>
      <c r="X24" s="76">
        <f t="shared" si="4"/>
        <v>129297939</v>
      </c>
      <c r="Y24" s="77">
        <f>+IF(W24&lt;&gt;0,(X24/W24)*100,0)</f>
        <v>120.22567583807</v>
      </c>
      <c r="Z24" s="78">
        <f t="shared" si="4"/>
        <v>217477000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106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833582354</v>
      </c>
      <c r="C27" s="21">
        <v>0</v>
      </c>
      <c r="D27" s="98">
        <v>286956000</v>
      </c>
      <c r="E27" s="99">
        <v>286956000</v>
      </c>
      <c r="F27" s="99">
        <v>0</v>
      </c>
      <c r="G27" s="99">
        <v>0</v>
      </c>
      <c r="H27" s="99">
        <v>31232747</v>
      </c>
      <c r="I27" s="99">
        <v>31232747</v>
      </c>
      <c r="J27" s="99">
        <v>25009957</v>
      </c>
      <c r="K27" s="99">
        <v>35668907</v>
      </c>
      <c r="L27" s="99">
        <v>10627228</v>
      </c>
      <c r="M27" s="99">
        <v>71306092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102538839</v>
      </c>
      <c r="W27" s="99">
        <v>143478000</v>
      </c>
      <c r="X27" s="99">
        <v>-40939161</v>
      </c>
      <c r="Y27" s="100">
        <v>-28.53</v>
      </c>
      <c r="Z27" s="101">
        <v>286956000</v>
      </c>
    </row>
    <row r="28" spans="1:26" ht="13.5">
      <c r="A28" s="102" t="s">
        <v>44</v>
      </c>
      <c r="B28" s="18">
        <v>833582354</v>
      </c>
      <c r="C28" s="18">
        <v>0</v>
      </c>
      <c r="D28" s="58">
        <v>286956000</v>
      </c>
      <c r="E28" s="59">
        <v>286956000</v>
      </c>
      <c r="F28" s="59">
        <v>0</v>
      </c>
      <c r="G28" s="59">
        <v>0</v>
      </c>
      <c r="H28" s="59">
        <v>31232747</v>
      </c>
      <c r="I28" s="59">
        <v>31232747</v>
      </c>
      <c r="J28" s="59">
        <v>25009957</v>
      </c>
      <c r="K28" s="59">
        <v>35668907</v>
      </c>
      <c r="L28" s="59">
        <v>10627228</v>
      </c>
      <c r="M28" s="59">
        <v>71306092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102538839</v>
      </c>
      <c r="W28" s="59">
        <v>143478000</v>
      </c>
      <c r="X28" s="59">
        <v>-40939161</v>
      </c>
      <c r="Y28" s="60">
        <v>-28.53</v>
      </c>
      <c r="Z28" s="61">
        <v>286956000</v>
      </c>
    </row>
    <row r="29" spans="1:26" ht="13.5">
      <c r="A29" s="57" t="s">
        <v>107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0</v>
      </c>
      <c r="C31" s="18">
        <v>0</v>
      </c>
      <c r="D31" s="58">
        <v>0</v>
      </c>
      <c r="E31" s="59">
        <v>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/>
      <c r="X31" s="59">
        <v>0</v>
      </c>
      <c r="Y31" s="60">
        <v>0</v>
      </c>
      <c r="Z31" s="61">
        <v>0</v>
      </c>
    </row>
    <row r="32" spans="1:26" ht="13.5">
      <c r="A32" s="69" t="s">
        <v>50</v>
      </c>
      <c r="B32" s="21">
        <f>SUM(B28:B31)</f>
        <v>833582354</v>
      </c>
      <c r="C32" s="21">
        <f>SUM(C28:C31)</f>
        <v>0</v>
      </c>
      <c r="D32" s="98">
        <f aca="true" t="shared" si="5" ref="D32:Z32">SUM(D28:D31)</f>
        <v>286956000</v>
      </c>
      <c r="E32" s="99">
        <f t="shared" si="5"/>
        <v>286956000</v>
      </c>
      <c r="F32" s="99">
        <f t="shared" si="5"/>
        <v>0</v>
      </c>
      <c r="G32" s="99">
        <f t="shared" si="5"/>
        <v>0</v>
      </c>
      <c r="H32" s="99">
        <f t="shared" si="5"/>
        <v>31232747</v>
      </c>
      <c r="I32" s="99">
        <f t="shared" si="5"/>
        <v>31232747</v>
      </c>
      <c r="J32" s="99">
        <f t="shared" si="5"/>
        <v>25009957</v>
      </c>
      <c r="K32" s="99">
        <f t="shared" si="5"/>
        <v>35668907</v>
      </c>
      <c r="L32" s="99">
        <f t="shared" si="5"/>
        <v>10627228</v>
      </c>
      <c r="M32" s="99">
        <f t="shared" si="5"/>
        <v>71306092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102538839</v>
      </c>
      <c r="W32" s="99">
        <f t="shared" si="5"/>
        <v>143478000</v>
      </c>
      <c r="X32" s="99">
        <f t="shared" si="5"/>
        <v>-40939161</v>
      </c>
      <c r="Y32" s="100">
        <f>+IF(W32&lt;&gt;0,(X32/W32)*100,0)</f>
        <v>-28.53340651528457</v>
      </c>
      <c r="Z32" s="101">
        <f t="shared" si="5"/>
        <v>286956000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368799611</v>
      </c>
      <c r="C35" s="18">
        <v>0</v>
      </c>
      <c r="D35" s="58">
        <v>225452244</v>
      </c>
      <c r="E35" s="59">
        <v>225452244</v>
      </c>
      <c r="F35" s="59">
        <v>501677915</v>
      </c>
      <c r="G35" s="59">
        <v>442258440</v>
      </c>
      <c r="H35" s="59">
        <v>439749496</v>
      </c>
      <c r="I35" s="59">
        <v>439749496</v>
      </c>
      <c r="J35" s="59">
        <v>440541423</v>
      </c>
      <c r="K35" s="59">
        <v>417573394</v>
      </c>
      <c r="L35" s="59">
        <v>530882441</v>
      </c>
      <c r="M35" s="59">
        <v>530882441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530882441</v>
      </c>
      <c r="W35" s="59">
        <v>112726122</v>
      </c>
      <c r="X35" s="59">
        <v>418156319</v>
      </c>
      <c r="Y35" s="60">
        <v>370.95</v>
      </c>
      <c r="Z35" s="61">
        <v>225452244</v>
      </c>
    </row>
    <row r="36" spans="1:26" ht="13.5">
      <c r="A36" s="57" t="s">
        <v>53</v>
      </c>
      <c r="B36" s="18">
        <v>2135986185</v>
      </c>
      <c r="C36" s="18">
        <v>0</v>
      </c>
      <c r="D36" s="58">
        <v>2248060404</v>
      </c>
      <c r="E36" s="59">
        <v>2248060404</v>
      </c>
      <c r="F36" s="59">
        <v>2153066562</v>
      </c>
      <c r="G36" s="59">
        <v>2136154157</v>
      </c>
      <c r="H36" s="59">
        <v>2152903917</v>
      </c>
      <c r="I36" s="59">
        <v>2152903917</v>
      </c>
      <c r="J36" s="59">
        <v>2173081888</v>
      </c>
      <c r="K36" s="59">
        <v>2203776757</v>
      </c>
      <c r="L36" s="59">
        <v>2214403985</v>
      </c>
      <c r="M36" s="59">
        <v>2214403985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2214403985</v>
      </c>
      <c r="W36" s="59">
        <v>1124030202</v>
      </c>
      <c r="X36" s="59">
        <v>1090373783</v>
      </c>
      <c r="Y36" s="60">
        <v>97.01</v>
      </c>
      <c r="Z36" s="61">
        <v>2248060404</v>
      </c>
    </row>
    <row r="37" spans="1:26" ht="13.5">
      <c r="A37" s="57" t="s">
        <v>54</v>
      </c>
      <c r="B37" s="18">
        <v>241159452</v>
      </c>
      <c r="C37" s="18">
        <v>0</v>
      </c>
      <c r="D37" s="58">
        <v>99024757</v>
      </c>
      <c r="E37" s="59">
        <v>99024757</v>
      </c>
      <c r="F37" s="59">
        <v>178789741</v>
      </c>
      <c r="G37" s="59">
        <v>154026677</v>
      </c>
      <c r="H37" s="59">
        <v>181807301</v>
      </c>
      <c r="I37" s="59">
        <v>181807301</v>
      </c>
      <c r="J37" s="59">
        <v>246087575</v>
      </c>
      <c r="K37" s="59">
        <v>248926738</v>
      </c>
      <c r="L37" s="59">
        <v>245478906</v>
      </c>
      <c r="M37" s="59">
        <v>245478906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245478906</v>
      </c>
      <c r="W37" s="59">
        <v>49512379</v>
      </c>
      <c r="X37" s="59">
        <v>195966527</v>
      </c>
      <c r="Y37" s="60">
        <v>395.79</v>
      </c>
      <c r="Z37" s="61">
        <v>99024757</v>
      </c>
    </row>
    <row r="38" spans="1:26" ht="13.5">
      <c r="A38" s="57" t="s">
        <v>55</v>
      </c>
      <c r="B38" s="18">
        <v>29497914</v>
      </c>
      <c r="C38" s="18">
        <v>0</v>
      </c>
      <c r="D38" s="58">
        <v>24013554</v>
      </c>
      <c r="E38" s="59">
        <v>24013554</v>
      </c>
      <c r="F38" s="59">
        <v>28948233</v>
      </c>
      <c r="G38" s="59">
        <v>29798914</v>
      </c>
      <c r="H38" s="59">
        <v>29293821</v>
      </c>
      <c r="I38" s="59">
        <v>29293821</v>
      </c>
      <c r="J38" s="59">
        <v>29135627</v>
      </c>
      <c r="K38" s="59">
        <v>28834627</v>
      </c>
      <c r="L38" s="59">
        <v>28834627</v>
      </c>
      <c r="M38" s="59">
        <v>28834627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28834627</v>
      </c>
      <c r="W38" s="59">
        <v>12006777</v>
      </c>
      <c r="X38" s="59">
        <v>16827850</v>
      </c>
      <c r="Y38" s="60">
        <v>140.15</v>
      </c>
      <c r="Z38" s="61">
        <v>24013554</v>
      </c>
    </row>
    <row r="39" spans="1:26" ht="13.5">
      <c r="A39" s="57" t="s">
        <v>56</v>
      </c>
      <c r="B39" s="18">
        <v>2234128430</v>
      </c>
      <c r="C39" s="18">
        <v>0</v>
      </c>
      <c r="D39" s="58">
        <v>2350474337</v>
      </c>
      <c r="E39" s="59">
        <v>2350474337</v>
      </c>
      <c r="F39" s="59">
        <v>2447006504</v>
      </c>
      <c r="G39" s="59">
        <v>2394587008</v>
      </c>
      <c r="H39" s="59">
        <v>2381552291</v>
      </c>
      <c r="I39" s="59">
        <v>2381552291</v>
      </c>
      <c r="J39" s="59">
        <v>2338400109</v>
      </c>
      <c r="K39" s="59">
        <v>2343588786</v>
      </c>
      <c r="L39" s="59">
        <v>2470972893</v>
      </c>
      <c r="M39" s="59">
        <v>2470972893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2470972893</v>
      </c>
      <c r="W39" s="59">
        <v>1175237169</v>
      </c>
      <c r="X39" s="59">
        <v>1295735724</v>
      </c>
      <c r="Y39" s="60">
        <v>110.25</v>
      </c>
      <c r="Z39" s="61">
        <v>2350474337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385531159</v>
      </c>
      <c r="C42" s="18">
        <v>0</v>
      </c>
      <c r="D42" s="58">
        <v>292721799</v>
      </c>
      <c r="E42" s="59">
        <v>292721799</v>
      </c>
      <c r="F42" s="59">
        <v>164311116</v>
      </c>
      <c r="G42" s="59">
        <v>-27546819</v>
      </c>
      <c r="H42" s="59">
        <v>2403293</v>
      </c>
      <c r="I42" s="59">
        <v>139167590</v>
      </c>
      <c r="J42" s="59">
        <v>1641770</v>
      </c>
      <c r="K42" s="59">
        <v>-44336723</v>
      </c>
      <c r="L42" s="59">
        <v>177573945</v>
      </c>
      <c r="M42" s="59">
        <v>134878992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274046582</v>
      </c>
      <c r="W42" s="59">
        <v>145457852</v>
      </c>
      <c r="X42" s="59">
        <v>128588730</v>
      </c>
      <c r="Y42" s="60">
        <v>88.4</v>
      </c>
      <c r="Z42" s="61">
        <v>292721799</v>
      </c>
    </row>
    <row r="43" spans="1:26" ht="13.5">
      <c r="A43" s="57" t="s">
        <v>59</v>
      </c>
      <c r="B43" s="18">
        <v>-416620352</v>
      </c>
      <c r="C43" s="18">
        <v>0</v>
      </c>
      <c r="D43" s="58">
        <v>-207291599</v>
      </c>
      <c r="E43" s="59">
        <v>-207291599</v>
      </c>
      <c r="F43" s="59">
        <v>19000</v>
      </c>
      <c r="G43" s="59">
        <v>44772</v>
      </c>
      <c r="H43" s="59">
        <v>-31226495</v>
      </c>
      <c r="I43" s="59">
        <v>-31162723</v>
      </c>
      <c r="J43" s="59">
        <v>-25009957</v>
      </c>
      <c r="K43" s="59">
        <v>-35668907</v>
      </c>
      <c r="L43" s="59">
        <v>-10627228</v>
      </c>
      <c r="M43" s="59">
        <v>-71306092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-102468815</v>
      </c>
      <c r="W43" s="59">
        <v>-102956555</v>
      </c>
      <c r="X43" s="59">
        <v>487740</v>
      </c>
      <c r="Y43" s="60">
        <v>-0.47</v>
      </c>
      <c r="Z43" s="61">
        <v>-207291599</v>
      </c>
    </row>
    <row r="44" spans="1:26" ht="13.5">
      <c r="A44" s="57" t="s">
        <v>60</v>
      </c>
      <c r="B44" s="18">
        <v>-1684941</v>
      </c>
      <c r="C44" s="18">
        <v>0</v>
      </c>
      <c r="D44" s="58">
        <v>-1588538</v>
      </c>
      <c r="E44" s="59">
        <v>-1588538</v>
      </c>
      <c r="F44" s="59">
        <v>-74398</v>
      </c>
      <c r="G44" s="59">
        <v>74398</v>
      </c>
      <c r="H44" s="59">
        <v>0</v>
      </c>
      <c r="I44" s="59">
        <v>0</v>
      </c>
      <c r="J44" s="59">
        <v>-454542</v>
      </c>
      <c r="K44" s="59">
        <v>0</v>
      </c>
      <c r="L44" s="59">
        <v>0</v>
      </c>
      <c r="M44" s="59">
        <v>-454542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-454542</v>
      </c>
      <c r="W44" s="59">
        <v>-788987</v>
      </c>
      <c r="X44" s="59">
        <v>334445</v>
      </c>
      <c r="Y44" s="60">
        <v>-42.39</v>
      </c>
      <c r="Z44" s="61">
        <v>-1588538</v>
      </c>
    </row>
    <row r="45" spans="1:26" ht="13.5">
      <c r="A45" s="69" t="s">
        <v>61</v>
      </c>
      <c r="B45" s="21">
        <v>205554277</v>
      </c>
      <c r="C45" s="21">
        <v>0</v>
      </c>
      <c r="D45" s="98">
        <v>280439546</v>
      </c>
      <c r="E45" s="99">
        <v>280439546</v>
      </c>
      <c r="F45" s="99">
        <v>369811983</v>
      </c>
      <c r="G45" s="99">
        <v>342384334</v>
      </c>
      <c r="H45" s="99">
        <v>313561132</v>
      </c>
      <c r="I45" s="99">
        <v>313561132</v>
      </c>
      <c r="J45" s="99">
        <v>289738403</v>
      </c>
      <c r="K45" s="99">
        <v>209732773</v>
      </c>
      <c r="L45" s="99">
        <v>376679490</v>
      </c>
      <c r="M45" s="99">
        <v>376679490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376679490</v>
      </c>
      <c r="W45" s="99">
        <v>238310194</v>
      </c>
      <c r="X45" s="99">
        <v>138369296</v>
      </c>
      <c r="Y45" s="100">
        <v>58.06</v>
      </c>
      <c r="Z45" s="101">
        <v>280439546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108</v>
      </c>
      <c r="B47" s="114" t="s">
        <v>93</v>
      </c>
      <c r="C47" s="114"/>
      <c r="D47" s="115" t="s">
        <v>94</v>
      </c>
      <c r="E47" s="116" t="s">
        <v>95</v>
      </c>
      <c r="F47" s="117"/>
      <c r="G47" s="117"/>
      <c r="H47" s="117"/>
      <c r="I47" s="118" t="s">
        <v>96</v>
      </c>
      <c r="J47" s="117"/>
      <c r="K47" s="117"/>
      <c r="L47" s="117"/>
      <c r="M47" s="118" t="s">
        <v>97</v>
      </c>
      <c r="N47" s="119"/>
      <c r="O47" s="119"/>
      <c r="P47" s="119"/>
      <c r="Q47" s="119"/>
      <c r="R47" s="119"/>
      <c r="S47" s="119"/>
      <c r="T47" s="119"/>
      <c r="U47" s="119"/>
      <c r="V47" s="118" t="s">
        <v>98</v>
      </c>
      <c r="W47" s="118" t="s">
        <v>99</v>
      </c>
      <c r="X47" s="118" t="s">
        <v>100</v>
      </c>
      <c r="Y47" s="118" t="s">
        <v>101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4197406</v>
      </c>
      <c r="C49" s="51">
        <v>0</v>
      </c>
      <c r="D49" s="128">
        <v>56508635</v>
      </c>
      <c r="E49" s="53">
        <v>23877992</v>
      </c>
      <c r="F49" s="53">
        <v>0</v>
      </c>
      <c r="G49" s="53">
        <v>0</v>
      </c>
      <c r="H49" s="53">
        <v>0</v>
      </c>
      <c r="I49" s="53">
        <v>10243606</v>
      </c>
      <c r="J49" s="53">
        <v>0</v>
      </c>
      <c r="K49" s="53">
        <v>0</v>
      </c>
      <c r="L49" s="53">
        <v>0</v>
      </c>
      <c r="M49" s="53">
        <v>4554696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252823</v>
      </c>
      <c r="W49" s="53">
        <v>11206731</v>
      </c>
      <c r="X49" s="53">
        <v>38369957</v>
      </c>
      <c r="Y49" s="53">
        <v>149211846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1271856</v>
      </c>
      <c r="C51" s="51">
        <v>0</v>
      </c>
      <c r="D51" s="128">
        <v>3289993</v>
      </c>
      <c r="E51" s="53">
        <v>75441487</v>
      </c>
      <c r="F51" s="53">
        <v>0</v>
      </c>
      <c r="G51" s="53">
        <v>0</v>
      </c>
      <c r="H51" s="53">
        <v>0</v>
      </c>
      <c r="I51" s="53">
        <v>24878760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2123257</v>
      </c>
      <c r="W51" s="53">
        <v>10314236</v>
      </c>
      <c r="X51" s="53">
        <v>156993944</v>
      </c>
      <c r="Y51" s="53">
        <v>274313533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109</v>
      </c>
      <c r="B58" s="5">
        <f>IF(B67=0,0,+(B76/B67)*100)</f>
        <v>37.38310167531751</v>
      </c>
      <c r="C58" s="5">
        <f>IF(C67=0,0,+(C76/C67)*100)</f>
        <v>0</v>
      </c>
      <c r="D58" s="6">
        <f aca="true" t="shared" si="6" ref="D58:Z58">IF(D67=0,0,+(D76/D67)*100)</f>
        <v>19.999996531330755</v>
      </c>
      <c r="E58" s="7">
        <f t="shared" si="6"/>
        <v>19.999996531330755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70.915365328613</v>
      </c>
      <c r="L58" s="7">
        <f t="shared" si="6"/>
        <v>0</v>
      </c>
      <c r="M58" s="7">
        <f t="shared" si="6"/>
        <v>80.75005002049136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61.95087757085251</v>
      </c>
      <c r="W58" s="7">
        <f t="shared" si="6"/>
        <v>19.999997206487766</v>
      </c>
      <c r="X58" s="7">
        <f t="shared" si="6"/>
        <v>0</v>
      </c>
      <c r="Y58" s="7">
        <f t="shared" si="6"/>
        <v>0</v>
      </c>
      <c r="Z58" s="8">
        <f t="shared" si="6"/>
        <v>19.999996531330755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7" t="s">
        <v>32</v>
      </c>
      <c r="B60" s="12">
        <f t="shared" si="7"/>
        <v>35.40878863960752</v>
      </c>
      <c r="C60" s="12">
        <f t="shared" si="7"/>
        <v>0</v>
      </c>
      <c r="D60" s="3">
        <f t="shared" si="7"/>
        <v>19.999996531330755</v>
      </c>
      <c r="E60" s="13">
        <f t="shared" si="7"/>
        <v>19.999996531330755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70.915365328613</v>
      </c>
      <c r="L60" s="13">
        <f t="shared" si="7"/>
        <v>0</v>
      </c>
      <c r="M60" s="13">
        <f t="shared" si="7"/>
        <v>80.75005002049136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61.95087757085251</v>
      </c>
      <c r="W60" s="13">
        <f t="shared" si="7"/>
        <v>19.999997206487766</v>
      </c>
      <c r="X60" s="13">
        <f t="shared" si="7"/>
        <v>0</v>
      </c>
      <c r="Y60" s="13">
        <f t="shared" si="7"/>
        <v>0</v>
      </c>
      <c r="Z60" s="14">
        <f t="shared" si="7"/>
        <v>19.999996531330755</v>
      </c>
    </row>
    <row r="61" spans="1:26" ht="13.5">
      <c r="A61" s="38" t="s">
        <v>110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8" t="s">
        <v>111</v>
      </c>
      <c r="B62" s="12">
        <f t="shared" si="7"/>
        <v>35.40878863960752</v>
      </c>
      <c r="C62" s="12">
        <f t="shared" si="7"/>
        <v>0</v>
      </c>
      <c r="D62" s="3">
        <f t="shared" si="7"/>
        <v>18.018024939731873</v>
      </c>
      <c r="E62" s="13">
        <f t="shared" si="7"/>
        <v>18.018024939731873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18.018024718672365</v>
      </c>
      <c r="X62" s="13">
        <f t="shared" si="7"/>
        <v>0</v>
      </c>
      <c r="Y62" s="13">
        <f t="shared" si="7"/>
        <v>0</v>
      </c>
      <c r="Z62" s="14">
        <f t="shared" si="7"/>
        <v>18.018024939731873</v>
      </c>
    </row>
    <row r="63" spans="1:26" ht="13.5">
      <c r="A63" s="38" t="s">
        <v>112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8" t="s">
        <v>113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8" t="s">
        <v>114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115</v>
      </c>
      <c r="B66" s="15">
        <f t="shared" si="7"/>
        <v>100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116</v>
      </c>
      <c r="B67" s="23">
        <v>60166923</v>
      </c>
      <c r="C67" s="23"/>
      <c r="D67" s="24">
        <v>57659000</v>
      </c>
      <c r="E67" s="25">
        <v>57659000</v>
      </c>
      <c r="F67" s="25"/>
      <c r="G67" s="25"/>
      <c r="H67" s="25">
        <v>5966473</v>
      </c>
      <c r="I67" s="25">
        <v>5966473</v>
      </c>
      <c r="J67" s="25"/>
      <c r="K67" s="25">
        <v>19661942</v>
      </c>
      <c r="L67" s="25"/>
      <c r="M67" s="25">
        <v>19661942</v>
      </c>
      <c r="N67" s="25"/>
      <c r="O67" s="25"/>
      <c r="P67" s="25"/>
      <c r="Q67" s="25"/>
      <c r="R67" s="25"/>
      <c r="S67" s="25"/>
      <c r="T67" s="25"/>
      <c r="U67" s="25"/>
      <c r="V67" s="25">
        <v>25628415</v>
      </c>
      <c r="W67" s="25">
        <v>28637784</v>
      </c>
      <c r="X67" s="25"/>
      <c r="Y67" s="24"/>
      <c r="Z67" s="26">
        <v>57659000</v>
      </c>
    </row>
    <row r="68" spans="1:26" ht="13.5" hidden="1">
      <c r="A68" s="36" t="s">
        <v>31</v>
      </c>
      <c r="B68" s="18"/>
      <c r="C68" s="18"/>
      <c r="D68" s="19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19"/>
      <c r="Z68" s="22"/>
    </row>
    <row r="69" spans="1:26" ht="13.5" hidden="1">
      <c r="A69" s="37" t="s">
        <v>32</v>
      </c>
      <c r="B69" s="18">
        <v>58327844</v>
      </c>
      <c r="C69" s="18"/>
      <c r="D69" s="19">
        <v>57659000</v>
      </c>
      <c r="E69" s="20">
        <v>57659000</v>
      </c>
      <c r="F69" s="20"/>
      <c r="G69" s="20"/>
      <c r="H69" s="20">
        <v>5966473</v>
      </c>
      <c r="I69" s="20">
        <v>5966473</v>
      </c>
      <c r="J69" s="20"/>
      <c r="K69" s="20">
        <v>19661942</v>
      </c>
      <c r="L69" s="20"/>
      <c r="M69" s="20">
        <v>19661942</v>
      </c>
      <c r="N69" s="20"/>
      <c r="O69" s="20"/>
      <c r="P69" s="20"/>
      <c r="Q69" s="20"/>
      <c r="R69" s="20"/>
      <c r="S69" s="20"/>
      <c r="T69" s="20"/>
      <c r="U69" s="20"/>
      <c r="V69" s="20">
        <v>25628415</v>
      </c>
      <c r="W69" s="20">
        <v>28637784</v>
      </c>
      <c r="X69" s="20"/>
      <c r="Y69" s="19"/>
      <c r="Z69" s="22">
        <v>57659000</v>
      </c>
    </row>
    <row r="70" spans="1:26" ht="13.5" hidden="1">
      <c r="A70" s="38" t="s">
        <v>110</v>
      </c>
      <c r="B70" s="18"/>
      <c r="C70" s="18"/>
      <c r="D70" s="19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19"/>
      <c r="Z70" s="22"/>
    </row>
    <row r="71" spans="1:26" ht="13.5" hidden="1">
      <c r="A71" s="38" t="s">
        <v>111</v>
      </c>
      <c r="B71" s="18">
        <v>58327844</v>
      </c>
      <c r="C71" s="18"/>
      <c r="D71" s="19">
        <v>57659000</v>
      </c>
      <c r="E71" s="20">
        <v>57659000</v>
      </c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>
        <v>28637784</v>
      </c>
      <c r="X71" s="20"/>
      <c r="Y71" s="19"/>
      <c r="Z71" s="22">
        <v>57659000</v>
      </c>
    </row>
    <row r="72" spans="1:26" ht="13.5" hidden="1">
      <c r="A72" s="38" t="s">
        <v>112</v>
      </c>
      <c r="B72" s="18"/>
      <c r="C72" s="18"/>
      <c r="D72" s="19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19"/>
      <c r="Z72" s="22"/>
    </row>
    <row r="73" spans="1:26" ht="13.5" hidden="1">
      <c r="A73" s="38" t="s">
        <v>113</v>
      </c>
      <c r="B73" s="18"/>
      <c r="C73" s="18"/>
      <c r="D73" s="19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19"/>
      <c r="Z73" s="22"/>
    </row>
    <row r="74" spans="1:26" ht="13.5" hidden="1">
      <c r="A74" s="38" t="s">
        <v>114</v>
      </c>
      <c r="B74" s="18"/>
      <c r="C74" s="18"/>
      <c r="D74" s="19"/>
      <c r="E74" s="20"/>
      <c r="F74" s="20"/>
      <c r="G74" s="20"/>
      <c r="H74" s="20">
        <v>5966473</v>
      </c>
      <c r="I74" s="20">
        <v>5966473</v>
      </c>
      <c r="J74" s="20"/>
      <c r="K74" s="20">
        <v>19661942</v>
      </c>
      <c r="L74" s="20"/>
      <c r="M74" s="20">
        <v>19661942</v>
      </c>
      <c r="N74" s="20"/>
      <c r="O74" s="20"/>
      <c r="P74" s="20"/>
      <c r="Q74" s="20"/>
      <c r="R74" s="20"/>
      <c r="S74" s="20"/>
      <c r="T74" s="20"/>
      <c r="U74" s="20"/>
      <c r="V74" s="20">
        <v>25628415</v>
      </c>
      <c r="W74" s="20"/>
      <c r="X74" s="20"/>
      <c r="Y74" s="19"/>
      <c r="Z74" s="22"/>
    </row>
    <row r="75" spans="1:26" ht="13.5" hidden="1">
      <c r="A75" s="39" t="s">
        <v>115</v>
      </c>
      <c r="B75" s="27">
        <v>1839079</v>
      </c>
      <c r="C75" s="27"/>
      <c r="D75" s="2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8"/>
      <c r="Z75" s="30"/>
    </row>
    <row r="76" spans="1:26" ht="13.5" hidden="1">
      <c r="A76" s="41" t="s">
        <v>117</v>
      </c>
      <c r="B76" s="31">
        <v>22492262</v>
      </c>
      <c r="C76" s="31"/>
      <c r="D76" s="32">
        <v>11531798</v>
      </c>
      <c r="E76" s="33">
        <v>11531798</v>
      </c>
      <c r="F76" s="33"/>
      <c r="G76" s="33"/>
      <c r="H76" s="33"/>
      <c r="I76" s="33"/>
      <c r="J76" s="33">
        <v>5966473</v>
      </c>
      <c r="K76" s="33">
        <v>13943338</v>
      </c>
      <c r="L76" s="33">
        <v>-4032783</v>
      </c>
      <c r="M76" s="33">
        <v>15877028</v>
      </c>
      <c r="N76" s="33"/>
      <c r="O76" s="33"/>
      <c r="P76" s="33"/>
      <c r="Q76" s="33"/>
      <c r="R76" s="33"/>
      <c r="S76" s="33"/>
      <c r="T76" s="33"/>
      <c r="U76" s="33"/>
      <c r="V76" s="33">
        <v>15877028</v>
      </c>
      <c r="W76" s="33">
        <v>5727556</v>
      </c>
      <c r="X76" s="33"/>
      <c r="Y76" s="32"/>
      <c r="Z76" s="34">
        <v>11531798</v>
      </c>
    </row>
    <row r="77" spans="1:26" ht="13.5" hidden="1">
      <c r="A77" s="36" t="s">
        <v>31</v>
      </c>
      <c r="B77" s="18"/>
      <c r="C77" s="18"/>
      <c r="D77" s="19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19"/>
      <c r="Z77" s="22"/>
    </row>
    <row r="78" spans="1:26" ht="13.5" hidden="1">
      <c r="A78" s="37" t="s">
        <v>32</v>
      </c>
      <c r="B78" s="18">
        <v>20653183</v>
      </c>
      <c r="C78" s="18"/>
      <c r="D78" s="19">
        <v>11531798</v>
      </c>
      <c r="E78" s="20">
        <v>11531798</v>
      </c>
      <c r="F78" s="20"/>
      <c r="G78" s="20"/>
      <c r="H78" s="20"/>
      <c r="I78" s="20"/>
      <c r="J78" s="20">
        <v>5966473</v>
      </c>
      <c r="K78" s="20">
        <v>13943338</v>
      </c>
      <c r="L78" s="20">
        <v>-4032783</v>
      </c>
      <c r="M78" s="20">
        <v>15877028</v>
      </c>
      <c r="N78" s="20"/>
      <c r="O78" s="20"/>
      <c r="P78" s="20"/>
      <c r="Q78" s="20"/>
      <c r="R78" s="20"/>
      <c r="S78" s="20"/>
      <c r="T78" s="20"/>
      <c r="U78" s="20"/>
      <c r="V78" s="20">
        <v>15877028</v>
      </c>
      <c r="W78" s="20">
        <v>5727556</v>
      </c>
      <c r="X78" s="20"/>
      <c r="Y78" s="19"/>
      <c r="Z78" s="22">
        <v>11531798</v>
      </c>
    </row>
    <row r="79" spans="1:26" ht="13.5" hidden="1">
      <c r="A79" s="38" t="s">
        <v>110</v>
      </c>
      <c r="B79" s="18"/>
      <c r="C79" s="18"/>
      <c r="D79" s="19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19"/>
      <c r="Z79" s="22"/>
    </row>
    <row r="80" spans="1:26" ht="13.5" hidden="1">
      <c r="A80" s="38" t="s">
        <v>111</v>
      </c>
      <c r="B80" s="18">
        <v>20653183</v>
      </c>
      <c r="C80" s="18"/>
      <c r="D80" s="19">
        <v>10389013</v>
      </c>
      <c r="E80" s="20">
        <v>10389013</v>
      </c>
      <c r="F80" s="20"/>
      <c r="G80" s="20"/>
      <c r="H80" s="20"/>
      <c r="I80" s="20"/>
      <c r="J80" s="20">
        <v>5966473</v>
      </c>
      <c r="K80" s="20">
        <v>13943338</v>
      </c>
      <c r="L80" s="20">
        <v>-4032783</v>
      </c>
      <c r="M80" s="20">
        <v>15877028</v>
      </c>
      <c r="N80" s="20"/>
      <c r="O80" s="20"/>
      <c r="P80" s="20"/>
      <c r="Q80" s="20"/>
      <c r="R80" s="20"/>
      <c r="S80" s="20"/>
      <c r="T80" s="20"/>
      <c r="U80" s="20"/>
      <c r="V80" s="20">
        <v>15877028</v>
      </c>
      <c r="W80" s="20">
        <v>5159963</v>
      </c>
      <c r="X80" s="20"/>
      <c r="Y80" s="19"/>
      <c r="Z80" s="22">
        <v>10389013</v>
      </c>
    </row>
    <row r="81" spans="1:26" ht="13.5" hidden="1">
      <c r="A81" s="38" t="s">
        <v>112</v>
      </c>
      <c r="B81" s="18"/>
      <c r="C81" s="18"/>
      <c r="D81" s="19">
        <v>1142785</v>
      </c>
      <c r="E81" s="20">
        <v>1142785</v>
      </c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>
        <v>567593</v>
      </c>
      <c r="X81" s="20"/>
      <c r="Y81" s="19"/>
      <c r="Z81" s="22">
        <v>1142785</v>
      </c>
    </row>
    <row r="82" spans="1:26" ht="13.5" hidden="1">
      <c r="A82" s="38" t="s">
        <v>113</v>
      </c>
      <c r="B82" s="18"/>
      <c r="C82" s="18"/>
      <c r="D82" s="19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19"/>
      <c r="Z82" s="22"/>
    </row>
    <row r="83" spans="1:26" ht="13.5" hidden="1">
      <c r="A83" s="38" t="s">
        <v>114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115</v>
      </c>
      <c r="B84" s="27">
        <v>1839079</v>
      </c>
      <c r="C84" s="27"/>
      <c r="D84" s="2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81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57605373</v>
      </c>
      <c r="C5" s="18">
        <v>0</v>
      </c>
      <c r="D5" s="58">
        <v>46026874</v>
      </c>
      <c r="E5" s="59">
        <v>46026874</v>
      </c>
      <c r="F5" s="59">
        <v>3133047</v>
      </c>
      <c r="G5" s="59">
        <v>3272321</v>
      </c>
      <c r="H5" s="59">
        <v>3270305</v>
      </c>
      <c r="I5" s="59">
        <v>9675673</v>
      </c>
      <c r="J5" s="59">
        <v>3278369</v>
      </c>
      <c r="K5" s="59">
        <v>0</v>
      </c>
      <c r="L5" s="59">
        <v>3238102</v>
      </c>
      <c r="M5" s="59">
        <v>6516471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16192144</v>
      </c>
      <c r="W5" s="59">
        <v>23008500</v>
      </c>
      <c r="X5" s="59">
        <v>-6816356</v>
      </c>
      <c r="Y5" s="60">
        <v>-29.63</v>
      </c>
      <c r="Z5" s="61">
        <v>46026874</v>
      </c>
    </row>
    <row r="6" spans="1:26" ht="13.5">
      <c r="A6" s="57" t="s">
        <v>32</v>
      </c>
      <c r="B6" s="18">
        <v>122889317</v>
      </c>
      <c r="C6" s="18">
        <v>0</v>
      </c>
      <c r="D6" s="58">
        <v>175334319</v>
      </c>
      <c r="E6" s="59">
        <v>175334319</v>
      </c>
      <c r="F6" s="59">
        <v>9532968</v>
      </c>
      <c r="G6" s="59">
        <v>9057923</v>
      </c>
      <c r="H6" s="59">
        <v>9565525</v>
      </c>
      <c r="I6" s="59">
        <v>28156416</v>
      </c>
      <c r="J6" s="59">
        <v>13062863</v>
      </c>
      <c r="K6" s="59">
        <v>0</v>
      </c>
      <c r="L6" s="59">
        <v>10637849</v>
      </c>
      <c r="M6" s="59">
        <v>23700712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51857128</v>
      </c>
      <c r="W6" s="59">
        <v>95088000</v>
      </c>
      <c r="X6" s="59">
        <v>-43230872</v>
      </c>
      <c r="Y6" s="60">
        <v>-45.46</v>
      </c>
      <c r="Z6" s="61">
        <v>175334319</v>
      </c>
    </row>
    <row r="7" spans="1:26" ht="13.5">
      <c r="A7" s="57" t="s">
        <v>33</v>
      </c>
      <c r="B7" s="18">
        <v>57446</v>
      </c>
      <c r="C7" s="18">
        <v>0</v>
      </c>
      <c r="D7" s="58">
        <v>0</v>
      </c>
      <c r="E7" s="59">
        <v>0</v>
      </c>
      <c r="F7" s="59">
        <v>860</v>
      </c>
      <c r="G7" s="59">
        <v>6157</v>
      </c>
      <c r="H7" s="59">
        <v>1292</v>
      </c>
      <c r="I7" s="59">
        <v>8309</v>
      </c>
      <c r="J7" s="59">
        <v>0</v>
      </c>
      <c r="K7" s="59">
        <v>0</v>
      </c>
      <c r="L7" s="59">
        <v>2717</v>
      </c>
      <c r="M7" s="59">
        <v>2717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11026</v>
      </c>
      <c r="W7" s="59"/>
      <c r="X7" s="59">
        <v>11026</v>
      </c>
      <c r="Y7" s="60">
        <v>0</v>
      </c>
      <c r="Z7" s="61">
        <v>0</v>
      </c>
    </row>
    <row r="8" spans="1:26" ht="13.5">
      <c r="A8" s="57" t="s">
        <v>34</v>
      </c>
      <c r="B8" s="18">
        <v>65682347</v>
      </c>
      <c r="C8" s="18">
        <v>0</v>
      </c>
      <c r="D8" s="58">
        <v>67576042</v>
      </c>
      <c r="E8" s="59">
        <v>67576042</v>
      </c>
      <c r="F8" s="59">
        <v>25438000</v>
      </c>
      <c r="G8" s="59">
        <v>518000</v>
      </c>
      <c r="H8" s="59">
        <v>1810000</v>
      </c>
      <c r="I8" s="59">
        <v>27766000</v>
      </c>
      <c r="J8" s="59">
        <v>0</v>
      </c>
      <c r="K8" s="59">
        <v>0</v>
      </c>
      <c r="L8" s="59">
        <v>16763000</v>
      </c>
      <c r="M8" s="59">
        <v>16763000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44529000</v>
      </c>
      <c r="W8" s="59">
        <v>67455999</v>
      </c>
      <c r="X8" s="59">
        <v>-22926999</v>
      </c>
      <c r="Y8" s="60">
        <v>-33.99</v>
      </c>
      <c r="Z8" s="61">
        <v>67576042</v>
      </c>
    </row>
    <row r="9" spans="1:26" ht="13.5">
      <c r="A9" s="57" t="s">
        <v>35</v>
      </c>
      <c r="B9" s="18">
        <v>51502121</v>
      </c>
      <c r="C9" s="18">
        <v>0</v>
      </c>
      <c r="D9" s="58">
        <v>14570609</v>
      </c>
      <c r="E9" s="59">
        <v>14570609</v>
      </c>
      <c r="F9" s="59">
        <v>1824697</v>
      </c>
      <c r="G9" s="59">
        <v>1801263</v>
      </c>
      <c r="H9" s="59">
        <v>1794021</v>
      </c>
      <c r="I9" s="59">
        <v>5419981</v>
      </c>
      <c r="J9" s="59">
        <v>306950</v>
      </c>
      <c r="K9" s="59">
        <v>0</v>
      </c>
      <c r="L9" s="59">
        <v>1761878</v>
      </c>
      <c r="M9" s="59">
        <v>2068828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7488809</v>
      </c>
      <c r="W9" s="59">
        <v>6924120</v>
      </c>
      <c r="X9" s="59">
        <v>564689</v>
      </c>
      <c r="Y9" s="60">
        <v>8.16</v>
      </c>
      <c r="Z9" s="61">
        <v>14570609</v>
      </c>
    </row>
    <row r="10" spans="1:26" ht="25.5">
      <c r="A10" s="62" t="s">
        <v>102</v>
      </c>
      <c r="B10" s="63">
        <f>SUM(B5:B9)</f>
        <v>297736604</v>
      </c>
      <c r="C10" s="63">
        <f>SUM(C5:C9)</f>
        <v>0</v>
      </c>
      <c r="D10" s="64">
        <f aca="true" t="shared" si="0" ref="D10:Z10">SUM(D5:D9)</f>
        <v>303507844</v>
      </c>
      <c r="E10" s="65">
        <f t="shared" si="0"/>
        <v>303507844</v>
      </c>
      <c r="F10" s="65">
        <f t="shared" si="0"/>
        <v>39929572</v>
      </c>
      <c r="G10" s="65">
        <f t="shared" si="0"/>
        <v>14655664</v>
      </c>
      <c r="H10" s="65">
        <f t="shared" si="0"/>
        <v>16441143</v>
      </c>
      <c r="I10" s="65">
        <f t="shared" si="0"/>
        <v>71026379</v>
      </c>
      <c r="J10" s="65">
        <f t="shared" si="0"/>
        <v>16648182</v>
      </c>
      <c r="K10" s="65">
        <f t="shared" si="0"/>
        <v>0</v>
      </c>
      <c r="L10" s="65">
        <f t="shared" si="0"/>
        <v>32403546</v>
      </c>
      <c r="M10" s="65">
        <f t="shared" si="0"/>
        <v>49051728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120078107</v>
      </c>
      <c r="W10" s="65">
        <f t="shared" si="0"/>
        <v>192476619</v>
      </c>
      <c r="X10" s="65">
        <f t="shared" si="0"/>
        <v>-72398512</v>
      </c>
      <c r="Y10" s="66">
        <f>+IF(W10&lt;&gt;0,(X10/W10)*100,0)</f>
        <v>-37.61418523254505</v>
      </c>
      <c r="Z10" s="67">
        <f t="shared" si="0"/>
        <v>303507844</v>
      </c>
    </row>
    <row r="11" spans="1:26" ht="13.5">
      <c r="A11" s="57" t="s">
        <v>36</v>
      </c>
      <c r="B11" s="18">
        <v>106021720</v>
      </c>
      <c r="C11" s="18">
        <v>0</v>
      </c>
      <c r="D11" s="58">
        <v>114525082</v>
      </c>
      <c r="E11" s="59">
        <v>114525082</v>
      </c>
      <c r="F11" s="59">
        <v>9144006</v>
      </c>
      <c r="G11" s="59">
        <v>8503930</v>
      </c>
      <c r="H11" s="59">
        <v>8635148</v>
      </c>
      <c r="I11" s="59">
        <v>26283084</v>
      </c>
      <c r="J11" s="59">
        <v>8758156</v>
      </c>
      <c r="K11" s="59">
        <v>0</v>
      </c>
      <c r="L11" s="59">
        <v>9967729</v>
      </c>
      <c r="M11" s="59">
        <v>18725885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45008969</v>
      </c>
      <c r="W11" s="59">
        <v>57262500</v>
      </c>
      <c r="X11" s="59">
        <v>-12253531</v>
      </c>
      <c r="Y11" s="60">
        <v>-21.4</v>
      </c>
      <c r="Z11" s="61">
        <v>114525082</v>
      </c>
    </row>
    <row r="12" spans="1:26" ht="13.5">
      <c r="A12" s="57" t="s">
        <v>37</v>
      </c>
      <c r="B12" s="18">
        <v>7650948</v>
      </c>
      <c r="C12" s="18">
        <v>0</v>
      </c>
      <c r="D12" s="58">
        <v>8099553</v>
      </c>
      <c r="E12" s="59">
        <v>8099553</v>
      </c>
      <c r="F12" s="59">
        <v>1013195</v>
      </c>
      <c r="G12" s="59">
        <v>610057</v>
      </c>
      <c r="H12" s="59">
        <v>665459</v>
      </c>
      <c r="I12" s="59">
        <v>2288711</v>
      </c>
      <c r="J12" s="59">
        <v>644673</v>
      </c>
      <c r="K12" s="59">
        <v>0</v>
      </c>
      <c r="L12" s="59">
        <v>656791</v>
      </c>
      <c r="M12" s="59">
        <v>1301464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3590175</v>
      </c>
      <c r="W12" s="59">
        <v>3957500</v>
      </c>
      <c r="X12" s="59">
        <v>-367325</v>
      </c>
      <c r="Y12" s="60">
        <v>-9.28</v>
      </c>
      <c r="Z12" s="61">
        <v>8099553</v>
      </c>
    </row>
    <row r="13" spans="1:26" ht="13.5">
      <c r="A13" s="57" t="s">
        <v>103</v>
      </c>
      <c r="B13" s="18">
        <v>54082946</v>
      </c>
      <c r="C13" s="18">
        <v>0</v>
      </c>
      <c r="D13" s="58">
        <v>21975817</v>
      </c>
      <c r="E13" s="59">
        <v>21975817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10987998</v>
      </c>
      <c r="X13" s="59">
        <v>-10987998</v>
      </c>
      <c r="Y13" s="60">
        <v>-100</v>
      </c>
      <c r="Z13" s="61">
        <v>21975817</v>
      </c>
    </row>
    <row r="14" spans="1:26" ht="13.5">
      <c r="A14" s="57" t="s">
        <v>38</v>
      </c>
      <c r="B14" s="18">
        <v>0</v>
      </c>
      <c r="C14" s="18">
        <v>0</v>
      </c>
      <c r="D14" s="58">
        <v>1888280</v>
      </c>
      <c r="E14" s="59">
        <v>1888280</v>
      </c>
      <c r="F14" s="59">
        <v>0</v>
      </c>
      <c r="G14" s="59">
        <v>220445</v>
      </c>
      <c r="H14" s="59">
        <v>2125275</v>
      </c>
      <c r="I14" s="59">
        <v>2345720</v>
      </c>
      <c r="J14" s="59">
        <v>2180967</v>
      </c>
      <c r="K14" s="59">
        <v>0</v>
      </c>
      <c r="L14" s="59">
        <v>3775794</v>
      </c>
      <c r="M14" s="59">
        <v>5956761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8302481</v>
      </c>
      <c r="W14" s="59">
        <v>1147500</v>
      </c>
      <c r="X14" s="59">
        <v>7154981</v>
      </c>
      <c r="Y14" s="60">
        <v>623.53</v>
      </c>
      <c r="Z14" s="61">
        <v>1888280</v>
      </c>
    </row>
    <row r="15" spans="1:26" ht="13.5">
      <c r="A15" s="57" t="s">
        <v>39</v>
      </c>
      <c r="B15" s="18">
        <v>77100703</v>
      </c>
      <c r="C15" s="18">
        <v>0</v>
      </c>
      <c r="D15" s="58">
        <v>76431558</v>
      </c>
      <c r="E15" s="59">
        <v>76431558</v>
      </c>
      <c r="F15" s="59">
        <v>0</v>
      </c>
      <c r="G15" s="59">
        <v>959499</v>
      </c>
      <c r="H15" s="59">
        <v>7247147</v>
      </c>
      <c r="I15" s="59">
        <v>8206646</v>
      </c>
      <c r="J15" s="59">
        <v>7387518</v>
      </c>
      <c r="K15" s="59">
        <v>0</v>
      </c>
      <c r="L15" s="59">
        <v>8491042</v>
      </c>
      <c r="M15" s="59">
        <v>15878560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24085206</v>
      </c>
      <c r="W15" s="59">
        <v>38692833</v>
      </c>
      <c r="X15" s="59">
        <v>-14607627</v>
      </c>
      <c r="Y15" s="60">
        <v>-37.75</v>
      </c>
      <c r="Z15" s="61">
        <v>76431558</v>
      </c>
    </row>
    <row r="16" spans="1:26" ht="13.5">
      <c r="A16" s="68" t="s">
        <v>40</v>
      </c>
      <c r="B16" s="18">
        <v>0</v>
      </c>
      <c r="C16" s="18">
        <v>0</v>
      </c>
      <c r="D16" s="58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/>
      <c r="X16" s="59">
        <v>0</v>
      </c>
      <c r="Y16" s="60">
        <v>0</v>
      </c>
      <c r="Z16" s="61">
        <v>0</v>
      </c>
    </row>
    <row r="17" spans="1:26" ht="13.5">
      <c r="A17" s="57" t="s">
        <v>41</v>
      </c>
      <c r="B17" s="18">
        <v>124075017</v>
      </c>
      <c r="C17" s="18">
        <v>0</v>
      </c>
      <c r="D17" s="58">
        <v>59034353</v>
      </c>
      <c r="E17" s="59">
        <v>59034353</v>
      </c>
      <c r="F17" s="59">
        <v>875508</v>
      </c>
      <c r="G17" s="59">
        <v>2842058</v>
      </c>
      <c r="H17" s="59">
        <v>612772</v>
      </c>
      <c r="I17" s="59">
        <v>4330338</v>
      </c>
      <c r="J17" s="59">
        <v>3036529</v>
      </c>
      <c r="K17" s="59">
        <v>0</v>
      </c>
      <c r="L17" s="59">
        <v>1692178</v>
      </c>
      <c r="M17" s="59">
        <v>4728707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9059045</v>
      </c>
      <c r="W17" s="59">
        <v>30103282</v>
      </c>
      <c r="X17" s="59">
        <v>-21044237</v>
      </c>
      <c r="Y17" s="60">
        <v>-69.91</v>
      </c>
      <c r="Z17" s="61">
        <v>59034353</v>
      </c>
    </row>
    <row r="18" spans="1:26" ht="13.5">
      <c r="A18" s="69" t="s">
        <v>42</v>
      </c>
      <c r="B18" s="70">
        <f>SUM(B11:B17)</f>
        <v>368931334</v>
      </c>
      <c r="C18" s="70">
        <f>SUM(C11:C17)</f>
        <v>0</v>
      </c>
      <c r="D18" s="71">
        <f aca="true" t="shared" si="1" ref="D18:Z18">SUM(D11:D17)</f>
        <v>281954643</v>
      </c>
      <c r="E18" s="72">
        <f t="shared" si="1"/>
        <v>281954643</v>
      </c>
      <c r="F18" s="72">
        <f t="shared" si="1"/>
        <v>11032709</v>
      </c>
      <c r="G18" s="72">
        <f t="shared" si="1"/>
        <v>13135989</v>
      </c>
      <c r="H18" s="72">
        <f t="shared" si="1"/>
        <v>19285801</v>
      </c>
      <c r="I18" s="72">
        <f t="shared" si="1"/>
        <v>43454499</v>
      </c>
      <c r="J18" s="72">
        <f t="shared" si="1"/>
        <v>22007843</v>
      </c>
      <c r="K18" s="72">
        <f t="shared" si="1"/>
        <v>0</v>
      </c>
      <c r="L18" s="72">
        <f t="shared" si="1"/>
        <v>24583534</v>
      </c>
      <c r="M18" s="72">
        <f t="shared" si="1"/>
        <v>46591377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90045876</v>
      </c>
      <c r="W18" s="72">
        <f t="shared" si="1"/>
        <v>142151613</v>
      </c>
      <c r="X18" s="72">
        <f t="shared" si="1"/>
        <v>-52105737</v>
      </c>
      <c r="Y18" s="66">
        <f>+IF(W18&lt;&gt;0,(X18/W18)*100,0)</f>
        <v>-36.65504449815845</v>
      </c>
      <c r="Z18" s="73">
        <f t="shared" si="1"/>
        <v>281954643</v>
      </c>
    </row>
    <row r="19" spans="1:26" ht="13.5">
      <c r="A19" s="69" t="s">
        <v>43</v>
      </c>
      <c r="B19" s="74">
        <f>+B10-B18</f>
        <v>-71194730</v>
      </c>
      <c r="C19" s="74">
        <f>+C10-C18</f>
        <v>0</v>
      </c>
      <c r="D19" s="75">
        <f aca="true" t="shared" si="2" ref="D19:Z19">+D10-D18</f>
        <v>21553201</v>
      </c>
      <c r="E19" s="76">
        <f t="shared" si="2"/>
        <v>21553201</v>
      </c>
      <c r="F19" s="76">
        <f t="shared" si="2"/>
        <v>28896863</v>
      </c>
      <c r="G19" s="76">
        <f t="shared" si="2"/>
        <v>1519675</v>
      </c>
      <c r="H19" s="76">
        <f t="shared" si="2"/>
        <v>-2844658</v>
      </c>
      <c r="I19" s="76">
        <f t="shared" si="2"/>
        <v>27571880</v>
      </c>
      <c r="J19" s="76">
        <f t="shared" si="2"/>
        <v>-5359661</v>
      </c>
      <c r="K19" s="76">
        <f t="shared" si="2"/>
        <v>0</v>
      </c>
      <c r="L19" s="76">
        <f t="shared" si="2"/>
        <v>7820012</v>
      </c>
      <c r="M19" s="76">
        <f t="shared" si="2"/>
        <v>2460351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30032231</v>
      </c>
      <c r="W19" s="76">
        <f>IF(E10=E18,0,W10-W18)</f>
        <v>50325006</v>
      </c>
      <c r="X19" s="76">
        <f t="shared" si="2"/>
        <v>-20292775</v>
      </c>
      <c r="Y19" s="77">
        <f>+IF(W19&lt;&gt;0,(X19/W19)*100,0)</f>
        <v>-40.32344278309674</v>
      </c>
      <c r="Z19" s="78">
        <f t="shared" si="2"/>
        <v>21553201</v>
      </c>
    </row>
    <row r="20" spans="1:26" ht="13.5">
      <c r="A20" s="57" t="s">
        <v>44</v>
      </c>
      <c r="B20" s="18">
        <v>22431000</v>
      </c>
      <c r="C20" s="18">
        <v>0</v>
      </c>
      <c r="D20" s="58">
        <v>48714000</v>
      </c>
      <c r="E20" s="59">
        <v>48714000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>
        <v>24183000</v>
      </c>
      <c r="X20" s="59">
        <v>-24183000</v>
      </c>
      <c r="Y20" s="60">
        <v>-100</v>
      </c>
      <c r="Z20" s="61">
        <v>48714000</v>
      </c>
    </row>
    <row r="21" spans="1:26" ht="13.5">
      <c r="A21" s="57" t="s">
        <v>104</v>
      </c>
      <c r="B21" s="79">
        <v>0</v>
      </c>
      <c r="C21" s="79">
        <v>0</v>
      </c>
      <c r="D21" s="80">
        <v>27000000</v>
      </c>
      <c r="E21" s="81">
        <v>27000000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>
        <v>29500000</v>
      </c>
      <c r="X21" s="81">
        <v>-29500000</v>
      </c>
      <c r="Y21" s="82">
        <v>-100</v>
      </c>
      <c r="Z21" s="83">
        <v>27000000</v>
      </c>
    </row>
    <row r="22" spans="1:26" ht="25.5">
      <c r="A22" s="84" t="s">
        <v>105</v>
      </c>
      <c r="B22" s="85">
        <f>SUM(B19:B21)</f>
        <v>-48763730</v>
      </c>
      <c r="C22" s="85">
        <f>SUM(C19:C21)</f>
        <v>0</v>
      </c>
      <c r="D22" s="86">
        <f aca="true" t="shared" si="3" ref="D22:Z22">SUM(D19:D21)</f>
        <v>97267201</v>
      </c>
      <c r="E22" s="87">
        <f t="shared" si="3"/>
        <v>97267201</v>
      </c>
      <c r="F22" s="87">
        <f t="shared" si="3"/>
        <v>28896863</v>
      </c>
      <c r="G22" s="87">
        <f t="shared" si="3"/>
        <v>1519675</v>
      </c>
      <c r="H22" s="87">
        <f t="shared" si="3"/>
        <v>-2844658</v>
      </c>
      <c r="I22" s="87">
        <f t="shared" si="3"/>
        <v>27571880</v>
      </c>
      <c r="J22" s="87">
        <f t="shared" si="3"/>
        <v>-5359661</v>
      </c>
      <c r="K22" s="87">
        <f t="shared" si="3"/>
        <v>0</v>
      </c>
      <c r="L22" s="87">
        <f t="shared" si="3"/>
        <v>7820012</v>
      </c>
      <c r="M22" s="87">
        <f t="shared" si="3"/>
        <v>2460351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30032231</v>
      </c>
      <c r="W22" s="87">
        <f t="shared" si="3"/>
        <v>104008006</v>
      </c>
      <c r="X22" s="87">
        <f t="shared" si="3"/>
        <v>-73975775</v>
      </c>
      <c r="Y22" s="88">
        <f>+IF(W22&lt;&gt;0,(X22/W22)*100,0)</f>
        <v>-71.12507762142849</v>
      </c>
      <c r="Z22" s="89">
        <f t="shared" si="3"/>
        <v>97267201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-1731325</v>
      </c>
      <c r="H23" s="59">
        <v>-2817370</v>
      </c>
      <c r="I23" s="59">
        <v>-4548695</v>
      </c>
      <c r="J23" s="59">
        <v>-506337</v>
      </c>
      <c r="K23" s="59">
        <v>0</v>
      </c>
      <c r="L23" s="59">
        <v>0</v>
      </c>
      <c r="M23" s="59">
        <v>-506337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-5055032</v>
      </c>
      <c r="W23" s="59"/>
      <c r="X23" s="59">
        <v>-5055032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-48763730</v>
      </c>
      <c r="C24" s="74">
        <f>SUM(C22:C23)</f>
        <v>0</v>
      </c>
      <c r="D24" s="75">
        <f aca="true" t="shared" si="4" ref="D24:Z24">SUM(D22:D23)</f>
        <v>97267201</v>
      </c>
      <c r="E24" s="76">
        <f t="shared" si="4"/>
        <v>97267201</v>
      </c>
      <c r="F24" s="76">
        <f t="shared" si="4"/>
        <v>28896863</v>
      </c>
      <c r="G24" s="76">
        <f t="shared" si="4"/>
        <v>-211650</v>
      </c>
      <c r="H24" s="76">
        <f t="shared" si="4"/>
        <v>-5662028</v>
      </c>
      <c r="I24" s="76">
        <f t="shared" si="4"/>
        <v>23023185</v>
      </c>
      <c r="J24" s="76">
        <f t="shared" si="4"/>
        <v>-5865998</v>
      </c>
      <c r="K24" s="76">
        <f t="shared" si="4"/>
        <v>0</v>
      </c>
      <c r="L24" s="76">
        <f t="shared" si="4"/>
        <v>7820012</v>
      </c>
      <c r="M24" s="76">
        <f t="shared" si="4"/>
        <v>1954014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24977199</v>
      </c>
      <c r="W24" s="76">
        <f t="shared" si="4"/>
        <v>104008006</v>
      </c>
      <c r="X24" s="76">
        <f t="shared" si="4"/>
        <v>-79030807</v>
      </c>
      <c r="Y24" s="77">
        <f>+IF(W24&lt;&gt;0,(X24/W24)*100,0)</f>
        <v>-75.98531116921903</v>
      </c>
      <c r="Z24" s="78">
        <f t="shared" si="4"/>
        <v>97267201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106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859645594</v>
      </c>
      <c r="C27" s="21">
        <v>0</v>
      </c>
      <c r="D27" s="98">
        <v>85627299</v>
      </c>
      <c r="E27" s="99">
        <v>85627299</v>
      </c>
      <c r="F27" s="99">
        <v>0</v>
      </c>
      <c r="G27" s="99">
        <v>5708690</v>
      </c>
      <c r="H27" s="99">
        <v>3502962</v>
      </c>
      <c r="I27" s="99">
        <v>9211652</v>
      </c>
      <c r="J27" s="99">
        <v>6800483</v>
      </c>
      <c r="K27" s="99">
        <v>2648479</v>
      </c>
      <c r="L27" s="99">
        <v>12453320</v>
      </c>
      <c r="M27" s="99">
        <v>21902282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31113934</v>
      </c>
      <c r="W27" s="99">
        <v>42813650</v>
      </c>
      <c r="X27" s="99">
        <v>-11699716</v>
      </c>
      <c r="Y27" s="100">
        <v>-27.33</v>
      </c>
      <c r="Z27" s="101">
        <v>85627299</v>
      </c>
    </row>
    <row r="28" spans="1:26" ht="13.5">
      <c r="A28" s="102" t="s">
        <v>44</v>
      </c>
      <c r="B28" s="18">
        <v>423708319</v>
      </c>
      <c r="C28" s="18">
        <v>0</v>
      </c>
      <c r="D28" s="58">
        <v>52463000</v>
      </c>
      <c r="E28" s="59">
        <v>52463000</v>
      </c>
      <c r="F28" s="59">
        <v>0</v>
      </c>
      <c r="G28" s="59">
        <v>5708690</v>
      </c>
      <c r="H28" s="59">
        <v>3502962</v>
      </c>
      <c r="I28" s="59">
        <v>9211652</v>
      </c>
      <c r="J28" s="59">
        <v>6800483</v>
      </c>
      <c r="K28" s="59">
        <v>2648479</v>
      </c>
      <c r="L28" s="59">
        <v>12453320</v>
      </c>
      <c r="M28" s="59">
        <v>21902282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31113934</v>
      </c>
      <c r="W28" s="59">
        <v>26231500</v>
      </c>
      <c r="X28" s="59">
        <v>4882434</v>
      </c>
      <c r="Y28" s="60">
        <v>18.61</v>
      </c>
      <c r="Z28" s="61">
        <v>52463000</v>
      </c>
    </row>
    <row r="29" spans="1:26" ht="13.5">
      <c r="A29" s="57" t="s">
        <v>107</v>
      </c>
      <c r="B29" s="18">
        <v>435937275</v>
      </c>
      <c r="C29" s="18">
        <v>0</v>
      </c>
      <c r="D29" s="58">
        <v>33164299</v>
      </c>
      <c r="E29" s="59">
        <v>33164299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>
        <v>16582150</v>
      </c>
      <c r="X29" s="59">
        <v>-16582150</v>
      </c>
      <c r="Y29" s="60">
        <v>-100</v>
      </c>
      <c r="Z29" s="61">
        <v>33164299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0</v>
      </c>
      <c r="C31" s="18">
        <v>0</v>
      </c>
      <c r="D31" s="58">
        <v>0</v>
      </c>
      <c r="E31" s="59">
        <v>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/>
      <c r="X31" s="59">
        <v>0</v>
      </c>
      <c r="Y31" s="60">
        <v>0</v>
      </c>
      <c r="Z31" s="61">
        <v>0</v>
      </c>
    </row>
    <row r="32" spans="1:26" ht="13.5">
      <c r="A32" s="69" t="s">
        <v>50</v>
      </c>
      <c r="B32" s="21">
        <f>SUM(B28:B31)</f>
        <v>859645594</v>
      </c>
      <c r="C32" s="21">
        <f>SUM(C28:C31)</f>
        <v>0</v>
      </c>
      <c r="D32" s="98">
        <f aca="true" t="shared" si="5" ref="D32:Z32">SUM(D28:D31)</f>
        <v>85627299</v>
      </c>
      <c r="E32" s="99">
        <f t="shared" si="5"/>
        <v>85627299</v>
      </c>
      <c r="F32" s="99">
        <f t="shared" si="5"/>
        <v>0</v>
      </c>
      <c r="G32" s="99">
        <f t="shared" si="5"/>
        <v>5708690</v>
      </c>
      <c r="H32" s="99">
        <f t="shared" si="5"/>
        <v>3502962</v>
      </c>
      <c r="I32" s="99">
        <f t="shared" si="5"/>
        <v>9211652</v>
      </c>
      <c r="J32" s="99">
        <f t="shared" si="5"/>
        <v>6800483</v>
      </c>
      <c r="K32" s="99">
        <f t="shared" si="5"/>
        <v>2648479</v>
      </c>
      <c r="L32" s="99">
        <f t="shared" si="5"/>
        <v>12453320</v>
      </c>
      <c r="M32" s="99">
        <f t="shared" si="5"/>
        <v>21902282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31113934</v>
      </c>
      <c r="W32" s="99">
        <f t="shared" si="5"/>
        <v>42813650</v>
      </c>
      <c r="X32" s="99">
        <f t="shared" si="5"/>
        <v>-11699716</v>
      </c>
      <c r="Y32" s="100">
        <f>+IF(W32&lt;&gt;0,(X32/W32)*100,0)</f>
        <v>-27.327069754622652</v>
      </c>
      <c r="Z32" s="101">
        <f t="shared" si="5"/>
        <v>85627299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112153998</v>
      </c>
      <c r="C35" s="18">
        <v>0</v>
      </c>
      <c r="D35" s="58">
        <v>266863506</v>
      </c>
      <c r="E35" s="59">
        <v>266863506</v>
      </c>
      <c r="F35" s="59">
        <v>131343480</v>
      </c>
      <c r="G35" s="59">
        <v>110637338</v>
      </c>
      <c r="H35" s="59">
        <v>114777411</v>
      </c>
      <c r="I35" s="59">
        <v>114777411</v>
      </c>
      <c r="J35" s="59">
        <v>113398802</v>
      </c>
      <c r="K35" s="59">
        <v>117052747</v>
      </c>
      <c r="L35" s="59">
        <v>130063166</v>
      </c>
      <c r="M35" s="59">
        <v>130063166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130063166</v>
      </c>
      <c r="W35" s="59">
        <v>133431753</v>
      </c>
      <c r="X35" s="59">
        <v>-3368587</v>
      </c>
      <c r="Y35" s="60">
        <v>-2.52</v>
      </c>
      <c r="Z35" s="61">
        <v>266863506</v>
      </c>
    </row>
    <row r="36" spans="1:26" ht="13.5">
      <c r="A36" s="57" t="s">
        <v>53</v>
      </c>
      <c r="B36" s="18">
        <v>859645595</v>
      </c>
      <c r="C36" s="18">
        <v>0</v>
      </c>
      <c r="D36" s="58">
        <v>1386604284</v>
      </c>
      <c r="E36" s="59">
        <v>1386604284</v>
      </c>
      <c r="F36" s="59">
        <v>1526299787</v>
      </c>
      <c r="G36" s="59">
        <v>1412007438</v>
      </c>
      <c r="H36" s="59">
        <v>1412007438</v>
      </c>
      <c r="I36" s="59">
        <v>1412007438</v>
      </c>
      <c r="J36" s="59">
        <v>1412185075</v>
      </c>
      <c r="K36" s="59">
        <v>1412185075</v>
      </c>
      <c r="L36" s="59">
        <v>1412345473</v>
      </c>
      <c r="M36" s="59">
        <v>1412345473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1412345473</v>
      </c>
      <c r="W36" s="59">
        <v>693302142</v>
      </c>
      <c r="X36" s="59">
        <v>719043331</v>
      </c>
      <c r="Y36" s="60">
        <v>103.71</v>
      </c>
      <c r="Z36" s="61">
        <v>1386604284</v>
      </c>
    </row>
    <row r="37" spans="1:26" ht="13.5">
      <c r="A37" s="57" t="s">
        <v>54</v>
      </c>
      <c r="B37" s="18">
        <v>342088481</v>
      </c>
      <c r="C37" s="18">
        <v>0</v>
      </c>
      <c r="D37" s="58">
        <v>288367285</v>
      </c>
      <c r="E37" s="59">
        <v>288367285</v>
      </c>
      <c r="F37" s="59">
        <v>321604703</v>
      </c>
      <c r="G37" s="59">
        <v>346797799</v>
      </c>
      <c r="H37" s="59">
        <v>333453336</v>
      </c>
      <c r="I37" s="59">
        <v>333453336</v>
      </c>
      <c r="J37" s="59">
        <v>339907997</v>
      </c>
      <c r="K37" s="59">
        <v>285700830</v>
      </c>
      <c r="L37" s="59">
        <v>350606692</v>
      </c>
      <c r="M37" s="59">
        <v>350606692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350606692</v>
      </c>
      <c r="W37" s="59">
        <v>144183643</v>
      </c>
      <c r="X37" s="59">
        <v>206423049</v>
      </c>
      <c r="Y37" s="60">
        <v>143.17</v>
      </c>
      <c r="Z37" s="61">
        <v>288367285</v>
      </c>
    </row>
    <row r="38" spans="1:26" ht="13.5">
      <c r="A38" s="57" t="s">
        <v>55</v>
      </c>
      <c r="B38" s="18">
        <v>60483588</v>
      </c>
      <c r="C38" s="18">
        <v>0</v>
      </c>
      <c r="D38" s="58">
        <v>84005223</v>
      </c>
      <c r="E38" s="59">
        <v>84005223</v>
      </c>
      <c r="F38" s="59">
        <v>106511729</v>
      </c>
      <c r="G38" s="59">
        <v>99203710</v>
      </c>
      <c r="H38" s="59">
        <v>78187419</v>
      </c>
      <c r="I38" s="59">
        <v>78187419</v>
      </c>
      <c r="J38" s="59">
        <v>72328140</v>
      </c>
      <c r="K38" s="59">
        <v>78187419</v>
      </c>
      <c r="L38" s="59">
        <v>78187419</v>
      </c>
      <c r="M38" s="59">
        <v>78187419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78187419</v>
      </c>
      <c r="W38" s="59">
        <v>42002612</v>
      </c>
      <c r="X38" s="59">
        <v>36184807</v>
      </c>
      <c r="Y38" s="60">
        <v>86.15</v>
      </c>
      <c r="Z38" s="61">
        <v>84005223</v>
      </c>
    </row>
    <row r="39" spans="1:26" ht="13.5">
      <c r="A39" s="57" t="s">
        <v>56</v>
      </c>
      <c r="B39" s="18">
        <v>569227524</v>
      </c>
      <c r="C39" s="18">
        <v>0</v>
      </c>
      <c r="D39" s="58">
        <v>1281095281</v>
      </c>
      <c r="E39" s="59">
        <v>1281095281</v>
      </c>
      <c r="F39" s="59">
        <v>1229526835</v>
      </c>
      <c r="G39" s="59">
        <v>1076643267</v>
      </c>
      <c r="H39" s="59">
        <v>1115144094</v>
      </c>
      <c r="I39" s="59">
        <v>1115144094</v>
      </c>
      <c r="J39" s="59">
        <v>1113347739</v>
      </c>
      <c r="K39" s="59">
        <v>1165349574</v>
      </c>
      <c r="L39" s="59">
        <v>1113614527</v>
      </c>
      <c r="M39" s="59">
        <v>1113614527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1113614527</v>
      </c>
      <c r="W39" s="59">
        <v>640547641</v>
      </c>
      <c r="X39" s="59">
        <v>473066886</v>
      </c>
      <c r="Y39" s="60">
        <v>73.85</v>
      </c>
      <c r="Z39" s="61">
        <v>1281095281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1394218</v>
      </c>
      <c r="C42" s="18">
        <v>0</v>
      </c>
      <c r="D42" s="58">
        <v>22414730</v>
      </c>
      <c r="E42" s="59">
        <v>22414730</v>
      </c>
      <c r="F42" s="59">
        <v>24718531</v>
      </c>
      <c r="G42" s="59">
        <v>-4320058</v>
      </c>
      <c r="H42" s="59">
        <v>-7748962</v>
      </c>
      <c r="I42" s="59">
        <v>12649511</v>
      </c>
      <c r="J42" s="59">
        <v>-14326033</v>
      </c>
      <c r="K42" s="59">
        <v>-11854643</v>
      </c>
      <c r="L42" s="59">
        <v>3500997</v>
      </c>
      <c r="M42" s="59">
        <v>-22679679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-10030168</v>
      </c>
      <c r="W42" s="59">
        <v>44925600</v>
      </c>
      <c r="X42" s="59">
        <v>-54955768</v>
      </c>
      <c r="Y42" s="60">
        <v>-122.33</v>
      </c>
      <c r="Z42" s="61">
        <v>22414730</v>
      </c>
    </row>
    <row r="43" spans="1:26" ht="13.5">
      <c r="A43" s="57" t="s">
        <v>59</v>
      </c>
      <c r="B43" s="18">
        <v>0</v>
      </c>
      <c r="C43" s="18">
        <v>0</v>
      </c>
      <c r="D43" s="58">
        <v>-20795000</v>
      </c>
      <c r="E43" s="59">
        <v>-20795000</v>
      </c>
      <c r="F43" s="59">
        <v>0</v>
      </c>
      <c r="G43" s="59">
        <v>0</v>
      </c>
      <c r="H43" s="59">
        <v>0</v>
      </c>
      <c r="I43" s="59">
        <v>0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0</v>
      </c>
      <c r="W43" s="59">
        <v>-15924650</v>
      </c>
      <c r="X43" s="59">
        <v>15924650</v>
      </c>
      <c r="Y43" s="60">
        <v>-100</v>
      </c>
      <c r="Z43" s="61">
        <v>-20795000</v>
      </c>
    </row>
    <row r="44" spans="1:26" ht="13.5">
      <c r="A44" s="57" t="s">
        <v>60</v>
      </c>
      <c r="B44" s="18">
        <v>-1059118</v>
      </c>
      <c r="C44" s="18">
        <v>0</v>
      </c>
      <c r="D44" s="58">
        <v>29000</v>
      </c>
      <c r="E44" s="59">
        <v>29000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>
        <v>1529000</v>
      </c>
      <c r="X44" s="59">
        <v>-1529000</v>
      </c>
      <c r="Y44" s="60">
        <v>-100</v>
      </c>
      <c r="Z44" s="61">
        <v>29000</v>
      </c>
    </row>
    <row r="45" spans="1:26" ht="13.5">
      <c r="A45" s="69" t="s">
        <v>61</v>
      </c>
      <c r="B45" s="21">
        <v>3659382</v>
      </c>
      <c r="C45" s="21">
        <v>0</v>
      </c>
      <c r="D45" s="98">
        <v>921729</v>
      </c>
      <c r="E45" s="99">
        <v>921729</v>
      </c>
      <c r="F45" s="99">
        <v>31076392</v>
      </c>
      <c r="G45" s="99">
        <v>26756334</v>
      </c>
      <c r="H45" s="99">
        <v>19007372</v>
      </c>
      <c r="I45" s="99">
        <v>19007372</v>
      </c>
      <c r="J45" s="99">
        <v>4681339</v>
      </c>
      <c r="K45" s="99">
        <v>-7173304</v>
      </c>
      <c r="L45" s="99">
        <v>-3672307</v>
      </c>
      <c r="M45" s="99">
        <v>-3672307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-3672307</v>
      </c>
      <c r="W45" s="99">
        <v>29802949</v>
      </c>
      <c r="X45" s="99">
        <v>-33475256</v>
      </c>
      <c r="Y45" s="100">
        <v>-112.32</v>
      </c>
      <c r="Z45" s="101">
        <v>921729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108</v>
      </c>
      <c r="B47" s="114" t="s">
        <v>93</v>
      </c>
      <c r="C47" s="114"/>
      <c r="D47" s="115" t="s">
        <v>94</v>
      </c>
      <c r="E47" s="116" t="s">
        <v>95</v>
      </c>
      <c r="F47" s="117"/>
      <c r="G47" s="117"/>
      <c r="H47" s="117"/>
      <c r="I47" s="118" t="s">
        <v>96</v>
      </c>
      <c r="J47" s="117"/>
      <c r="K47" s="117"/>
      <c r="L47" s="117"/>
      <c r="M47" s="118" t="s">
        <v>97</v>
      </c>
      <c r="N47" s="119"/>
      <c r="O47" s="119"/>
      <c r="P47" s="119"/>
      <c r="Q47" s="119"/>
      <c r="R47" s="119"/>
      <c r="S47" s="119"/>
      <c r="T47" s="119"/>
      <c r="U47" s="119"/>
      <c r="V47" s="118" t="s">
        <v>98</v>
      </c>
      <c r="W47" s="118" t="s">
        <v>99</v>
      </c>
      <c r="X47" s="118" t="s">
        <v>100</v>
      </c>
      <c r="Y47" s="118" t="s">
        <v>101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10730845</v>
      </c>
      <c r="C49" s="51">
        <v>0</v>
      </c>
      <c r="D49" s="128">
        <v>8766543</v>
      </c>
      <c r="E49" s="53">
        <v>8237180</v>
      </c>
      <c r="F49" s="53">
        <v>0</v>
      </c>
      <c r="G49" s="53">
        <v>0</v>
      </c>
      <c r="H49" s="53">
        <v>0</v>
      </c>
      <c r="I49" s="53">
        <v>6760746</v>
      </c>
      <c r="J49" s="53">
        <v>0</v>
      </c>
      <c r="K49" s="53">
        <v>0</v>
      </c>
      <c r="L49" s="53">
        <v>0</v>
      </c>
      <c r="M49" s="53">
        <v>5952973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6302272</v>
      </c>
      <c r="W49" s="53">
        <v>30694053</v>
      </c>
      <c r="X49" s="53">
        <v>181327708</v>
      </c>
      <c r="Y49" s="53">
        <v>258772320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29284997</v>
      </c>
      <c r="C51" s="51">
        <v>0</v>
      </c>
      <c r="D51" s="128">
        <v>27715381</v>
      </c>
      <c r="E51" s="53">
        <v>20406212</v>
      </c>
      <c r="F51" s="53">
        <v>0</v>
      </c>
      <c r="G51" s="53">
        <v>0</v>
      </c>
      <c r="H51" s="53">
        <v>0</v>
      </c>
      <c r="I51" s="53">
        <v>57268644</v>
      </c>
      <c r="J51" s="53">
        <v>0</v>
      </c>
      <c r="K51" s="53">
        <v>0</v>
      </c>
      <c r="L51" s="53">
        <v>0</v>
      </c>
      <c r="M51" s="53">
        <v>140362607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4441307</v>
      </c>
      <c r="W51" s="53">
        <v>11978928</v>
      </c>
      <c r="X51" s="53">
        <v>50692550</v>
      </c>
      <c r="Y51" s="53">
        <v>342150626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109</v>
      </c>
      <c r="B58" s="5">
        <f>IF(B67=0,0,+(B76/B67)*100)</f>
        <v>70.4747082239357</v>
      </c>
      <c r="C58" s="5">
        <f>IF(C67=0,0,+(C76/C67)*100)</f>
        <v>0</v>
      </c>
      <c r="D58" s="6">
        <f aca="true" t="shared" si="6" ref="D58:Z58">IF(D67=0,0,+(D76/D67)*100)</f>
        <v>78.53698297526768</v>
      </c>
      <c r="E58" s="7">
        <f t="shared" si="6"/>
        <v>78.53698297526768</v>
      </c>
      <c r="F58" s="7">
        <f t="shared" si="6"/>
        <v>60.90297601868778</v>
      </c>
      <c r="G58" s="7">
        <f t="shared" si="6"/>
        <v>50.247309050808965</v>
      </c>
      <c r="H58" s="7">
        <f t="shared" si="6"/>
        <v>66.10529263480612</v>
      </c>
      <c r="I58" s="7">
        <f t="shared" si="6"/>
        <v>59.184083785181144</v>
      </c>
      <c r="J58" s="7">
        <f t="shared" si="6"/>
        <v>42.9425088634688</v>
      </c>
      <c r="K58" s="7">
        <f t="shared" si="6"/>
        <v>0</v>
      </c>
      <c r="L58" s="7">
        <f t="shared" si="6"/>
        <v>58.52723719596915</v>
      </c>
      <c r="M58" s="7">
        <f t="shared" si="6"/>
        <v>78.34849766628736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67.37904855986919</v>
      </c>
      <c r="W58" s="7">
        <f t="shared" si="6"/>
        <v>79.37811536476043</v>
      </c>
      <c r="X58" s="7">
        <f t="shared" si="6"/>
        <v>0</v>
      </c>
      <c r="Y58" s="7">
        <f t="shared" si="6"/>
        <v>0</v>
      </c>
      <c r="Z58" s="8">
        <f t="shared" si="6"/>
        <v>78.53698297526768</v>
      </c>
    </row>
    <row r="59" spans="1:26" ht="13.5">
      <c r="A59" s="36" t="s">
        <v>31</v>
      </c>
      <c r="B59" s="9">
        <f aca="true" t="shared" si="7" ref="B59:Z66">IF(B68=0,0,+(B77/B68)*100)</f>
        <v>32.588703140590724</v>
      </c>
      <c r="C59" s="9">
        <f t="shared" si="7"/>
        <v>0</v>
      </c>
      <c r="D59" s="2">
        <f t="shared" si="7"/>
        <v>70.44201056131429</v>
      </c>
      <c r="E59" s="10">
        <f t="shared" si="7"/>
        <v>70.44201056131429</v>
      </c>
      <c r="F59" s="10">
        <f t="shared" si="7"/>
        <v>81.27346956493152</v>
      </c>
      <c r="G59" s="10">
        <f t="shared" si="7"/>
        <v>46.12478421279575</v>
      </c>
      <c r="H59" s="10">
        <f t="shared" si="7"/>
        <v>80.9641302569638</v>
      </c>
      <c r="I59" s="10">
        <f t="shared" si="7"/>
        <v>69.2815993264758</v>
      </c>
      <c r="J59" s="10">
        <f t="shared" si="7"/>
        <v>39.24244037202646</v>
      </c>
      <c r="K59" s="10">
        <f t="shared" si="7"/>
        <v>0</v>
      </c>
      <c r="L59" s="10">
        <f t="shared" si="7"/>
        <v>86.27807277225979</v>
      </c>
      <c r="M59" s="10">
        <f t="shared" si="7"/>
        <v>87.84975794413879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76.75428899347733</v>
      </c>
      <c r="W59" s="10">
        <f t="shared" si="7"/>
        <v>70.43483929852012</v>
      </c>
      <c r="X59" s="10">
        <f t="shared" si="7"/>
        <v>0</v>
      </c>
      <c r="Y59" s="10">
        <f t="shared" si="7"/>
        <v>0</v>
      </c>
      <c r="Z59" s="11">
        <f t="shared" si="7"/>
        <v>70.44201056131429</v>
      </c>
    </row>
    <row r="60" spans="1:26" ht="13.5">
      <c r="A60" s="37" t="s">
        <v>32</v>
      </c>
      <c r="B60" s="12">
        <f t="shared" si="7"/>
        <v>100</v>
      </c>
      <c r="C60" s="12">
        <f t="shared" si="7"/>
        <v>0</v>
      </c>
      <c r="D60" s="3">
        <f t="shared" si="7"/>
        <v>80.61158466073034</v>
      </c>
      <c r="E60" s="13">
        <f t="shared" si="7"/>
        <v>80.61158466073034</v>
      </c>
      <c r="F60" s="13">
        <f t="shared" si="7"/>
        <v>62.30716393886983</v>
      </c>
      <c r="G60" s="13">
        <f t="shared" si="7"/>
        <v>59.69964637588551</v>
      </c>
      <c r="H60" s="13">
        <f t="shared" si="7"/>
        <v>71.30491008073263</v>
      </c>
      <c r="I60" s="13">
        <f t="shared" si="7"/>
        <v>64.5251121449548</v>
      </c>
      <c r="J60" s="13">
        <f t="shared" si="7"/>
        <v>43.23977829362522</v>
      </c>
      <c r="K60" s="13">
        <f t="shared" si="7"/>
        <v>0</v>
      </c>
      <c r="L60" s="13">
        <f t="shared" si="7"/>
        <v>57.59548758400312</v>
      </c>
      <c r="M60" s="13">
        <f t="shared" si="7"/>
        <v>79.65267035015657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71.4389909907853</v>
      </c>
      <c r="W60" s="13">
        <f t="shared" si="7"/>
        <v>81.5223792697291</v>
      </c>
      <c r="X60" s="13">
        <f t="shared" si="7"/>
        <v>0</v>
      </c>
      <c r="Y60" s="13">
        <f t="shared" si="7"/>
        <v>0</v>
      </c>
      <c r="Z60" s="14">
        <f t="shared" si="7"/>
        <v>80.61158466073034</v>
      </c>
    </row>
    <row r="61" spans="1:26" ht="13.5">
      <c r="A61" s="38" t="s">
        <v>110</v>
      </c>
      <c r="B61" s="12">
        <f t="shared" si="7"/>
        <v>100</v>
      </c>
      <c r="C61" s="12">
        <f t="shared" si="7"/>
        <v>0</v>
      </c>
      <c r="D61" s="3">
        <f t="shared" si="7"/>
        <v>78.03437095793034</v>
      </c>
      <c r="E61" s="13">
        <f t="shared" si="7"/>
        <v>78.03437095793034</v>
      </c>
      <c r="F61" s="13">
        <f t="shared" si="7"/>
        <v>66.04257324061774</v>
      </c>
      <c r="G61" s="13">
        <f t="shared" si="7"/>
        <v>65.02830351557039</v>
      </c>
      <c r="H61" s="13">
        <f t="shared" si="7"/>
        <v>80.0759076656832</v>
      </c>
      <c r="I61" s="13">
        <f t="shared" si="7"/>
        <v>70.30906671903988</v>
      </c>
      <c r="J61" s="13">
        <f t="shared" si="7"/>
        <v>62.75723607160783</v>
      </c>
      <c r="K61" s="13">
        <f t="shared" si="7"/>
        <v>0</v>
      </c>
      <c r="L61" s="13">
        <f t="shared" si="7"/>
        <v>69.86500212081064</v>
      </c>
      <c r="M61" s="13">
        <f t="shared" si="7"/>
        <v>109.09218518655233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86.24548789090095</v>
      </c>
      <c r="W61" s="13">
        <f t="shared" si="7"/>
        <v>77.4449657163479</v>
      </c>
      <c r="X61" s="13">
        <f t="shared" si="7"/>
        <v>0</v>
      </c>
      <c r="Y61" s="13">
        <f t="shared" si="7"/>
        <v>0</v>
      </c>
      <c r="Z61" s="14">
        <f t="shared" si="7"/>
        <v>78.03437095793034</v>
      </c>
    </row>
    <row r="62" spans="1:26" ht="13.5">
      <c r="A62" s="38" t="s">
        <v>111</v>
      </c>
      <c r="B62" s="12">
        <f t="shared" si="7"/>
        <v>100</v>
      </c>
      <c r="C62" s="12">
        <f t="shared" si="7"/>
        <v>0</v>
      </c>
      <c r="D62" s="3">
        <f t="shared" si="7"/>
        <v>78.1027290094007</v>
      </c>
      <c r="E62" s="13">
        <f t="shared" si="7"/>
        <v>78.1027290094007</v>
      </c>
      <c r="F62" s="13">
        <f t="shared" si="7"/>
        <v>68.73225843347697</v>
      </c>
      <c r="G62" s="13">
        <f t="shared" si="7"/>
        <v>62.95401727909402</v>
      </c>
      <c r="H62" s="13">
        <f t="shared" si="7"/>
        <v>72.88205248635002</v>
      </c>
      <c r="I62" s="13">
        <f t="shared" si="7"/>
        <v>68.524349079836</v>
      </c>
      <c r="J62" s="13">
        <f t="shared" si="7"/>
        <v>27.60756893182968</v>
      </c>
      <c r="K62" s="13">
        <f t="shared" si="7"/>
        <v>0</v>
      </c>
      <c r="L62" s="13">
        <f t="shared" si="7"/>
        <v>81.68901640801627</v>
      </c>
      <c r="M62" s="13">
        <f t="shared" si="7"/>
        <v>64.13809072133633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66.27048857025835</v>
      </c>
      <c r="W62" s="13">
        <f t="shared" si="7"/>
        <v>82.9607415485278</v>
      </c>
      <c r="X62" s="13">
        <f t="shared" si="7"/>
        <v>0</v>
      </c>
      <c r="Y62" s="13">
        <f t="shared" si="7"/>
        <v>0</v>
      </c>
      <c r="Z62" s="14">
        <f t="shared" si="7"/>
        <v>78.1027290094007</v>
      </c>
    </row>
    <row r="63" spans="1:26" ht="13.5">
      <c r="A63" s="38" t="s">
        <v>112</v>
      </c>
      <c r="B63" s="12">
        <f t="shared" si="7"/>
        <v>100</v>
      </c>
      <c r="C63" s="12">
        <f t="shared" si="7"/>
        <v>0</v>
      </c>
      <c r="D63" s="3">
        <f t="shared" si="7"/>
        <v>90</v>
      </c>
      <c r="E63" s="13">
        <f t="shared" si="7"/>
        <v>90</v>
      </c>
      <c r="F63" s="13">
        <f t="shared" si="7"/>
        <v>48.03010016708754</v>
      </c>
      <c r="G63" s="13">
        <f t="shared" si="7"/>
        <v>44.28159287640654</v>
      </c>
      <c r="H63" s="13">
        <f t="shared" si="7"/>
        <v>59.17329646780702</v>
      </c>
      <c r="I63" s="13">
        <f t="shared" si="7"/>
        <v>50.61027283366395</v>
      </c>
      <c r="J63" s="13">
        <f t="shared" si="7"/>
        <v>31.526401327708793</v>
      </c>
      <c r="K63" s="13">
        <f t="shared" si="7"/>
        <v>0</v>
      </c>
      <c r="L63" s="13">
        <f t="shared" si="7"/>
        <v>64.54811073206648</v>
      </c>
      <c r="M63" s="13">
        <f t="shared" si="7"/>
        <v>69.694906020158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58.62205732116384</v>
      </c>
      <c r="W63" s="13">
        <f t="shared" si="7"/>
        <v>86.26580116159892</v>
      </c>
      <c r="X63" s="13">
        <f t="shared" si="7"/>
        <v>0</v>
      </c>
      <c r="Y63" s="13">
        <f t="shared" si="7"/>
        <v>0</v>
      </c>
      <c r="Z63" s="14">
        <f t="shared" si="7"/>
        <v>90</v>
      </c>
    </row>
    <row r="64" spans="1:26" ht="13.5">
      <c r="A64" s="38" t="s">
        <v>113</v>
      </c>
      <c r="B64" s="12">
        <f t="shared" si="7"/>
        <v>100</v>
      </c>
      <c r="C64" s="12">
        <f t="shared" si="7"/>
        <v>0</v>
      </c>
      <c r="D64" s="3">
        <f t="shared" si="7"/>
        <v>90.068813292835</v>
      </c>
      <c r="E64" s="13">
        <f t="shared" si="7"/>
        <v>90.068813292835</v>
      </c>
      <c r="F64" s="13">
        <f t="shared" si="7"/>
        <v>53.60989634162424</v>
      </c>
      <c r="G64" s="13">
        <f t="shared" si="7"/>
        <v>53.98722782277036</v>
      </c>
      <c r="H64" s="13">
        <f t="shared" si="7"/>
        <v>46.9163270158811</v>
      </c>
      <c r="I64" s="13">
        <f t="shared" si="7"/>
        <v>51.50101296426362</v>
      </c>
      <c r="J64" s="13">
        <f t="shared" si="7"/>
        <v>44.703019339277255</v>
      </c>
      <c r="K64" s="13">
        <f t="shared" si="7"/>
        <v>0</v>
      </c>
      <c r="L64" s="13">
        <f t="shared" si="7"/>
        <v>17.366723374896438</v>
      </c>
      <c r="M64" s="13">
        <f t="shared" si="7"/>
        <v>39.24226465574808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44.63334420358965</v>
      </c>
      <c r="W64" s="13">
        <f t="shared" si="7"/>
        <v>91.73187656872878</v>
      </c>
      <c r="X64" s="13">
        <f t="shared" si="7"/>
        <v>0</v>
      </c>
      <c r="Y64" s="13">
        <f t="shared" si="7"/>
        <v>0</v>
      </c>
      <c r="Z64" s="14">
        <f t="shared" si="7"/>
        <v>90.068813292835</v>
      </c>
    </row>
    <row r="65" spans="1:26" ht="13.5">
      <c r="A65" s="38" t="s">
        <v>114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115</v>
      </c>
      <c r="B66" s="15">
        <f t="shared" si="7"/>
        <v>0</v>
      </c>
      <c r="C66" s="15">
        <f t="shared" si="7"/>
        <v>0</v>
      </c>
      <c r="D66" s="4">
        <f t="shared" si="7"/>
        <v>90.00039269585706</v>
      </c>
      <c r="E66" s="16">
        <f t="shared" si="7"/>
        <v>90.00039269585706</v>
      </c>
      <c r="F66" s="16">
        <f t="shared" si="7"/>
        <v>8.905489289396748</v>
      </c>
      <c r="G66" s="16">
        <f t="shared" si="7"/>
        <v>4.633917600551952</v>
      </c>
      <c r="H66" s="16">
        <f t="shared" si="7"/>
        <v>5.128774367662416</v>
      </c>
      <c r="I66" s="16">
        <f t="shared" si="7"/>
        <v>6.160100984841587</v>
      </c>
      <c r="J66" s="16">
        <f t="shared" si="7"/>
        <v>0</v>
      </c>
      <c r="K66" s="16">
        <f t="shared" si="7"/>
        <v>0</v>
      </c>
      <c r="L66" s="16">
        <f t="shared" si="7"/>
        <v>6.661303716005813</v>
      </c>
      <c r="M66" s="16">
        <f t="shared" si="7"/>
        <v>18.129151961801952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9.126193176319202</v>
      </c>
      <c r="W66" s="16">
        <f t="shared" si="7"/>
        <v>84.29327595143481</v>
      </c>
      <c r="X66" s="16">
        <f t="shared" si="7"/>
        <v>0</v>
      </c>
      <c r="Y66" s="16">
        <f t="shared" si="7"/>
        <v>0</v>
      </c>
      <c r="Z66" s="17">
        <f t="shared" si="7"/>
        <v>90.00039269585706</v>
      </c>
    </row>
    <row r="67" spans="1:26" ht="13.5" hidden="1">
      <c r="A67" s="40" t="s">
        <v>116</v>
      </c>
      <c r="B67" s="23">
        <v>201011348</v>
      </c>
      <c r="C67" s="23"/>
      <c r="D67" s="24">
        <v>222115269</v>
      </c>
      <c r="E67" s="25">
        <v>222115269</v>
      </c>
      <c r="F67" s="25">
        <v>14150852</v>
      </c>
      <c r="G67" s="25">
        <v>13911541</v>
      </c>
      <c r="H67" s="25">
        <v>14448418</v>
      </c>
      <c r="I67" s="25">
        <v>42510811</v>
      </c>
      <c r="J67" s="25">
        <v>16341232</v>
      </c>
      <c r="K67" s="25"/>
      <c r="L67" s="25">
        <v>15417391</v>
      </c>
      <c r="M67" s="25">
        <v>31758623</v>
      </c>
      <c r="N67" s="25"/>
      <c r="O67" s="25"/>
      <c r="P67" s="25"/>
      <c r="Q67" s="25"/>
      <c r="R67" s="25"/>
      <c r="S67" s="25"/>
      <c r="T67" s="25"/>
      <c r="U67" s="25"/>
      <c r="V67" s="25">
        <v>74269434</v>
      </c>
      <c r="W67" s="25">
        <v>118478502</v>
      </c>
      <c r="X67" s="25"/>
      <c r="Y67" s="24"/>
      <c r="Z67" s="26">
        <v>222115269</v>
      </c>
    </row>
    <row r="68" spans="1:26" ht="13.5" hidden="1">
      <c r="A68" s="36" t="s">
        <v>31</v>
      </c>
      <c r="B68" s="18">
        <v>57605373</v>
      </c>
      <c r="C68" s="18"/>
      <c r="D68" s="19">
        <v>46017000</v>
      </c>
      <c r="E68" s="20">
        <v>46017000</v>
      </c>
      <c r="F68" s="20">
        <v>3133047</v>
      </c>
      <c r="G68" s="20">
        <v>3272321</v>
      </c>
      <c r="H68" s="20">
        <v>3270305</v>
      </c>
      <c r="I68" s="20">
        <v>9675673</v>
      </c>
      <c r="J68" s="20">
        <v>3278369</v>
      </c>
      <c r="K68" s="20"/>
      <c r="L68" s="20">
        <v>3238102</v>
      </c>
      <c r="M68" s="20">
        <v>6516471</v>
      </c>
      <c r="N68" s="20"/>
      <c r="O68" s="20"/>
      <c r="P68" s="20"/>
      <c r="Q68" s="20"/>
      <c r="R68" s="20"/>
      <c r="S68" s="20"/>
      <c r="T68" s="20"/>
      <c r="U68" s="20"/>
      <c r="V68" s="20">
        <v>16192144</v>
      </c>
      <c r="W68" s="20">
        <v>23008500</v>
      </c>
      <c r="X68" s="20"/>
      <c r="Y68" s="19"/>
      <c r="Z68" s="22">
        <v>46017000</v>
      </c>
    </row>
    <row r="69" spans="1:26" ht="13.5" hidden="1">
      <c r="A69" s="37" t="s">
        <v>32</v>
      </c>
      <c r="B69" s="18">
        <v>122889317</v>
      </c>
      <c r="C69" s="18"/>
      <c r="D69" s="19">
        <v>175334319</v>
      </c>
      <c r="E69" s="20">
        <v>175334319</v>
      </c>
      <c r="F69" s="20">
        <v>9532968</v>
      </c>
      <c r="G69" s="20">
        <v>9057923</v>
      </c>
      <c r="H69" s="20">
        <v>9565525</v>
      </c>
      <c r="I69" s="20">
        <v>28156416</v>
      </c>
      <c r="J69" s="20">
        <v>13062863</v>
      </c>
      <c r="K69" s="20"/>
      <c r="L69" s="20">
        <v>10637849</v>
      </c>
      <c r="M69" s="20">
        <v>23700712</v>
      </c>
      <c r="N69" s="20"/>
      <c r="O69" s="20"/>
      <c r="P69" s="20"/>
      <c r="Q69" s="20"/>
      <c r="R69" s="20"/>
      <c r="S69" s="20"/>
      <c r="T69" s="20"/>
      <c r="U69" s="20"/>
      <c r="V69" s="20">
        <v>51857128</v>
      </c>
      <c r="W69" s="20">
        <v>95088000</v>
      </c>
      <c r="X69" s="20"/>
      <c r="Y69" s="19"/>
      <c r="Z69" s="22">
        <v>175334319</v>
      </c>
    </row>
    <row r="70" spans="1:26" ht="13.5" hidden="1">
      <c r="A70" s="38" t="s">
        <v>110</v>
      </c>
      <c r="B70" s="18">
        <v>62774579</v>
      </c>
      <c r="C70" s="18"/>
      <c r="D70" s="19">
        <v>90258526</v>
      </c>
      <c r="E70" s="20">
        <v>90258526</v>
      </c>
      <c r="F70" s="20">
        <v>4830687</v>
      </c>
      <c r="G70" s="20">
        <v>4569927</v>
      </c>
      <c r="H70" s="20">
        <v>4581092</v>
      </c>
      <c r="I70" s="20">
        <v>13981706</v>
      </c>
      <c r="J70" s="20">
        <v>5134243</v>
      </c>
      <c r="K70" s="20"/>
      <c r="L70" s="20">
        <v>4618517</v>
      </c>
      <c r="M70" s="20">
        <v>9752760</v>
      </c>
      <c r="N70" s="20"/>
      <c r="O70" s="20"/>
      <c r="P70" s="20"/>
      <c r="Q70" s="20"/>
      <c r="R70" s="20"/>
      <c r="S70" s="20"/>
      <c r="T70" s="20"/>
      <c r="U70" s="20"/>
      <c r="V70" s="20">
        <v>23734466</v>
      </c>
      <c r="W70" s="20">
        <v>44336000</v>
      </c>
      <c r="X70" s="20"/>
      <c r="Y70" s="19"/>
      <c r="Z70" s="22">
        <v>90258526</v>
      </c>
    </row>
    <row r="71" spans="1:26" ht="13.5" hidden="1">
      <c r="A71" s="38" t="s">
        <v>111</v>
      </c>
      <c r="B71" s="18">
        <v>30527589</v>
      </c>
      <c r="C71" s="18"/>
      <c r="D71" s="19">
        <v>47657989</v>
      </c>
      <c r="E71" s="20">
        <v>47657989</v>
      </c>
      <c r="F71" s="20">
        <v>2115794</v>
      </c>
      <c r="G71" s="20">
        <v>1904498</v>
      </c>
      <c r="H71" s="20">
        <v>2333521</v>
      </c>
      <c r="I71" s="20">
        <v>6353813</v>
      </c>
      <c r="J71" s="20">
        <v>4994681</v>
      </c>
      <c r="K71" s="20"/>
      <c r="L71" s="20">
        <v>1721049</v>
      </c>
      <c r="M71" s="20">
        <v>6715730</v>
      </c>
      <c r="N71" s="20"/>
      <c r="O71" s="20"/>
      <c r="P71" s="20"/>
      <c r="Q71" s="20"/>
      <c r="R71" s="20"/>
      <c r="S71" s="20"/>
      <c r="T71" s="20"/>
      <c r="U71" s="20"/>
      <c r="V71" s="20">
        <v>13069543</v>
      </c>
      <c r="W71" s="20">
        <v>29344000</v>
      </c>
      <c r="X71" s="20"/>
      <c r="Y71" s="19"/>
      <c r="Z71" s="22">
        <v>47657989</v>
      </c>
    </row>
    <row r="72" spans="1:26" ht="13.5" hidden="1">
      <c r="A72" s="38" t="s">
        <v>112</v>
      </c>
      <c r="B72" s="18">
        <v>18116756</v>
      </c>
      <c r="C72" s="18"/>
      <c r="D72" s="19">
        <v>24504020</v>
      </c>
      <c r="E72" s="20">
        <v>24504020</v>
      </c>
      <c r="F72" s="20">
        <v>1638662</v>
      </c>
      <c r="G72" s="20">
        <v>1627044</v>
      </c>
      <c r="H72" s="20">
        <v>1696255</v>
      </c>
      <c r="I72" s="20">
        <v>4961961</v>
      </c>
      <c r="J72" s="20">
        <v>2005259</v>
      </c>
      <c r="K72" s="20"/>
      <c r="L72" s="20">
        <v>1584979</v>
      </c>
      <c r="M72" s="20">
        <v>3590238</v>
      </c>
      <c r="N72" s="20"/>
      <c r="O72" s="20"/>
      <c r="P72" s="20"/>
      <c r="Q72" s="20"/>
      <c r="R72" s="20"/>
      <c r="S72" s="20"/>
      <c r="T72" s="20"/>
      <c r="U72" s="20"/>
      <c r="V72" s="20">
        <v>8552199</v>
      </c>
      <c r="W72" s="20">
        <v>14635000</v>
      </c>
      <c r="X72" s="20"/>
      <c r="Y72" s="19"/>
      <c r="Z72" s="22">
        <v>24504020</v>
      </c>
    </row>
    <row r="73" spans="1:26" ht="13.5" hidden="1">
      <c r="A73" s="38" t="s">
        <v>113</v>
      </c>
      <c r="B73" s="18">
        <v>11470393</v>
      </c>
      <c r="C73" s="18"/>
      <c r="D73" s="19">
        <v>12913784</v>
      </c>
      <c r="E73" s="20">
        <v>12913784</v>
      </c>
      <c r="F73" s="20">
        <v>947825</v>
      </c>
      <c r="G73" s="20">
        <v>956454</v>
      </c>
      <c r="H73" s="20">
        <v>954657</v>
      </c>
      <c r="I73" s="20">
        <v>2858936</v>
      </c>
      <c r="J73" s="20">
        <v>928680</v>
      </c>
      <c r="K73" s="20"/>
      <c r="L73" s="20">
        <v>2713304</v>
      </c>
      <c r="M73" s="20">
        <v>3641984</v>
      </c>
      <c r="N73" s="20"/>
      <c r="O73" s="20"/>
      <c r="P73" s="20"/>
      <c r="Q73" s="20"/>
      <c r="R73" s="20"/>
      <c r="S73" s="20"/>
      <c r="T73" s="20"/>
      <c r="U73" s="20"/>
      <c r="V73" s="20">
        <v>6500920</v>
      </c>
      <c r="W73" s="20">
        <v>6773000</v>
      </c>
      <c r="X73" s="20"/>
      <c r="Y73" s="19"/>
      <c r="Z73" s="22">
        <v>12913784</v>
      </c>
    </row>
    <row r="74" spans="1:26" ht="13.5" hidden="1">
      <c r="A74" s="38" t="s">
        <v>114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115</v>
      </c>
      <c r="B75" s="27">
        <v>20516658</v>
      </c>
      <c r="C75" s="27"/>
      <c r="D75" s="28">
        <v>763950</v>
      </c>
      <c r="E75" s="29">
        <v>763950</v>
      </c>
      <c r="F75" s="29">
        <v>1484837</v>
      </c>
      <c r="G75" s="29">
        <v>1581297</v>
      </c>
      <c r="H75" s="29">
        <v>1612588</v>
      </c>
      <c r="I75" s="29">
        <v>4678722</v>
      </c>
      <c r="J75" s="29"/>
      <c r="K75" s="29"/>
      <c r="L75" s="29">
        <v>1541440</v>
      </c>
      <c r="M75" s="29">
        <v>1541440</v>
      </c>
      <c r="N75" s="29"/>
      <c r="O75" s="29"/>
      <c r="P75" s="29"/>
      <c r="Q75" s="29"/>
      <c r="R75" s="29"/>
      <c r="S75" s="29"/>
      <c r="T75" s="29"/>
      <c r="U75" s="29"/>
      <c r="V75" s="29">
        <v>6220162</v>
      </c>
      <c r="W75" s="29">
        <v>382002</v>
      </c>
      <c r="X75" s="29"/>
      <c r="Y75" s="28"/>
      <c r="Z75" s="30">
        <v>763950</v>
      </c>
    </row>
    <row r="76" spans="1:26" ht="13.5" hidden="1">
      <c r="A76" s="41" t="s">
        <v>117</v>
      </c>
      <c r="B76" s="31">
        <v>141662161</v>
      </c>
      <c r="C76" s="31"/>
      <c r="D76" s="32">
        <v>174442631</v>
      </c>
      <c r="E76" s="33">
        <v>174442631</v>
      </c>
      <c r="F76" s="33">
        <v>8618290</v>
      </c>
      <c r="G76" s="33">
        <v>6990175</v>
      </c>
      <c r="H76" s="33">
        <v>9551169</v>
      </c>
      <c r="I76" s="33">
        <v>25159634</v>
      </c>
      <c r="J76" s="33">
        <v>7017335</v>
      </c>
      <c r="K76" s="33">
        <v>8841696</v>
      </c>
      <c r="L76" s="33">
        <v>9023373</v>
      </c>
      <c r="M76" s="33">
        <v>24882404</v>
      </c>
      <c r="N76" s="33"/>
      <c r="O76" s="33"/>
      <c r="P76" s="33"/>
      <c r="Q76" s="33"/>
      <c r="R76" s="33"/>
      <c r="S76" s="33"/>
      <c r="T76" s="33"/>
      <c r="U76" s="33"/>
      <c r="V76" s="33">
        <v>50042038</v>
      </c>
      <c r="W76" s="33">
        <v>94046002</v>
      </c>
      <c r="X76" s="33"/>
      <c r="Y76" s="32"/>
      <c r="Z76" s="34">
        <v>174442631</v>
      </c>
    </row>
    <row r="77" spans="1:26" ht="13.5" hidden="1">
      <c r="A77" s="36" t="s">
        <v>31</v>
      </c>
      <c r="B77" s="18">
        <v>18772844</v>
      </c>
      <c r="C77" s="18"/>
      <c r="D77" s="19">
        <v>32415300</v>
      </c>
      <c r="E77" s="20">
        <v>32415300</v>
      </c>
      <c r="F77" s="20">
        <v>2546336</v>
      </c>
      <c r="G77" s="20">
        <v>1509351</v>
      </c>
      <c r="H77" s="20">
        <v>2647774</v>
      </c>
      <c r="I77" s="20">
        <v>6703461</v>
      </c>
      <c r="J77" s="20">
        <v>1286512</v>
      </c>
      <c r="K77" s="20">
        <v>1644420</v>
      </c>
      <c r="L77" s="20">
        <v>2793772</v>
      </c>
      <c r="M77" s="20">
        <v>5724704</v>
      </c>
      <c r="N77" s="20"/>
      <c r="O77" s="20"/>
      <c r="P77" s="20"/>
      <c r="Q77" s="20"/>
      <c r="R77" s="20"/>
      <c r="S77" s="20"/>
      <c r="T77" s="20"/>
      <c r="U77" s="20"/>
      <c r="V77" s="20">
        <v>12428165</v>
      </c>
      <c r="W77" s="20">
        <v>16206000</v>
      </c>
      <c r="X77" s="20"/>
      <c r="Y77" s="19"/>
      <c r="Z77" s="22">
        <v>32415300</v>
      </c>
    </row>
    <row r="78" spans="1:26" ht="13.5" hidden="1">
      <c r="A78" s="37" t="s">
        <v>32</v>
      </c>
      <c r="B78" s="18">
        <v>122889317</v>
      </c>
      <c r="C78" s="18"/>
      <c r="D78" s="19">
        <v>141339773</v>
      </c>
      <c r="E78" s="20">
        <v>141339773</v>
      </c>
      <c r="F78" s="20">
        <v>5939722</v>
      </c>
      <c r="G78" s="20">
        <v>5407548</v>
      </c>
      <c r="H78" s="20">
        <v>6820689</v>
      </c>
      <c r="I78" s="20">
        <v>18167959</v>
      </c>
      <c r="J78" s="20">
        <v>5648353</v>
      </c>
      <c r="K78" s="20">
        <v>7102976</v>
      </c>
      <c r="L78" s="20">
        <v>6126921</v>
      </c>
      <c r="M78" s="20">
        <v>18878250</v>
      </c>
      <c r="N78" s="20"/>
      <c r="O78" s="20"/>
      <c r="P78" s="20"/>
      <c r="Q78" s="20"/>
      <c r="R78" s="20"/>
      <c r="S78" s="20"/>
      <c r="T78" s="20"/>
      <c r="U78" s="20"/>
      <c r="V78" s="20">
        <v>37046209</v>
      </c>
      <c r="W78" s="20">
        <v>77518000</v>
      </c>
      <c r="X78" s="20"/>
      <c r="Y78" s="19"/>
      <c r="Z78" s="22">
        <v>141339773</v>
      </c>
    </row>
    <row r="79" spans="1:26" ht="13.5" hidden="1">
      <c r="A79" s="38" t="s">
        <v>110</v>
      </c>
      <c r="B79" s="18">
        <v>62774579</v>
      </c>
      <c r="C79" s="18"/>
      <c r="D79" s="19">
        <v>70432673</v>
      </c>
      <c r="E79" s="20">
        <v>70432673</v>
      </c>
      <c r="F79" s="20">
        <v>3190310</v>
      </c>
      <c r="G79" s="20">
        <v>2971746</v>
      </c>
      <c r="H79" s="20">
        <v>3668351</v>
      </c>
      <c r="I79" s="20">
        <v>9830407</v>
      </c>
      <c r="J79" s="20">
        <v>3222109</v>
      </c>
      <c r="K79" s="20">
        <v>4190663</v>
      </c>
      <c r="L79" s="20">
        <v>3226727</v>
      </c>
      <c r="M79" s="20">
        <v>10639499</v>
      </c>
      <c r="N79" s="20"/>
      <c r="O79" s="20"/>
      <c r="P79" s="20"/>
      <c r="Q79" s="20"/>
      <c r="R79" s="20"/>
      <c r="S79" s="20"/>
      <c r="T79" s="20"/>
      <c r="U79" s="20"/>
      <c r="V79" s="20">
        <v>20469906</v>
      </c>
      <c r="W79" s="20">
        <v>34336000</v>
      </c>
      <c r="X79" s="20"/>
      <c r="Y79" s="19"/>
      <c r="Z79" s="22">
        <v>70432673</v>
      </c>
    </row>
    <row r="80" spans="1:26" ht="13.5" hidden="1">
      <c r="A80" s="38" t="s">
        <v>111</v>
      </c>
      <c r="B80" s="18">
        <v>30527589</v>
      </c>
      <c r="C80" s="18"/>
      <c r="D80" s="19">
        <v>37222190</v>
      </c>
      <c r="E80" s="20">
        <v>37222190</v>
      </c>
      <c r="F80" s="20">
        <v>1454233</v>
      </c>
      <c r="G80" s="20">
        <v>1198958</v>
      </c>
      <c r="H80" s="20">
        <v>1700718</v>
      </c>
      <c r="I80" s="20">
        <v>4353909</v>
      </c>
      <c r="J80" s="20">
        <v>1378910</v>
      </c>
      <c r="K80" s="20">
        <v>1522523</v>
      </c>
      <c r="L80" s="20">
        <v>1405908</v>
      </c>
      <c r="M80" s="20">
        <v>4307341</v>
      </c>
      <c r="N80" s="20"/>
      <c r="O80" s="20"/>
      <c r="P80" s="20"/>
      <c r="Q80" s="20"/>
      <c r="R80" s="20"/>
      <c r="S80" s="20"/>
      <c r="T80" s="20"/>
      <c r="U80" s="20"/>
      <c r="V80" s="20">
        <v>8661250</v>
      </c>
      <c r="W80" s="20">
        <v>24344000</v>
      </c>
      <c r="X80" s="20"/>
      <c r="Y80" s="19"/>
      <c r="Z80" s="22">
        <v>37222190</v>
      </c>
    </row>
    <row r="81" spans="1:26" ht="13.5" hidden="1">
      <c r="A81" s="38" t="s">
        <v>112</v>
      </c>
      <c r="B81" s="18">
        <v>18116756</v>
      </c>
      <c r="C81" s="18"/>
      <c r="D81" s="19">
        <v>22053618</v>
      </c>
      <c r="E81" s="20">
        <v>22053618</v>
      </c>
      <c r="F81" s="20">
        <v>787051</v>
      </c>
      <c r="G81" s="20">
        <v>720481</v>
      </c>
      <c r="H81" s="20">
        <v>1003730</v>
      </c>
      <c r="I81" s="20">
        <v>2511262</v>
      </c>
      <c r="J81" s="20">
        <v>632186</v>
      </c>
      <c r="K81" s="20">
        <v>846953</v>
      </c>
      <c r="L81" s="20">
        <v>1023074</v>
      </c>
      <c r="M81" s="20">
        <v>2502213</v>
      </c>
      <c r="N81" s="20"/>
      <c r="O81" s="20"/>
      <c r="P81" s="20"/>
      <c r="Q81" s="20"/>
      <c r="R81" s="20"/>
      <c r="S81" s="20"/>
      <c r="T81" s="20"/>
      <c r="U81" s="20"/>
      <c r="V81" s="20">
        <v>5013475</v>
      </c>
      <c r="W81" s="20">
        <v>12625000</v>
      </c>
      <c r="X81" s="20"/>
      <c r="Y81" s="19"/>
      <c r="Z81" s="22">
        <v>22053618</v>
      </c>
    </row>
    <row r="82" spans="1:26" ht="13.5" hidden="1">
      <c r="A82" s="38" t="s">
        <v>113</v>
      </c>
      <c r="B82" s="18">
        <v>11470393</v>
      </c>
      <c r="C82" s="18"/>
      <c r="D82" s="19">
        <v>11631292</v>
      </c>
      <c r="E82" s="20">
        <v>11631292</v>
      </c>
      <c r="F82" s="20">
        <v>508128</v>
      </c>
      <c r="G82" s="20">
        <v>516363</v>
      </c>
      <c r="H82" s="20">
        <v>447890</v>
      </c>
      <c r="I82" s="20">
        <v>1472381</v>
      </c>
      <c r="J82" s="20">
        <v>415148</v>
      </c>
      <c r="K82" s="20">
        <v>542837</v>
      </c>
      <c r="L82" s="20">
        <v>471212</v>
      </c>
      <c r="M82" s="20">
        <v>1429197</v>
      </c>
      <c r="N82" s="20"/>
      <c r="O82" s="20"/>
      <c r="P82" s="20"/>
      <c r="Q82" s="20"/>
      <c r="R82" s="20"/>
      <c r="S82" s="20"/>
      <c r="T82" s="20"/>
      <c r="U82" s="20"/>
      <c r="V82" s="20">
        <v>2901578</v>
      </c>
      <c r="W82" s="20">
        <v>6213000</v>
      </c>
      <c r="X82" s="20"/>
      <c r="Y82" s="19"/>
      <c r="Z82" s="22">
        <v>11631292</v>
      </c>
    </row>
    <row r="83" spans="1:26" ht="13.5" hidden="1">
      <c r="A83" s="38" t="s">
        <v>114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115</v>
      </c>
      <c r="B84" s="27"/>
      <c r="C84" s="27"/>
      <c r="D84" s="28">
        <v>687558</v>
      </c>
      <c r="E84" s="29">
        <v>687558</v>
      </c>
      <c r="F84" s="29">
        <v>132232</v>
      </c>
      <c r="G84" s="29">
        <v>73276</v>
      </c>
      <c r="H84" s="29">
        <v>82706</v>
      </c>
      <c r="I84" s="29">
        <v>288214</v>
      </c>
      <c r="J84" s="29">
        <v>82470</v>
      </c>
      <c r="K84" s="29">
        <v>94300</v>
      </c>
      <c r="L84" s="29">
        <v>102680</v>
      </c>
      <c r="M84" s="29">
        <v>279450</v>
      </c>
      <c r="N84" s="29"/>
      <c r="O84" s="29"/>
      <c r="P84" s="29"/>
      <c r="Q84" s="29"/>
      <c r="R84" s="29"/>
      <c r="S84" s="29"/>
      <c r="T84" s="29"/>
      <c r="U84" s="29"/>
      <c r="V84" s="29">
        <v>567664</v>
      </c>
      <c r="W84" s="29">
        <v>322002</v>
      </c>
      <c r="X84" s="29"/>
      <c r="Y84" s="28"/>
      <c r="Z84" s="30">
        <v>687558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82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0</v>
      </c>
      <c r="C5" s="18">
        <v>0</v>
      </c>
      <c r="D5" s="58">
        <v>48780304</v>
      </c>
      <c r="E5" s="59">
        <v>48780304</v>
      </c>
      <c r="F5" s="59">
        <v>4675430</v>
      </c>
      <c r="G5" s="59">
        <v>0</v>
      </c>
      <c r="H5" s="59">
        <v>0</v>
      </c>
      <c r="I5" s="59">
        <v>4675430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4675430</v>
      </c>
      <c r="W5" s="59">
        <v>24727453</v>
      </c>
      <c r="X5" s="59">
        <v>-20052023</v>
      </c>
      <c r="Y5" s="60">
        <v>-81.09</v>
      </c>
      <c r="Z5" s="61">
        <v>48780304</v>
      </c>
    </row>
    <row r="6" spans="1:26" ht="13.5">
      <c r="A6" s="57" t="s">
        <v>32</v>
      </c>
      <c r="B6" s="18">
        <v>0</v>
      </c>
      <c r="C6" s="18">
        <v>0</v>
      </c>
      <c r="D6" s="58">
        <v>209707324</v>
      </c>
      <c r="E6" s="59">
        <v>209707324</v>
      </c>
      <c r="F6" s="59">
        <v>14789096</v>
      </c>
      <c r="G6" s="59">
        <v>0</v>
      </c>
      <c r="H6" s="59">
        <v>0</v>
      </c>
      <c r="I6" s="59">
        <v>14789096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14789096</v>
      </c>
      <c r="W6" s="59">
        <v>109024325</v>
      </c>
      <c r="X6" s="59">
        <v>-94235229</v>
      </c>
      <c r="Y6" s="60">
        <v>-86.44</v>
      </c>
      <c r="Z6" s="61">
        <v>209707324</v>
      </c>
    </row>
    <row r="7" spans="1:26" ht="13.5">
      <c r="A7" s="57" t="s">
        <v>33</v>
      </c>
      <c r="B7" s="18">
        <v>0</v>
      </c>
      <c r="C7" s="18">
        <v>0</v>
      </c>
      <c r="D7" s="58">
        <v>4247120</v>
      </c>
      <c r="E7" s="59">
        <v>4247120</v>
      </c>
      <c r="F7" s="59">
        <v>602118</v>
      </c>
      <c r="G7" s="59">
        <v>0</v>
      </c>
      <c r="H7" s="59">
        <v>0</v>
      </c>
      <c r="I7" s="59">
        <v>602118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602118</v>
      </c>
      <c r="W7" s="59">
        <v>2005664</v>
      </c>
      <c r="X7" s="59">
        <v>-1403546</v>
      </c>
      <c r="Y7" s="60">
        <v>-69.98</v>
      </c>
      <c r="Z7" s="61">
        <v>4247120</v>
      </c>
    </row>
    <row r="8" spans="1:26" ht="13.5">
      <c r="A8" s="57" t="s">
        <v>34</v>
      </c>
      <c r="B8" s="18">
        <v>0</v>
      </c>
      <c r="C8" s="18">
        <v>0</v>
      </c>
      <c r="D8" s="58">
        <v>99171752</v>
      </c>
      <c r="E8" s="59">
        <v>99171752</v>
      </c>
      <c r="F8" s="59">
        <v>39746615</v>
      </c>
      <c r="G8" s="59">
        <v>0</v>
      </c>
      <c r="H8" s="59">
        <v>0</v>
      </c>
      <c r="I8" s="59">
        <v>39746615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39746615</v>
      </c>
      <c r="W8" s="59">
        <v>67513509</v>
      </c>
      <c r="X8" s="59">
        <v>-27766894</v>
      </c>
      <c r="Y8" s="60">
        <v>-41.13</v>
      </c>
      <c r="Z8" s="61">
        <v>99171752</v>
      </c>
    </row>
    <row r="9" spans="1:26" ht="13.5">
      <c r="A9" s="57" t="s">
        <v>35</v>
      </c>
      <c r="B9" s="18">
        <v>0</v>
      </c>
      <c r="C9" s="18">
        <v>0</v>
      </c>
      <c r="D9" s="58">
        <v>48323406</v>
      </c>
      <c r="E9" s="59">
        <v>48323406</v>
      </c>
      <c r="F9" s="59">
        <v>3855492</v>
      </c>
      <c r="G9" s="59">
        <v>0</v>
      </c>
      <c r="H9" s="59">
        <v>0</v>
      </c>
      <c r="I9" s="59">
        <v>3855492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3855492</v>
      </c>
      <c r="W9" s="59">
        <v>28836871</v>
      </c>
      <c r="X9" s="59">
        <v>-24981379</v>
      </c>
      <c r="Y9" s="60">
        <v>-86.63</v>
      </c>
      <c r="Z9" s="61">
        <v>48323406</v>
      </c>
    </row>
    <row r="10" spans="1:26" ht="25.5">
      <c r="A10" s="62" t="s">
        <v>102</v>
      </c>
      <c r="B10" s="63">
        <f>SUM(B5:B9)</f>
        <v>0</v>
      </c>
      <c r="C10" s="63">
        <f>SUM(C5:C9)</f>
        <v>0</v>
      </c>
      <c r="D10" s="64">
        <f aca="true" t="shared" si="0" ref="D10:Z10">SUM(D5:D9)</f>
        <v>410229906</v>
      </c>
      <c r="E10" s="65">
        <f t="shared" si="0"/>
        <v>410229906</v>
      </c>
      <c r="F10" s="65">
        <f t="shared" si="0"/>
        <v>63668751</v>
      </c>
      <c r="G10" s="65">
        <f t="shared" si="0"/>
        <v>0</v>
      </c>
      <c r="H10" s="65">
        <f t="shared" si="0"/>
        <v>0</v>
      </c>
      <c r="I10" s="65">
        <f t="shared" si="0"/>
        <v>63668751</v>
      </c>
      <c r="J10" s="65">
        <f t="shared" si="0"/>
        <v>0</v>
      </c>
      <c r="K10" s="65">
        <f t="shared" si="0"/>
        <v>0</v>
      </c>
      <c r="L10" s="65">
        <f t="shared" si="0"/>
        <v>0</v>
      </c>
      <c r="M10" s="65">
        <f t="shared" si="0"/>
        <v>0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63668751</v>
      </c>
      <c r="W10" s="65">
        <f t="shared" si="0"/>
        <v>232107822</v>
      </c>
      <c r="X10" s="65">
        <f t="shared" si="0"/>
        <v>-168439071</v>
      </c>
      <c r="Y10" s="66">
        <f>+IF(W10&lt;&gt;0,(X10/W10)*100,0)</f>
        <v>-72.56932125277535</v>
      </c>
      <c r="Z10" s="67">
        <f t="shared" si="0"/>
        <v>410229906</v>
      </c>
    </row>
    <row r="11" spans="1:26" ht="13.5">
      <c r="A11" s="57" t="s">
        <v>36</v>
      </c>
      <c r="B11" s="18">
        <v>0</v>
      </c>
      <c r="C11" s="18">
        <v>0</v>
      </c>
      <c r="D11" s="58">
        <v>161092256</v>
      </c>
      <c r="E11" s="59">
        <v>161092256</v>
      </c>
      <c r="F11" s="59">
        <v>13134189</v>
      </c>
      <c r="G11" s="59">
        <v>0</v>
      </c>
      <c r="H11" s="59">
        <v>0</v>
      </c>
      <c r="I11" s="59">
        <v>13134189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13134189</v>
      </c>
      <c r="W11" s="59">
        <v>81983248</v>
      </c>
      <c r="X11" s="59">
        <v>-68849059</v>
      </c>
      <c r="Y11" s="60">
        <v>-83.98</v>
      </c>
      <c r="Z11" s="61">
        <v>161092256</v>
      </c>
    </row>
    <row r="12" spans="1:26" ht="13.5">
      <c r="A12" s="57" t="s">
        <v>37</v>
      </c>
      <c r="B12" s="18">
        <v>0</v>
      </c>
      <c r="C12" s="18">
        <v>0</v>
      </c>
      <c r="D12" s="58">
        <v>8554081</v>
      </c>
      <c r="E12" s="59">
        <v>8554081</v>
      </c>
      <c r="F12" s="59">
        <v>679601</v>
      </c>
      <c r="G12" s="59">
        <v>0</v>
      </c>
      <c r="H12" s="59">
        <v>0</v>
      </c>
      <c r="I12" s="59">
        <v>679601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679601</v>
      </c>
      <c r="W12" s="59">
        <v>3717686</v>
      </c>
      <c r="X12" s="59">
        <v>-3038085</v>
      </c>
      <c r="Y12" s="60">
        <v>-81.72</v>
      </c>
      <c r="Z12" s="61">
        <v>8554081</v>
      </c>
    </row>
    <row r="13" spans="1:26" ht="13.5">
      <c r="A13" s="57" t="s">
        <v>103</v>
      </c>
      <c r="B13" s="18">
        <v>0</v>
      </c>
      <c r="C13" s="18">
        <v>0</v>
      </c>
      <c r="D13" s="58">
        <v>68953856</v>
      </c>
      <c r="E13" s="59">
        <v>68953856</v>
      </c>
      <c r="F13" s="59">
        <v>5791958</v>
      </c>
      <c r="G13" s="59">
        <v>0</v>
      </c>
      <c r="H13" s="59">
        <v>0</v>
      </c>
      <c r="I13" s="59">
        <v>5791958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5791958</v>
      </c>
      <c r="W13" s="59">
        <v>34169064</v>
      </c>
      <c r="X13" s="59">
        <v>-28377106</v>
      </c>
      <c r="Y13" s="60">
        <v>-83.05</v>
      </c>
      <c r="Z13" s="61">
        <v>68953856</v>
      </c>
    </row>
    <row r="14" spans="1:26" ht="13.5">
      <c r="A14" s="57" t="s">
        <v>38</v>
      </c>
      <c r="B14" s="18">
        <v>0</v>
      </c>
      <c r="C14" s="18">
        <v>0</v>
      </c>
      <c r="D14" s="58">
        <v>11465570</v>
      </c>
      <c r="E14" s="59">
        <v>11465570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>
        <v>5967127</v>
      </c>
      <c r="X14" s="59">
        <v>-5967127</v>
      </c>
      <c r="Y14" s="60">
        <v>-100</v>
      </c>
      <c r="Z14" s="61">
        <v>11465570</v>
      </c>
    </row>
    <row r="15" spans="1:26" ht="13.5">
      <c r="A15" s="57" t="s">
        <v>39</v>
      </c>
      <c r="B15" s="18">
        <v>0</v>
      </c>
      <c r="C15" s="18">
        <v>0</v>
      </c>
      <c r="D15" s="58">
        <v>124597479</v>
      </c>
      <c r="E15" s="59">
        <v>124597479</v>
      </c>
      <c r="F15" s="59">
        <v>13109611</v>
      </c>
      <c r="G15" s="59">
        <v>0</v>
      </c>
      <c r="H15" s="59">
        <v>0</v>
      </c>
      <c r="I15" s="59">
        <v>13109611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13109611</v>
      </c>
      <c r="W15" s="59">
        <v>63327034</v>
      </c>
      <c r="X15" s="59">
        <v>-50217423</v>
      </c>
      <c r="Y15" s="60">
        <v>-79.3</v>
      </c>
      <c r="Z15" s="61">
        <v>124597479</v>
      </c>
    </row>
    <row r="16" spans="1:26" ht="13.5">
      <c r="A16" s="68" t="s">
        <v>40</v>
      </c>
      <c r="B16" s="18">
        <v>0</v>
      </c>
      <c r="C16" s="18">
        <v>0</v>
      </c>
      <c r="D16" s="58">
        <v>1315492</v>
      </c>
      <c r="E16" s="59">
        <v>1315492</v>
      </c>
      <c r="F16" s="59">
        <v>32381</v>
      </c>
      <c r="G16" s="59">
        <v>0</v>
      </c>
      <c r="H16" s="59">
        <v>0</v>
      </c>
      <c r="I16" s="59">
        <v>32381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32381</v>
      </c>
      <c r="W16" s="59">
        <v>689953</v>
      </c>
      <c r="X16" s="59">
        <v>-657572</v>
      </c>
      <c r="Y16" s="60">
        <v>-95.31</v>
      </c>
      <c r="Z16" s="61">
        <v>1315492</v>
      </c>
    </row>
    <row r="17" spans="1:26" ht="13.5">
      <c r="A17" s="57" t="s">
        <v>41</v>
      </c>
      <c r="B17" s="18">
        <v>0</v>
      </c>
      <c r="C17" s="18">
        <v>0</v>
      </c>
      <c r="D17" s="58">
        <v>89599205</v>
      </c>
      <c r="E17" s="59">
        <v>89599205</v>
      </c>
      <c r="F17" s="59">
        <v>12390543</v>
      </c>
      <c r="G17" s="59">
        <v>0</v>
      </c>
      <c r="H17" s="59">
        <v>0</v>
      </c>
      <c r="I17" s="59">
        <v>12390543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12390543</v>
      </c>
      <c r="W17" s="59">
        <v>48267893</v>
      </c>
      <c r="X17" s="59">
        <v>-35877350</v>
      </c>
      <c r="Y17" s="60">
        <v>-74.33</v>
      </c>
      <c r="Z17" s="61">
        <v>89599205</v>
      </c>
    </row>
    <row r="18" spans="1:26" ht="13.5">
      <c r="A18" s="69" t="s">
        <v>42</v>
      </c>
      <c r="B18" s="70">
        <f>SUM(B11:B17)</f>
        <v>0</v>
      </c>
      <c r="C18" s="70">
        <f>SUM(C11:C17)</f>
        <v>0</v>
      </c>
      <c r="D18" s="71">
        <f aca="true" t="shared" si="1" ref="D18:Z18">SUM(D11:D17)</f>
        <v>465577939</v>
      </c>
      <c r="E18" s="72">
        <f t="shared" si="1"/>
        <v>465577939</v>
      </c>
      <c r="F18" s="72">
        <f t="shared" si="1"/>
        <v>45138283</v>
      </c>
      <c r="G18" s="72">
        <f t="shared" si="1"/>
        <v>0</v>
      </c>
      <c r="H18" s="72">
        <f t="shared" si="1"/>
        <v>0</v>
      </c>
      <c r="I18" s="72">
        <f t="shared" si="1"/>
        <v>45138283</v>
      </c>
      <c r="J18" s="72">
        <f t="shared" si="1"/>
        <v>0</v>
      </c>
      <c r="K18" s="72">
        <f t="shared" si="1"/>
        <v>0</v>
      </c>
      <c r="L18" s="72">
        <f t="shared" si="1"/>
        <v>0</v>
      </c>
      <c r="M18" s="72">
        <f t="shared" si="1"/>
        <v>0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45138283</v>
      </c>
      <c r="W18" s="72">
        <f t="shared" si="1"/>
        <v>238122005</v>
      </c>
      <c r="X18" s="72">
        <f t="shared" si="1"/>
        <v>-192983722</v>
      </c>
      <c r="Y18" s="66">
        <f>+IF(W18&lt;&gt;0,(X18/W18)*100,0)</f>
        <v>-81.04405218660912</v>
      </c>
      <c r="Z18" s="73">
        <f t="shared" si="1"/>
        <v>465577939</v>
      </c>
    </row>
    <row r="19" spans="1:26" ht="13.5">
      <c r="A19" s="69" t="s">
        <v>43</v>
      </c>
      <c r="B19" s="74">
        <f>+B10-B18</f>
        <v>0</v>
      </c>
      <c r="C19" s="74">
        <f>+C10-C18</f>
        <v>0</v>
      </c>
      <c r="D19" s="75">
        <f aca="true" t="shared" si="2" ref="D19:Z19">+D10-D18</f>
        <v>-55348033</v>
      </c>
      <c r="E19" s="76">
        <f t="shared" si="2"/>
        <v>-55348033</v>
      </c>
      <c r="F19" s="76">
        <f t="shared" si="2"/>
        <v>18530468</v>
      </c>
      <c r="G19" s="76">
        <f t="shared" si="2"/>
        <v>0</v>
      </c>
      <c r="H19" s="76">
        <f t="shared" si="2"/>
        <v>0</v>
      </c>
      <c r="I19" s="76">
        <f t="shared" si="2"/>
        <v>18530468</v>
      </c>
      <c r="J19" s="76">
        <f t="shared" si="2"/>
        <v>0</v>
      </c>
      <c r="K19" s="76">
        <f t="shared" si="2"/>
        <v>0</v>
      </c>
      <c r="L19" s="76">
        <f t="shared" si="2"/>
        <v>0</v>
      </c>
      <c r="M19" s="76">
        <f t="shared" si="2"/>
        <v>0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18530468</v>
      </c>
      <c r="W19" s="76">
        <f>IF(E10=E18,0,W10-W18)</f>
        <v>-6014183</v>
      </c>
      <c r="X19" s="76">
        <f t="shared" si="2"/>
        <v>24544651</v>
      </c>
      <c r="Y19" s="77">
        <f>+IF(W19&lt;&gt;0,(X19/W19)*100,0)</f>
        <v>-408.11280601205516</v>
      </c>
      <c r="Z19" s="78">
        <f t="shared" si="2"/>
        <v>-55348033</v>
      </c>
    </row>
    <row r="20" spans="1:26" ht="13.5">
      <c r="A20" s="57" t="s">
        <v>44</v>
      </c>
      <c r="B20" s="18">
        <v>0</v>
      </c>
      <c r="C20" s="18">
        <v>0</v>
      </c>
      <c r="D20" s="58">
        <v>62537250</v>
      </c>
      <c r="E20" s="59">
        <v>62537250</v>
      </c>
      <c r="F20" s="59">
        <v>2931481</v>
      </c>
      <c r="G20" s="59">
        <v>0</v>
      </c>
      <c r="H20" s="59">
        <v>0</v>
      </c>
      <c r="I20" s="59">
        <v>2931481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2931481</v>
      </c>
      <c r="W20" s="59">
        <v>29271053</v>
      </c>
      <c r="X20" s="59">
        <v>-26339572</v>
      </c>
      <c r="Y20" s="60">
        <v>-89.99</v>
      </c>
      <c r="Z20" s="61">
        <v>62537250</v>
      </c>
    </row>
    <row r="21" spans="1:26" ht="13.5">
      <c r="A21" s="57" t="s">
        <v>104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105</v>
      </c>
      <c r="B22" s="85">
        <f>SUM(B19:B21)</f>
        <v>0</v>
      </c>
      <c r="C22" s="85">
        <f>SUM(C19:C21)</f>
        <v>0</v>
      </c>
      <c r="D22" s="86">
        <f aca="true" t="shared" si="3" ref="D22:Z22">SUM(D19:D21)</f>
        <v>7189217</v>
      </c>
      <c r="E22" s="87">
        <f t="shared" si="3"/>
        <v>7189217</v>
      </c>
      <c r="F22" s="87">
        <f t="shared" si="3"/>
        <v>21461949</v>
      </c>
      <c r="G22" s="87">
        <f t="shared" si="3"/>
        <v>0</v>
      </c>
      <c r="H22" s="87">
        <f t="shared" si="3"/>
        <v>0</v>
      </c>
      <c r="I22" s="87">
        <f t="shared" si="3"/>
        <v>21461949</v>
      </c>
      <c r="J22" s="87">
        <f t="shared" si="3"/>
        <v>0</v>
      </c>
      <c r="K22" s="87">
        <f t="shared" si="3"/>
        <v>0</v>
      </c>
      <c r="L22" s="87">
        <f t="shared" si="3"/>
        <v>0</v>
      </c>
      <c r="M22" s="87">
        <f t="shared" si="3"/>
        <v>0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21461949</v>
      </c>
      <c r="W22" s="87">
        <f t="shared" si="3"/>
        <v>23256870</v>
      </c>
      <c r="X22" s="87">
        <f t="shared" si="3"/>
        <v>-1794921</v>
      </c>
      <c r="Y22" s="88">
        <f>+IF(W22&lt;&gt;0,(X22/W22)*100,0)</f>
        <v>-7.717809834255426</v>
      </c>
      <c r="Z22" s="89">
        <f t="shared" si="3"/>
        <v>7189217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0</v>
      </c>
      <c r="C24" s="74">
        <f>SUM(C22:C23)</f>
        <v>0</v>
      </c>
      <c r="D24" s="75">
        <f aca="true" t="shared" si="4" ref="D24:Z24">SUM(D22:D23)</f>
        <v>7189217</v>
      </c>
      <c r="E24" s="76">
        <f t="shared" si="4"/>
        <v>7189217</v>
      </c>
      <c r="F24" s="76">
        <f t="shared" si="4"/>
        <v>21461949</v>
      </c>
      <c r="G24" s="76">
        <f t="shared" si="4"/>
        <v>0</v>
      </c>
      <c r="H24" s="76">
        <f t="shared" si="4"/>
        <v>0</v>
      </c>
      <c r="I24" s="76">
        <f t="shared" si="4"/>
        <v>21461949</v>
      </c>
      <c r="J24" s="76">
        <f t="shared" si="4"/>
        <v>0</v>
      </c>
      <c r="K24" s="76">
        <f t="shared" si="4"/>
        <v>0</v>
      </c>
      <c r="L24" s="76">
        <f t="shared" si="4"/>
        <v>0</v>
      </c>
      <c r="M24" s="76">
        <f t="shared" si="4"/>
        <v>0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21461949</v>
      </c>
      <c r="W24" s="76">
        <f t="shared" si="4"/>
        <v>23256870</v>
      </c>
      <c r="X24" s="76">
        <f t="shared" si="4"/>
        <v>-1794921</v>
      </c>
      <c r="Y24" s="77">
        <f>+IF(W24&lt;&gt;0,(X24/W24)*100,0)</f>
        <v>-7.717809834255426</v>
      </c>
      <c r="Z24" s="78">
        <f t="shared" si="4"/>
        <v>7189217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106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0</v>
      </c>
      <c r="C27" s="21">
        <v>0</v>
      </c>
      <c r="D27" s="98">
        <v>68080000</v>
      </c>
      <c r="E27" s="99">
        <v>68080000</v>
      </c>
      <c r="F27" s="99">
        <v>14077019</v>
      </c>
      <c r="G27" s="99">
        <v>12565517</v>
      </c>
      <c r="H27" s="99">
        <v>7193229</v>
      </c>
      <c r="I27" s="99">
        <v>33835765</v>
      </c>
      <c r="J27" s="99">
        <v>3905546</v>
      </c>
      <c r="K27" s="99">
        <v>5569656</v>
      </c>
      <c r="L27" s="99">
        <v>6153652</v>
      </c>
      <c r="M27" s="99">
        <v>15628854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49464619</v>
      </c>
      <c r="W27" s="99">
        <v>34040000</v>
      </c>
      <c r="X27" s="99">
        <v>15424619</v>
      </c>
      <c r="Y27" s="100">
        <v>45.31</v>
      </c>
      <c r="Z27" s="101">
        <v>68080000</v>
      </c>
    </row>
    <row r="28" spans="1:26" ht="13.5">
      <c r="A28" s="102" t="s">
        <v>44</v>
      </c>
      <c r="B28" s="18">
        <v>0</v>
      </c>
      <c r="C28" s="18">
        <v>0</v>
      </c>
      <c r="D28" s="58">
        <v>18500000</v>
      </c>
      <c r="E28" s="59">
        <v>18500000</v>
      </c>
      <c r="F28" s="59">
        <v>8929292</v>
      </c>
      <c r="G28" s="59">
        <v>11659896</v>
      </c>
      <c r="H28" s="59">
        <v>7020034</v>
      </c>
      <c r="I28" s="59">
        <v>27609222</v>
      </c>
      <c r="J28" s="59">
        <v>2850247</v>
      </c>
      <c r="K28" s="59">
        <v>5342568</v>
      </c>
      <c r="L28" s="59">
        <v>2343978</v>
      </c>
      <c r="M28" s="59">
        <v>10536793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38146015</v>
      </c>
      <c r="W28" s="59">
        <v>9250000</v>
      </c>
      <c r="X28" s="59">
        <v>28896015</v>
      </c>
      <c r="Y28" s="60">
        <v>312.39</v>
      </c>
      <c r="Z28" s="61">
        <v>18500000</v>
      </c>
    </row>
    <row r="29" spans="1:26" ht="13.5">
      <c r="A29" s="57" t="s">
        <v>107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0</v>
      </c>
      <c r="C31" s="18">
        <v>0</v>
      </c>
      <c r="D31" s="58">
        <v>49580000</v>
      </c>
      <c r="E31" s="59">
        <v>49580000</v>
      </c>
      <c r="F31" s="59">
        <v>5147727</v>
      </c>
      <c r="G31" s="59">
        <v>905620</v>
      </c>
      <c r="H31" s="59">
        <v>173195</v>
      </c>
      <c r="I31" s="59">
        <v>6226542</v>
      </c>
      <c r="J31" s="59">
        <v>1055299</v>
      </c>
      <c r="K31" s="59">
        <v>227088</v>
      </c>
      <c r="L31" s="59">
        <v>3809674</v>
      </c>
      <c r="M31" s="59">
        <v>5092061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11318603</v>
      </c>
      <c r="W31" s="59">
        <v>24790000</v>
      </c>
      <c r="X31" s="59">
        <v>-13471397</v>
      </c>
      <c r="Y31" s="60">
        <v>-54.34</v>
      </c>
      <c r="Z31" s="61">
        <v>49580000</v>
      </c>
    </row>
    <row r="32" spans="1:26" ht="13.5">
      <c r="A32" s="69" t="s">
        <v>50</v>
      </c>
      <c r="B32" s="21">
        <f>SUM(B28:B31)</f>
        <v>0</v>
      </c>
      <c r="C32" s="21">
        <f>SUM(C28:C31)</f>
        <v>0</v>
      </c>
      <c r="D32" s="98">
        <f aca="true" t="shared" si="5" ref="D32:Z32">SUM(D28:D31)</f>
        <v>68080000</v>
      </c>
      <c r="E32" s="99">
        <f t="shared" si="5"/>
        <v>68080000</v>
      </c>
      <c r="F32" s="99">
        <f t="shared" si="5"/>
        <v>14077019</v>
      </c>
      <c r="G32" s="99">
        <f t="shared" si="5"/>
        <v>12565516</v>
      </c>
      <c r="H32" s="99">
        <f t="shared" si="5"/>
        <v>7193229</v>
      </c>
      <c r="I32" s="99">
        <f t="shared" si="5"/>
        <v>33835764</v>
      </c>
      <c r="J32" s="99">
        <f t="shared" si="5"/>
        <v>3905546</v>
      </c>
      <c r="K32" s="99">
        <f t="shared" si="5"/>
        <v>5569656</v>
      </c>
      <c r="L32" s="99">
        <f t="shared" si="5"/>
        <v>6153652</v>
      </c>
      <c r="M32" s="99">
        <f t="shared" si="5"/>
        <v>15628854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49464618</v>
      </c>
      <c r="W32" s="99">
        <f t="shared" si="5"/>
        <v>34040000</v>
      </c>
      <c r="X32" s="99">
        <f t="shared" si="5"/>
        <v>15424618</v>
      </c>
      <c r="Y32" s="100">
        <f>+IF(W32&lt;&gt;0,(X32/W32)*100,0)</f>
        <v>45.31321386603995</v>
      </c>
      <c r="Z32" s="101">
        <f t="shared" si="5"/>
        <v>68080000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0</v>
      </c>
      <c r="C35" s="18">
        <v>0</v>
      </c>
      <c r="D35" s="58">
        <v>219567000</v>
      </c>
      <c r="E35" s="59">
        <v>219567000</v>
      </c>
      <c r="F35" s="59">
        <v>0</v>
      </c>
      <c r="G35" s="59">
        <v>215392938</v>
      </c>
      <c r="H35" s="59">
        <v>184328865</v>
      </c>
      <c r="I35" s="59">
        <v>184328865</v>
      </c>
      <c r="J35" s="59">
        <v>176138715</v>
      </c>
      <c r="K35" s="59">
        <v>168994461</v>
      </c>
      <c r="L35" s="59">
        <v>213193200</v>
      </c>
      <c r="M35" s="59">
        <v>213193200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213193200</v>
      </c>
      <c r="W35" s="59">
        <v>109783500</v>
      </c>
      <c r="X35" s="59">
        <v>103409700</v>
      </c>
      <c r="Y35" s="60">
        <v>94.19</v>
      </c>
      <c r="Z35" s="61">
        <v>219567000</v>
      </c>
    </row>
    <row r="36" spans="1:26" ht="13.5">
      <c r="A36" s="57" t="s">
        <v>53</v>
      </c>
      <c r="B36" s="18">
        <v>0</v>
      </c>
      <c r="C36" s="18">
        <v>0</v>
      </c>
      <c r="D36" s="58">
        <v>1283998000</v>
      </c>
      <c r="E36" s="59">
        <v>1283998000</v>
      </c>
      <c r="F36" s="59">
        <v>0</v>
      </c>
      <c r="G36" s="59">
        <v>1248303207</v>
      </c>
      <c r="H36" s="59">
        <v>1249704473</v>
      </c>
      <c r="I36" s="59">
        <v>1249704473</v>
      </c>
      <c r="J36" s="59">
        <v>1247818062</v>
      </c>
      <c r="K36" s="59">
        <v>1246155972</v>
      </c>
      <c r="L36" s="59">
        <v>1246517667</v>
      </c>
      <c r="M36" s="59">
        <v>1246517667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1246517667</v>
      </c>
      <c r="W36" s="59">
        <v>641999000</v>
      </c>
      <c r="X36" s="59">
        <v>604518667</v>
      </c>
      <c r="Y36" s="60">
        <v>94.16</v>
      </c>
      <c r="Z36" s="61">
        <v>1283998000</v>
      </c>
    </row>
    <row r="37" spans="1:26" ht="13.5">
      <c r="A37" s="57" t="s">
        <v>54</v>
      </c>
      <c r="B37" s="18">
        <v>0</v>
      </c>
      <c r="C37" s="18">
        <v>0</v>
      </c>
      <c r="D37" s="58">
        <v>70901000</v>
      </c>
      <c r="E37" s="59">
        <v>70901000</v>
      </c>
      <c r="F37" s="59">
        <v>0</v>
      </c>
      <c r="G37" s="59">
        <v>113814752</v>
      </c>
      <c r="H37" s="59">
        <v>123466126</v>
      </c>
      <c r="I37" s="59">
        <v>123466126</v>
      </c>
      <c r="J37" s="59">
        <v>119787836</v>
      </c>
      <c r="K37" s="59">
        <v>112945269</v>
      </c>
      <c r="L37" s="59">
        <v>126073266</v>
      </c>
      <c r="M37" s="59">
        <v>126073266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126073266</v>
      </c>
      <c r="W37" s="59">
        <v>35450500</v>
      </c>
      <c r="X37" s="59">
        <v>90622766</v>
      </c>
      <c r="Y37" s="60">
        <v>255.63</v>
      </c>
      <c r="Z37" s="61">
        <v>70901000</v>
      </c>
    </row>
    <row r="38" spans="1:26" ht="13.5">
      <c r="A38" s="57" t="s">
        <v>55</v>
      </c>
      <c r="B38" s="18">
        <v>0</v>
      </c>
      <c r="C38" s="18">
        <v>0</v>
      </c>
      <c r="D38" s="58">
        <v>129238000</v>
      </c>
      <c r="E38" s="59">
        <v>129238000</v>
      </c>
      <c r="F38" s="59">
        <v>0</v>
      </c>
      <c r="G38" s="59">
        <v>131687480</v>
      </c>
      <c r="H38" s="59">
        <v>131175575</v>
      </c>
      <c r="I38" s="59">
        <v>131175575</v>
      </c>
      <c r="J38" s="59">
        <v>131175575</v>
      </c>
      <c r="K38" s="59">
        <v>138964865</v>
      </c>
      <c r="L38" s="59">
        <v>134790926</v>
      </c>
      <c r="M38" s="59">
        <v>134790926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134790926</v>
      </c>
      <c r="W38" s="59">
        <v>64619000</v>
      </c>
      <c r="X38" s="59">
        <v>70171926</v>
      </c>
      <c r="Y38" s="60">
        <v>108.59</v>
      </c>
      <c r="Z38" s="61">
        <v>129238000</v>
      </c>
    </row>
    <row r="39" spans="1:26" ht="13.5">
      <c r="A39" s="57" t="s">
        <v>56</v>
      </c>
      <c r="B39" s="18">
        <v>0</v>
      </c>
      <c r="C39" s="18">
        <v>0</v>
      </c>
      <c r="D39" s="58">
        <v>1303426000</v>
      </c>
      <c r="E39" s="59">
        <v>1303426000</v>
      </c>
      <c r="F39" s="59">
        <v>0</v>
      </c>
      <c r="G39" s="59">
        <v>1218193913</v>
      </c>
      <c r="H39" s="59">
        <v>1179391637</v>
      </c>
      <c r="I39" s="59">
        <v>1179391637</v>
      </c>
      <c r="J39" s="59">
        <v>1172993366</v>
      </c>
      <c r="K39" s="59">
        <v>1163240299</v>
      </c>
      <c r="L39" s="59">
        <v>1198846675</v>
      </c>
      <c r="M39" s="59">
        <v>1198846675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1198846675</v>
      </c>
      <c r="W39" s="59">
        <v>651713000</v>
      </c>
      <c r="X39" s="59">
        <v>547133675</v>
      </c>
      <c r="Y39" s="60">
        <v>83.95</v>
      </c>
      <c r="Z39" s="61">
        <v>1303426000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0</v>
      </c>
      <c r="C42" s="18">
        <v>0</v>
      </c>
      <c r="D42" s="58">
        <v>88009454</v>
      </c>
      <c r="E42" s="59">
        <v>88009454</v>
      </c>
      <c r="F42" s="59">
        <v>39040204</v>
      </c>
      <c r="G42" s="59">
        <v>374037</v>
      </c>
      <c r="H42" s="59">
        <v>6774868</v>
      </c>
      <c r="I42" s="59">
        <v>46189109</v>
      </c>
      <c r="J42" s="59">
        <v>1089440</v>
      </c>
      <c r="K42" s="59">
        <v>-9317184</v>
      </c>
      <c r="L42" s="59">
        <v>33874523</v>
      </c>
      <c r="M42" s="59">
        <v>25646779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71835888</v>
      </c>
      <c r="W42" s="59">
        <v>82906311</v>
      </c>
      <c r="X42" s="59">
        <v>-11070423</v>
      </c>
      <c r="Y42" s="60">
        <v>-13.35</v>
      </c>
      <c r="Z42" s="61">
        <v>88009454</v>
      </c>
    </row>
    <row r="43" spans="1:26" ht="13.5">
      <c r="A43" s="57" t="s">
        <v>59</v>
      </c>
      <c r="B43" s="18">
        <v>0</v>
      </c>
      <c r="C43" s="18">
        <v>0</v>
      </c>
      <c r="D43" s="58">
        <v>-68080289</v>
      </c>
      <c r="E43" s="59">
        <v>-68080289</v>
      </c>
      <c r="F43" s="59">
        <v>-14077019</v>
      </c>
      <c r="G43" s="59">
        <v>-11659896</v>
      </c>
      <c r="H43" s="59">
        <v>-6955898</v>
      </c>
      <c r="I43" s="59">
        <v>-32692813</v>
      </c>
      <c r="J43" s="59">
        <v>-2850248</v>
      </c>
      <c r="K43" s="59">
        <v>-5569656</v>
      </c>
      <c r="L43" s="59">
        <v>-6153652</v>
      </c>
      <c r="M43" s="59">
        <v>-14573556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-47266369</v>
      </c>
      <c r="W43" s="59">
        <v>-36114110</v>
      </c>
      <c r="X43" s="59">
        <v>-11152259</v>
      </c>
      <c r="Y43" s="60">
        <v>30.88</v>
      </c>
      <c r="Z43" s="61">
        <v>-68080289</v>
      </c>
    </row>
    <row r="44" spans="1:26" ht="13.5">
      <c r="A44" s="57" t="s">
        <v>60</v>
      </c>
      <c r="B44" s="18">
        <v>0</v>
      </c>
      <c r="C44" s="18">
        <v>0</v>
      </c>
      <c r="D44" s="58">
        <v>-4187278</v>
      </c>
      <c r="E44" s="59">
        <v>-4187278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/>
      <c r="X44" s="59">
        <v>0</v>
      </c>
      <c r="Y44" s="60">
        <v>0</v>
      </c>
      <c r="Z44" s="61">
        <v>-4187278</v>
      </c>
    </row>
    <row r="45" spans="1:26" ht="13.5">
      <c r="A45" s="69" t="s">
        <v>61</v>
      </c>
      <c r="B45" s="21">
        <v>0</v>
      </c>
      <c r="C45" s="21">
        <v>0</v>
      </c>
      <c r="D45" s="98">
        <v>75505077</v>
      </c>
      <c r="E45" s="99">
        <v>75505077</v>
      </c>
      <c r="F45" s="99">
        <v>22091055</v>
      </c>
      <c r="G45" s="99">
        <v>10805196</v>
      </c>
      <c r="H45" s="99">
        <v>10624166</v>
      </c>
      <c r="I45" s="99">
        <v>10624166</v>
      </c>
      <c r="J45" s="99">
        <v>8863358</v>
      </c>
      <c r="K45" s="99">
        <v>-6023482</v>
      </c>
      <c r="L45" s="99">
        <v>21697389</v>
      </c>
      <c r="M45" s="99">
        <v>21697389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21697389</v>
      </c>
      <c r="W45" s="99">
        <v>106555391</v>
      </c>
      <c r="X45" s="99">
        <v>-84858002</v>
      </c>
      <c r="Y45" s="100">
        <v>-79.64</v>
      </c>
      <c r="Z45" s="101">
        <v>75505077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108</v>
      </c>
      <c r="B47" s="114" t="s">
        <v>93</v>
      </c>
      <c r="C47" s="114"/>
      <c r="D47" s="115" t="s">
        <v>94</v>
      </c>
      <c r="E47" s="116" t="s">
        <v>95</v>
      </c>
      <c r="F47" s="117"/>
      <c r="G47" s="117"/>
      <c r="H47" s="117"/>
      <c r="I47" s="118" t="s">
        <v>96</v>
      </c>
      <c r="J47" s="117"/>
      <c r="K47" s="117"/>
      <c r="L47" s="117"/>
      <c r="M47" s="118" t="s">
        <v>97</v>
      </c>
      <c r="N47" s="119"/>
      <c r="O47" s="119"/>
      <c r="P47" s="119"/>
      <c r="Q47" s="119"/>
      <c r="R47" s="119"/>
      <c r="S47" s="119"/>
      <c r="T47" s="119"/>
      <c r="U47" s="119"/>
      <c r="V47" s="118" t="s">
        <v>98</v>
      </c>
      <c r="W47" s="118" t="s">
        <v>99</v>
      </c>
      <c r="X47" s="118" t="s">
        <v>100</v>
      </c>
      <c r="Y47" s="118" t="s">
        <v>101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28369190</v>
      </c>
      <c r="C49" s="51">
        <v>0</v>
      </c>
      <c r="D49" s="128">
        <v>14591164</v>
      </c>
      <c r="E49" s="53">
        <v>9352082</v>
      </c>
      <c r="F49" s="53">
        <v>0</v>
      </c>
      <c r="G49" s="53">
        <v>0</v>
      </c>
      <c r="H49" s="53">
        <v>0</v>
      </c>
      <c r="I49" s="53">
        <v>6316700</v>
      </c>
      <c r="J49" s="53">
        <v>0</v>
      </c>
      <c r="K49" s="53">
        <v>0</v>
      </c>
      <c r="L49" s="53">
        <v>0</v>
      </c>
      <c r="M49" s="53">
        <v>5085236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4606596</v>
      </c>
      <c r="W49" s="53">
        <v>22167787</v>
      </c>
      <c r="X49" s="53">
        <v>98047290</v>
      </c>
      <c r="Y49" s="53">
        <v>188536045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149059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149059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109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87.80215743669172</v>
      </c>
      <c r="E58" s="7">
        <f t="shared" si="6"/>
        <v>87.80215743669172</v>
      </c>
      <c r="F58" s="7">
        <f t="shared" si="6"/>
        <v>99.12123286802532</v>
      </c>
      <c r="G58" s="7">
        <f t="shared" si="6"/>
        <v>0</v>
      </c>
      <c r="H58" s="7">
        <f t="shared" si="6"/>
        <v>0</v>
      </c>
      <c r="I58" s="7">
        <f t="shared" si="6"/>
        <v>405.67687587539893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748.2495849894073</v>
      </c>
      <c r="W58" s="7">
        <f t="shared" si="6"/>
        <v>84.58573031870318</v>
      </c>
      <c r="X58" s="7">
        <f t="shared" si="6"/>
        <v>0</v>
      </c>
      <c r="Y58" s="7">
        <f t="shared" si="6"/>
        <v>0</v>
      </c>
      <c r="Z58" s="8">
        <f t="shared" si="6"/>
        <v>87.80215743669172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94.99999835999382</v>
      </c>
      <c r="E59" s="10">
        <f t="shared" si="7"/>
        <v>94.99999835999382</v>
      </c>
      <c r="F59" s="10">
        <f t="shared" si="7"/>
        <v>91.6463726331054</v>
      </c>
      <c r="G59" s="10">
        <f t="shared" si="7"/>
        <v>0</v>
      </c>
      <c r="H59" s="10">
        <f t="shared" si="7"/>
        <v>0</v>
      </c>
      <c r="I59" s="10">
        <f t="shared" si="7"/>
        <v>271.11651762511684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535.9209099483897</v>
      </c>
      <c r="W59" s="10">
        <f t="shared" si="7"/>
        <v>87.97331451807835</v>
      </c>
      <c r="X59" s="10">
        <f t="shared" si="7"/>
        <v>0</v>
      </c>
      <c r="Y59" s="10">
        <f t="shared" si="7"/>
        <v>0</v>
      </c>
      <c r="Z59" s="11">
        <f t="shared" si="7"/>
        <v>94.99999835999382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94.99999961851596</v>
      </c>
      <c r="E60" s="13">
        <f t="shared" si="7"/>
        <v>94.99999961851596</v>
      </c>
      <c r="F60" s="13">
        <f t="shared" si="7"/>
        <v>111.06542955701957</v>
      </c>
      <c r="G60" s="13">
        <f t="shared" si="7"/>
        <v>0</v>
      </c>
      <c r="H60" s="13">
        <f t="shared" si="7"/>
        <v>0</v>
      </c>
      <c r="I60" s="13">
        <f t="shared" si="7"/>
        <v>466.9931008629601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831.5439293923037</v>
      </c>
      <c r="W60" s="13">
        <f t="shared" si="7"/>
        <v>91.71620003150673</v>
      </c>
      <c r="X60" s="13">
        <f t="shared" si="7"/>
        <v>0</v>
      </c>
      <c r="Y60" s="13">
        <f t="shared" si="7"/>
        <v>0</v>
      </c>
      <c r="Z60" s="14">
        <f t="shared" si="7"/>
        <v>94.99999961851596</v>
      </c>
    </row>
    <row r="61" spans="1:26" ht="13.5">
      <c r="A61" s="38" t="s">
        <v>110</v>
      </c>
      <c r="B61" s="12">
        <f t="shared" si="7"/>
        <v>0</v>
      </c>
      <c r="C61" s="12">
        <f t="shared" si="7"/>
        <v>0</v>
      </c>
      <c r="D61" s="3">
        <f t="shared" si="7"/>
        <v>95.0000000691435</v>
      </c>
      <c r="E61" s="13">
        <f t="shared" si="7"/>
        <v>95.0000000691435</v>
      </c>
      <c r="F61" s="13">
        <f t="shared" si="7"/>
        <v>112.42417535779285</v>
      </c>
      <c r="G61" s="13">
        <f t="shared" si="7"/>
        <v>0</v>
      </c>
      <c r="H61" s="13">
        <f t="shared" si="7"/>
        <v>0</v>
      </c>
      <c r="I61" s="13">
        <f t="shared" si="7"/>
        <v>459.85240210579536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712.015838081277</v>
      </c>
      <c r="W61" s="13">
        <f t="shared" si="7"/>
        <v>89.06531218530799</v>
      </c>
      <c r="X61" s="13">
        <f t="shared" si="7"/>
        <v>0</v>
      </c>
      <c r="Y61" s="13">
        <f t="shared" si="7"/>
        <v>0</v>
      </c>
      <c r="Z61" s="14">
        <f t="shared" si="7"/>
        <v>95.0000000691435</v>
      </c>
    </row>
    <row r="62" spans="1:26" ht="13.5">
      <c r="A62" s="38" t="s">
        <v>111</v>
      </c>
      <c r="B62" s="12">
        <f t="shared" si="7"/>
        <v>0</v>
      </c>
      <c r="C62" s="12">
        <f t="shared" si="7"/>
        <v>0</v>
      </c>
      <c r="D62" s="3">
        <f t="shared" si="7"/>
        <v>94.99999402905614</v>
      </c>
      <c r="E62" s="13">
        <f t="shared" si="7"/>
        <v>94.99999402905614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92.86116708893111</v>
      </c>
      <c r="X62" s="13">
        <f t="shared" si="7"/>
        <v>0</v>
      </c>
      <c r="Y62" s="13">
        <f t="shared" si="7"/>
        <v>0</v>
      </c>
      <c r="Z62" s="14">
        <f t="shared" si="7"/>
        <v>94.99999402905614</v>
      </c>
    </row>
    <row r="63" spans="1:26" ht="13.5">
      <c r="A63" s="38" t="s">
        <v>112</v>
      </c>
      <c r="B63" s="12">
        <f t="shared" si="7"/>
        <v>0</v>
      </c>
      <c r="C63" s="12">
        <f t="shared" si="7"/>
        <v>0</v>
      </c>
      <c r="D63" s="3">
        <f t="shared" si="7"/>
        <v>95.00000177195987</v>
      </c>
      <c r="E63" s="13">
        <f t="shared" si="7"/>
        <v>95.00000177195987</v>
      </c>
      <c r="F63" s="13">
        <f t="shared" si="7"/>
        <v>113.89097744360903</v>
      </c>
      <c r="G63" s="13">
        <f t="shared" si="7"/>
        <v>0</v>
      </c>
      <c r="H63" s="13">
        <f t="shared" si="7"/>
        <v>0</v>
      </c>
      <c r="I63" s="13">
        <f t="shared" si="7"/>
        <v>348.445209097123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839.3449791834959</v>
      </c>
      <c r="W63" s="13">
        <f t="shared" si="7"/>
        <v>109.33981257200615</v>
      </c>
      <c r="X63" s="13">
        <f t="shared" si="7"/>
        <v>0</v>
      </c>
      <c r="Y63" s="13">
        <f t="shared" si="7"/>
        <v>0</v>
      </c>
      <c r="Z63" s="14">
        <f t="shared" si="7"/>
        <v>95.00000177195987</v>
      </c>
    </row>
    <row r="64" spans="1:26" ht="13.5">
      <c r="A64" s="38" t="s">
        <v>113</v>
      </c>
      <c r="B64" s="12">
        <f t="shared" si="7"/>
        <v>0</v>
      </c>
      <c r="C64" s="12">
        <f t="shared" si="7"/>
        <v>0</v>
      </c>
      <c r="D64" s="3">
        <f t="shared" si="7"/>
        <v>95.00000884559657</v>
      </c>
      <c r="E64" s="13">
        <f t="shared" si="7"/>
        <v>95.00000884559657</v>
      </c>
      <c r="F64" s="13">
        <f t="shared" si="7"/>
        <v>90.32706832670245</v>
      </c>
      <c r="G64" s="13">
        <f t="shared" si="7"/>
        <v>0</v>
      </c>
      <c r="H64" s="13">
        <f t="shared" si="7"/>
        <v>0</v>
      </c>
      <c r="I64" s="13">
        <f t="shared" si="7"/>
        <v>302.16386989640523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744.631186183077</v>
      </c>
      <c r="W64" s="13">
        <f t="shared" si="7"/>
        <v>97.15828242306398</v>
      </c>
      <c r="X64" s="13">
        <f t="shared" si="7"/>
        <v>0</v>
      </c>
      <c r="Y64" s="13">
        <f t="shared" si="7"/>
        <v>0</v>
      </c>
      <c r="Z64" s="14">
        <f t="shared" si="7"/>
        <v>95.00000884559657</v>
      </c>
    </row>
    <row r="65" spans="1:26" ht="13.5">
      <c r="A65" s="38" t="s">
        <v>114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115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211.4269205236167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580.9763983549711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116</v>
      </c>
      <c r="B67" s="23"/>
      <c r="C67" s="23"/>
      <c r="D67" s="24">
        <v>279677917</v>
      </c>
      <c r="E67" s="25">
        <v>279677917</v>
      </c>
      <c r="F67" s="25">
        <v>20894045</v>
      </c>
      <c r="G67" s="25"/>
      <c r="H67" s="25"/>
      <c r="I67" s="25">
        <v>20894045</v>
      </c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>
        <v>20894045</v>
      </c>
      <c r="W67" s="25">
        <v>143932703</v>
      </c>
      <c r="X67" s="25"/>
      <c r="Y67" s="24"/>
      <c r="Z67" s="26">
        <v>279677917</v>
      </c>
    </row>
    <row r="68" spans="1:26" ht="13.5" hidden="1">
      <c r="A68" s="36" t="s">
        <v>31</v>
      </c>
      <c r="B68" s="18"/>
      <c r="C68" s="18"/>
      <c r="D68" s="19">
        <v>48780304</v>
      </c>
      <c r="E68" s="20">
        <v>48780304</v>
      </c>
      <c r="F68" s="20">
        <v>4675430</v>
      </c>
      <c r="G68" s="20"/>
      <c r="H68" s="20"/>
      <c r="I68" s="20">
        <v>4675430</v>
      </c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>
        <v>4675430</v>
      </c>
      <c r="W68" s="20">
        <v>24727453</v>
      </c>
      <c r="X68" s="20"/>
      <c r="Y68" s="19"/>
      <c r="Z68" s="22">
        <v>48780304</v>
      </c>
    </row>
    <row r="69" spans="1:26" ht="13.5" hidden="1">
      <c r="A69" s="37" t="s">
        <v>32</v>
      </c>
      <c r="B69" s="18"/>
      <c r="C69" s="18"/>
      <c r="D69" s="19">
        <v>209707324</v>
      </c>
      <c r="E69" s="20">
        <v>209707324</v>
      </c>
      <c r="F69" s="20">
        <v>14789096</v>
      </c>
      <c r="G69" s="20"/>
      <c r="H69" s="20"/>
      <c r="I69" s="20">
        <v>14789096</v>
      </c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>
        <v>14789096</v>
      </c>
      <c r="W69" s="20">
        <v>109024325</v>
      </c>
      <c r="X69" s="20"/>
      <c r="Y69" s="19"/>
      <c r="Z69" s="22">
        <v>209707324</v>
      </c>
    </row>
    <row r="70" spans="1:26" ht="13.5" hidden="1">
      <c r="A70" s="38" t="s">
        <v>110</v>
      </c>
      <c r="B70" s="18"/>
      <c r="C70" s="18"/>
      <c r="D70" s="19">
        <v>144626762</v>
      </c>
      <c r="E70" s="20">
        <v>144626762</v>
      </c>
      <c r="F70" s="20">
        <v>12506818</v>
      </c>
      <c r="G70" s="20"/>
      <c r="H70" s="20"/>
      <c r="I70" s="20">
        <v>12506818</v>
      </c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>
        <v>12506818</v>
      </c>
      <c r="W70" s="20">
        <v>75712916</v>
      </c>
      <c r="X70" s="20"/>
      <c r="Y70" s="19"/>
      <c r="Z70" s="22">
        <v>144626762</v>
      </c>
    </row>
    <row r="71" spans="1:26" ht="13.5" hidden="1">
      <c r="A71" s="38" t="s">
        <v>111</v>
      </c>
      <c r="B71" s="18"/>
      <c r="C71" s="18"/>
      <c r="D71" s="19">
        <v>36845096</v>
      </c>
      <c r="E71" s="20">
        <v>36845096</v>
      </c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>
        <v>19352407</v>
      </c>
      <c r="X71" s="20"/>
      <c r="Y71" s="19"/>
      <c r="Z71" s="22">
        <v>36845096</v>
      </c>
    </row>
    <row r="72" spans="1:26" ht="13.5" hidden="1">
      <c r="A72" s="38" t="s">
        <v>112</v>
      </c>
      <c r="B72" s="18"/>
      <c r="C72" s="18"/>
      <c r="D72" s="19">
        <v>16930406</v>
      </c>
      <c r="E72" s="20">
        <v>16930406</v>
      </c>
      <c r="F72" s="20">
        <v>1287440</v>
      </c>
      <c r="G72" s="20"/>
      <c r="H72" s="20"/>
      <c r="I72" s="20">
        <v>1287440</v>
      </c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>
        <v>1287440</v>
      </c>
      <c r="W72" s="20">
        <v>8421154</v>
      </c>
      <c r="X72" s="20"/>
      <c r="Y72" s="19"/>
      <c r="Z72" s="22">
        <v>16930406</v>
      </c>
    </row>
    <row r="73" spans="1:26" ht="13.5" hidden="1">
      <c r="A73" s="38" t="s">
        <v>113</v>
      </c>
      <c r="B73" s="18"/>
      <c r="C73" s="18"/>
      <c r="D73" s="19">
        <v>11305060</v>
      </c>
      <c r="E73" s="20">
        <v>11305060</v>
      </c>
      <c r="F73" s="20">
        <v>994838</v>
      </c>
      <c r="G73" s="20"/>
      <c r="H73" s="20"/>
      <c r="I73" s="20">
        <v>994838</v>
      </c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>
        <v>994838</v>
      </c>
      <c r="W73" s="20">
        <v>5537848</v>
      </c>
      <c r="X73" s="20"/>
      <c r="Y73" s="19"/>
      <c r="Z73" s="22">
        <v>11305060</v>
      </c>
    </row>
    <row r="74" spans="1:26" ht="13.5" hidden="1">
      <c r="A74" s="38" t="s">
        <v>114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115</v>
      </c>
      <c r="B75" s="27"/>
      <c r="C75" s="27"/>
      <c r="D75" s="28">
        <v>21190289</v>
      </c>
      <c r="E75" s="29">
        <v>21190289</v>
      </c>
      <c r="F75" s="29">
        <v>1429519</v>
      </c>
      <c r="G75" s="29"/>
      <c r="H75" s="29"/>
      <c r="I75" s="29">
        <v>1429519</v>
      </c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>
        <v>1429519</v>
      </c>
      <c r="W75" s="29">
        <v>10180925</v>
      </c>
      <c r="X75" s="29"/>
      <c r="Y75" s="28"/>
      <c r="Z75" s="30">
        <v>21190289</v>
      </c>
    </row>
    <row r="76" spans="1:26" ht="13.5" hidden="1">
      <c r="A76" s="41" t="s">
        <v>117</v>
      </c>
      <c r="B76" s="31"/>
      <c r="C76" s="31"/>
      <c r="D76" s="32">
        <v>245563245</v>
      </c>
      <c r="E76" s="33">
        <v>245563245</v>
      </c>
      <c r="F76" s="33">
        <v>20710435</v>
      </c>
      <c r="G76" s="33">
        <v>23710826</v>
      </c>
      <c r="H76" s="33">
        <v>40341048</v>
      </c>
      <c r="I76" s="33">
        <v>84762309</v>
      </c>
      <c r="J76" s="33">
        <v>19944606</v>
      </c>
      <c r="K76" s="33">
        <v>24875272</v>
      </c>
      <c r="L76" s="33">
        <v>26757418</v>
      </c>
      <c r="M76" s="33">
        <v>71577296</v>
      </c>
      <c r="N76" s="33"/>
      <c r="O76" s="33"/>
      <c r="P76" s="33"/>
      <c r="Q76" s="33"/>
      <c r="R76" s="33"/>
      <c r="S76" s="33"/>
      <c r="T76" s="33"/>
      <c r="U76" s="33"/>
      <c r="V76" s="33">
        <v>156339605</v>
      </c>
      <c r="W76" s="33">
        <v>121746528</v>
      </c>
      <c r="X76" s="33"/>
      <c r="Y76" s="32"/>
      <c r="Z76" s="34">
        <v>245563245</v>
      </c>
    </row>
    <row r="77" spans="1:26" ht="13.5" hidden="1">
      <c r="A77" s="36" t="s">
        <v>31</v>
      </c>
      <c r="B77" s="18"/>
      <c r="C77" s="18"/>
      <c r="D77" s="19">
        <v>46341288</v>
      </c>
      <c r="E77" s="20">
        <v>46341288</v>
      </c>
      <c r="F77" s="20">
        <v>4284862</v>
      </c>
      <c r="G77" s="20">
        <v>4596980</v>
      </c>
      <c r="H77" s="20">
        <v>3794021</v>
      </c>
      <c r="I77" s="20">
        <v>12675863</v>
      </c>
      <c r="J77" s="20">
        <v>3352903</v>
      </c>
      <c r="K77" s="20">
        <v>4319687</v>
      </c>
      <c r="L77" s="20">
        <v>4708154</v>
      </c>
      <c r="M77" s="20">
        <v>12380744</v>
      </c>
      <c r="N77" s="20"/>
      <c r="O77" s="20"/>
      <c r="P77" s="20"/>
      <c r="Q77" s="20"/>
      <c r="R77" s="20"/>
      <c r="S77" s="20"/>
      <c r="T77" s="20"/>
      <c r="U77" s="20"/>
      <c r="V77" s="20">
        <v>25056607</v>
      </c>
      <c r="W77" s="20">
        <v>21753560</v>
      </c>
      <c r="X77" s="20"/>
      <c r="Y77" s="19"/>
      <c r="Z77" s="22">
        <v>46341288</v>
      </c>
    </row>
    <row r="78" spans="1:26" ht="13.5" hidden="1">
      <c r="A78" s="37" t="s">
        <v>32</v>
      </c>
      <c r="B78" s="18"/>
      <c r="C78" s="18"/>
      <c r="D78" s="19">
        <v>199221957</v>
      </c>
      <c r="E78" s="20">
        <v>199221957</v>
      </c>
      <c r="F78" s="20">
        <v>16425573</v>
      </c>
      <c r="G78" s="20">
        <v>19109313</v>
      </c>
      <c r="H78" s="20">
        <v>33529172</v>
      </c>
      <c r="I78" s="20">
        <v>69064058</v>
      </c>
      <c r="J78" s="20">
        <v>14824526</v>
      </c>
      <c r="K78" s="20">
        <v>18820342</v>
      </c>
      <c r="L78" s="20">
        <v>20268904</v>
      </c>
      <c r="M78" s="20">
        <v>53913772</v>
      </c>
      <c r="N78" s="20"/>
      <c r="O78" s="20"/>
      <c r="P78" s="20"/>
      <c r="Q78" s="20"/>
      <c r="R78" s="20"/>
      <c r="S78" s="20"/>
      <c r="T78" s="20"/>
      <c r="U78" s="20"/>
      <c r="V78" s="20">
        <v>122977830</v>
      </c>
      <c r="W78" s="20">
        <v>99992968</v>
      </c>
      <c r="X78" s="20"/>
      <c r="Y78" s="19"/>
      <c r="Z78" s="22">
        <v>199221957</v>
      </c>
    </row>
    <row r="79" spans="1:26" ht="13.5" hidden="1">
      <c r="A79" s="38" t="s">
        <v>110</v>
      </c>
      <c r="B79" s="18"/>
      <c r="C79" s="18"/>
      <c r="D79" s="19">
        <v>137395424</v>
      </c>
      <c r="E79" s="20">
        <v>137395424</v>
      </c>
      <c r="F79" s="20">
        <v>14060687</v>
      </c>
      <c r="G79" s="20">
        <v>13478469</v>
      </c>
      <c r="H79" s="20">
        <v>29973747</v>
      </c>
      <c r="I79" s="20">
        <v>57512903</v>
      </c>
      <c r="J79" s="20">
        <v>4883673</v>
      </c>
      <c r="K79" s="20">
        <v>13099719</v>
      </c>
      <c r="L79" s="20">
        <v>13554230</v>
      </c>
      <c r="M79" s="20">
        <v>31537622</v>
      </c>
      <c r="N79" s="20"/>
      <c r="O79" s="20"/>
      <c r="P79" s="20"/>
      <c r="Q79" s="20"/>
      <c r="R79" s="20"/>
      <c r="S79" s="20"/>
      <c r="T79" s="20"/>
      <c r="U79" s="20"/>
      <c r="V79" s="20">
        <v>89050525</v>
      </c>
      <c r="W79" s="20">
        <v>67433945</v>
      </c>
      <c r="X79" s="20"/>
      <c r="Y79" s="19"/>
      <c r="Z79" s="22">
        <v>137395424</v>
      </c>
    </row>
    <row r="80" spans="1:26" ht="13.5" hidden="1">
      <c r="A80" s="38" t="s">
        <v>111</v>
      </c>
      <c r="B80" s="18"/>
      <c r="C80" s="18"/>
      <c r="D80" s="19">
        <v>35002839</v>
      </c>
      <c r="E80" s="20">
        <v>35002839</v>
      </c>
      <c r="F80" s="20"/>
      <c r="G80" s="20">
        <v>2624770</v>
      </c>
      <c r="H80" s="20">
        <v>1434321</v>
      </c>
      <c r="I80" s="20">
        <v>4059091</v>
      </c>
      <c r="J80" s="20">
        <v>4442011</v>
      </c>
      <c r="K80" s="20">
        <v>3193361</v>
      </c>
      <c r="L80" s="20">
        <v>4018905</v>
      </c>
      <c r="M80" s="20">
        <v>11654277</v>
      </c>
      <c r="N80" s="20"/>
      <c r="O80" s="20"/>
      <c r="P80" s="20"/>
      <c r="Q80" s="20"/>
      <c r="R80" s="20"/>
      <c r="S80" s="20"/>
      <c r="T80" s="20"/>
      <c r="U80" s="20"/>
      <c r="V80" s="20">
        <v>15713368</v>
      </c>
      <c r="W80" s="20">
        <v>17970871</v>
      </c>
      <c r="X80" s="20"/>
      <c r="Y80" s="19"/>
      <c r="Z80" s="22">
        <v>35002839</v>
      </c>
    </row>
    <row r="81" spans="1:26" ht="13.5" hidden="1">
      <c r="A81" s="38" t="s">
        <v>112</v>
      </c>
      <c r="B81" s="18"/>
      <c r="C81" s="18"/>
      <c r="D81" s="19">
        <v>16083886</v>
      </c>
      <c r="E81" s="20">
        <v>16083886</v>
      </c>
      <c r="F81" s="20">
        <v>1466278</v>
      </c>
      <c r="G81" s="20">
        <v>1704493</v>
      </c>
      <c r="H81" s="20">
        <v>1315252</v>
      </c>
      <c r="I81" s="20">
        <v>4486023</v>
      </c>
      <c r="J81" s="20">
        <v>2986446</v>
      </c>
      <c r="K81" s="20">
        <v>1633838</v>
      </c>
      <c r="L81" s="20">
        <v>1699756</v>
      </c>
      <c r="M81" s="20">
        <v>6320040</v>
      </c>
      <c r="N81" s="20"/>
      <c r="O81" s="20"/>
      <c r="P81" s="20"/>
      <c r="Q81" s="20"/>
      <c r="R81" s="20"/>
      <c r="S81" s="20"/>
      <c r="T81" s="20"/>
      <c r="U81" s="20"/>
      <c r="V81" s="20">
        <v>10806063</v>
      </c>
      <c r="W81" s="20">
        <v>9207674</v>
      </c>
      <c r="X81" s="20"/>
      <c r="Y81" s="19"/>
      <c r="Z81" s="22">
        <v>16083886</v>
      </c>
    </row>
    <row r="82" spans="1:26" ht="13.5" hidden="1">
      <c r="A82" s="38" t="s">
        <v>113</v>
      </c>
      <c r="B82" s="18"/>
      <c r="C82" s="18"/>
      <c r="D82" s="19">
        <v>10739808</v>
      </c>
      <c r="E82" s="20">
        <v>10739808</v>
      </c>
      <c r="F82" s="20">
        <v>898608</v>
      </c>
      <c r="G82" s="20">
        <v>1301581</v>
      </c>
      <c r="H82" s="20">
        <v>805852</v>
      </c>
      <c r="I82" s="20">
        <v>3006041</v>
      </c>
      <c r="J82" s="20">
        <v>2512396</v>
      </c>
      <c r="K82" s="20">
        <v>893424</v>
      </c>
      <c r="L82" s="20">
        <v>996013</v>
      </c>
      <c r="M82" s="20">
        <v>4401833</v>
      </c>
      <c r="N82" s="20"/>
      <c r="O82" s="20"/>
      <c r="P82" s="20"/>
      <c r="Q82" s="20"/>
      <c r="R82" s="20"/>
      <c r="S82" s="20"/>
      <c r="T82" s="20"/>
      <c r="U82" s="20"/>
      <c r="V82" s="20">
        <v>7407874</v>
      </c>
      <c r="W82" s="20">
        <v>5380478</v>
      </c>
      <c r="X82" s="20"/>
      <c r="Y82" s="19"/>
      <c r="Z82" s="22">
        <v>10739808</v>
      </c>
    </row>
    <row r="83" spans="1:26" ht="13.5" hidden="1">
      <c r="A83" s="38" t="s">
        <v>114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115</v>
      </c>
      <c r="B84" s="27"/>
      <c r="C84" s="27"/>
      <c r="D84" s="28"/>
      <c r="E84" s="29"/>
      <c r="F84" s="29"/>
      <c r="G84" s="29">
        <v>4533</v>
      </c>
      <c r="H84" s="29">
        <v>3017855</v>
      </c>
      <c r="I84" s="29">
        <v>3022388</v>
      </c>
      <c r="J84" s="29">
        <v>1767177</v>
      </c>
      <c r="K84" s="29">
        <v>1735243</v>
      </c>
      <c r="L84" s="29">
        <v>1780360</v>
      </c>
      <c r="M84" s="29">
        <v>5282780</v>
      </c>
      <c r="N84" s="29"/>
      <c r="O84" s="29"/>
      <c r="P84" s="29"/>
      <c r="Q84" s="29"/>
      <c r="R84" s="29"/>
      <c r="S84" s="29"/>
      <c r="T84" s="29"/>
      <c r="U84" s="29"/>
      <c r="V84" s="29">
        <v>8305168</v>
      </c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0</v>
      </c>
      <c r="C5" s="18">
        <v>0</v>
      </c>
      <c r="D5" s="58">
        <v>34000000</v>
      </c>
      <c r="E5" s="59">
        <v>34000000</v>
      </c>
      <c r="F5" s="59">
        <v>2668800</v>
      </c>
      <c r="G5" s="59">
        <v>2667159</v>
      </c>
      <c r="H5" s="59">
        <v>2665582</v>
      </c>
      <c r="I5" s="59">
        <v>8001541</v>
      </c>
      <c r="J5" s="59">
        <v>2642392</v>
      </c>
      <c r="K5" s="59">
        <v>2477160</v>
      </c>
      <c r="L5" s="59">
        <v>2648942</v>
      </c>
      <c r="M5" s="59">
        <v>7768494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15770035</v>
      </c>
      <c r="W5" s="59">
        <v>16222000</v>
      </c>
      <c r="X5" s="59">
        <v>-451965</v>
      </c>
      <c r="Y5" s="60">
        <v>-2.79</v>
      </c>
      <c r="Z5" s="61">
        <v>34000000</v>
      </c>
    </row>
    <row r="6" spans="1:26" ht="13.5">
      <c r="A6" s="57" t="s">
        <v>32</v>
      </c>
      <c r="B6" s="18">
        <v>0</v>
      </c>
      <c r="C6" s="18">
        <v>0</v>
      </c>
      <c r="D6" s="58">
        <v>4200000</v>
      </c>
      <c r="E6" s="59">
        <v>4200000</v>
      </c>
      <c r="F6" s="59">
        <v>362190</v>
      </c>
      <c r="G6" s="59">
        <v>363747</v>
      </c>
      <c r="H6" s="59">
        <v>363242</v>
      </c>
      <c r="I6" s="59">
        <v>1089179</v>
      </c>
      <c r="J6" s="59">
        <v>360113</v>
      </c>
      <c r="K6" s="59">
        <v>360144</v>
      </c>
      <c r="L6" s="59">
        <v>360208</v>
      </c>
      <c r="M6" s="59">
        <v>1080465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2169644</v>
      </c>
      <c r="W6" s="59">
        <v>2100000</v>
      </c>
      <c r="X6" s="59">
        <v>69644</v>
      </c>
      <c r="Y6" s="60">
        <v>3.32</v>
      </c>
      <c r="Z6" s="61">
        <v>4200000</v>
      </c>
    </row>
    <row r="7" spans="1:26" ht="13.5">
      <c r="A7" s="57" t="s">
        <v>33</v>
      </c>
      <c r="B7" s="18">
        <v>0</v>
      </c>
      <c r="C7" s="18">
        <v>0</v>
      </c>
      <c r="D7" s="58">
        <v>11500000</v>
      </c>
      <c r="E7" s="59">
        <v>11500000</v>
      </c>
      <c r="F7" s="59">
        <v>605479</v>
      </c>
      <c r="G7" s="59">
        <v>1029016</v>
      </c>
      <c r="H7" s="59">
        <v>618140</v>
      </c>
      <c r="I7" s="59">
        <v>2252635</v>
      </c>
      <c r="J7" s="59">
        <v>662125</v>
      </c>
      <c r="K7" s="59">
        <v>518995</v>
      </c>
      <c r="L7" s="59">
        <v>356786</v>
      </c>
      <c r="M7" s="59">
        <v>1537906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3790541</v>
      </c>
      <c r="W7" s="59">
        <v>4864000</v>
      </c>
      <c r="X7" s="59">
        <v>-1073459</v>
      </c>
      <c r="Y7" s="60">
        <v>-22.07</v>
      </c>
      <c r="Z7" s="61">
        <v>11500000</v>
      </c>
    </row>
    <row r="8" spans="1:26" ht="13.5">
      <c r="A8" s="57" t="s">
        <v>34</v>
      </c>
      <c r="B8" s="18">
        <v>0</v>
      </c>
      <c r="C8" s="18">
        <v>0</v>
      </c>
      <c r="D8" s="58">
        <v>222636000</v>
      </c>
      <c r="E8" s="59">
        <v>222636000</v>
      </c>
      <c r="F8" s="59">
        <v>91378000</v>
      </c>
      <c r="G8" s="59">
        <v>2100000</v>
      </c>
      <c r="H8" s="59">
        <v>0</v>
      </c>
      <c r="I8" s="59">
        <v>93478000</v>
      </c>
      <c r="J8" s="59">
        <v>0</v>
      </c>
      <c r="K8" s="59">
        <v>521000</v>
      </c>
      <c r="L8" s="59">
        <v>73103000</v>
      </c>
      <c r="M8" s="59">
        <v>73624000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167102000</v>
      </c>
      <c r="W8" s="59">
        <v>148424000</v>
      </c>
      <c r="X8" s="59">
        <v>18678000</v>
      </c>
      <c r="Y8" s="60">
        <v>12.58</v>
      </c>
      <c r="Z8" s="61">
        <v>222636000</v>
      </c>
    </row>
    <row r="9" spans="1:26" ht="13.5">
      <c r="A9" s="57" t="s">
        <v>35</v>
      </c>
      <c r="B9" s="18">
        <v>0</v>
      </c>
      <c r="C9" s="18">
        <v>0</v>
      </c>
      <c r="D9" s="58">
        <v>32198775</v>
      </c>
      <c r="E9" s="59">
        <v>32198775</v>
      </c>
      <c r="F9" s="59">
        <v>1174339</v>
      </c>
      <c r="G9" s="59">
        <v>1127264</v>
      </c>
      <c r="H9" s="59">
        <v>787877</v>
      </c>
      <c r="I9" s="59">
        <v>3089480</v>
      </c>
      <c r="J9" s="59">
        <v>649505</v>
      </c>
      <c r="K9" s="59">
        <v>1092926</v>
      </c>
      <c r="L9" s="59">
        <v>-134798</v>
      </c>
      <c r="M9" s="59">
        <v>1607633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4697113</v>
      </c>
      <c r="W9" s="59">
        <v>16500048</v>
      </c>
      <c r="X9" s="59">
        <v>-11802935</v>
      </c>
      <c r="Y9" s="60">
        <v>-71.53</v>
      </c>
      <c r="Z9" s="61">
        <v>32198775</v>
      </c>
    </row>
    <row r="10" spans="1:26" ht="25.5">
      <c r="A10" s="62" t="s">
        <v>102</v>
      </c>
      <c r="B10" s="63">
        <f>SUM(B5:B9)</f>
        <v>0</v>
      </c>
      <c r="C10" s="63">
        <f>SUM(C5:C9)</f>
        <v>0</v>
      </c>
      <c r="D10" s="64">
        <f aca="true" t="shared" si="0" ref="D10:Z10">SUM(D5:D9)</f>
        <v>304534775</v>
      </c>
      <c r="E10" s="65">
        <f t="shared" si="0"/>
        <v>304534775</v>
      </c>
      <c r="F10" s="65">
        <f t="shared" si="0"/>
        <v>96188808</v>
      </c>
      <c r="G10" s="65">
        <f t="shared" si="0"/>
        <v>7287186</v>
      </c>
      <c r="H10" s="65">
        <f t="shared" si="0"/>
        <v>4434841</v>
      </c>
      <c r="I10" s="65">
        <f t="shared" si="0"/>
        <v>107910835</v>
      </c>
      <c r="J10" s="65">
        <f t="shared" si="0"/>
        <v>4314135</v>
      </c>
      <c r="K10" s="65">
        <f t="shared" si="0"/>
        <v>4970225</v>
      </c>
      <c r="L10" s="65">
        <f t="shared" si="0"/>
        <v>76334138</v>
      </c>
      <c r="M10" s="65">
        <f t="shared" si="0"/>
        <v>85618498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193529333</v>
      </c>
      <c r="W10" s="65">
        <f t="shared" si="0"/>
        <v>188110048</v>
      </c>
      <c r="X10" s="65">
        <f t="shared" si="0"/>
        <v>5419285</v>
      </c>
      <c r="Y10" s="66">
        <f>+IF(W10&lt;&gt;0,(X10/W10)*100,0)</f>
        <v>2.8809120286865273</v>
      </c>
      <c r="Z10" s="67">
        <f t="shared" si="0"/>
        <v>304534775</v>
      </c>
    </row>
    <row r="11" spans="1:26" ht="13.5">
      <c r="A11" s="57" t="s">
        <v>36</v>
      </c>
      <c r="B11" s="18">
        <v>0</v>
      </c>
      <c r="C11" s="18">
        <v>0</v>
      </c>
      <c r="D11" s="58">
        <v>122278555</v>
      </c>
      <c r="E11" s="59">
        <v>122278555</v>
      </c>
      <c r="F11" s="59">
        <v>9046469</v>
      </c>
      <c r="G11" s="59">
        <v>9295024</v>
      </c>
      <c r="H11" s="59">
        <v>8973173</v>
      </c>
      <c r="I11" s="59">
        <v>27314666</v>
      </c>
      <c r="J11" s="59">
        <v>9012915</v>
      </c>
      <c r="K11" s="59">
        <v>8845255</v>
      </c>
      <c r="L11" s="59">
        <v>9239263</v>
      </c>
      <c r="M11" s="59">
        <v>27097433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54412099</v>
      </c>
      <c r="W11" s="59">
        <v>58870000</v>
      </c>
      <c r="X11" s="59">
        <v>-4457901</v>
      </c>
      <c r="Y11" s="60">
        <v>-7.57</v>
      </c>
      <c r="Z11" s="61">
        <v>122278555</v>
      </c>
    </row>
    <row r="12" spans="1:26" ht="13.5">
      <c r="A12" s="57" t="s">
        <v>37</v>
      </c>
      <c r="B12" s="18">
        <v>0</v>
      </c>
      <c r="C12" s="18">
        <v>0</v>
      </c>
      <c r="D12" s="58">
        <v>19524325</v>
      </c>
      <c r="E12" s="59">
        <v>19524325</v>
      </c>
      <c r="F12" s="59">
        <v>1533811</v>
      </c>
      <c r="G12" s="59">
        <v>1486725</v>
      </c>
      <c r="H12" s="59">
        <v>1551800</v>
      </c>
      <c r="I12" s="59">
        <v>4572336</v>
      </c>
      <c r="J12" s="59">
        <v>1563831</v>
      </c>
      <c r="K12" s="59">
        <v>1613454</v>
      </c>
      <c r="L12" s="59">
        <v>1577021</v>
      </c>
      <c r="M12" s="59">
        <v>4754306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9326642</v>
      </c>
      <c r="W12" s="59">
        <v>9457000</v>
      </c>
      <c r="X12" s="59">
        <v>-130358</v>
      </c>
      <c r="Y12" s="60">
        <v>-1.38</v>
      </c>
      <c r="Z12" s="61">
        <v>19524325</v>
      </c>
    </row>
    <row r="13" spans="1:26" ht="13.5">
      <c r="A13" s="57" t="s">
        <v>103</v>
      </c>
      <c r="B13" s="18">
        <v>0</v>
      </c>
      <c r="C13" s="18">
        <v>0</v>
      </c>
      <c r="D13" s="58">
        <v>30000000</v>
      </c>
      <c r="E13" s="59">
        <v>30000000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/>
      <c r="X13" s="59">
        <v>0</v>
      </c>
      <c r="Y13" s="60">
        <v>0</v>
      </c>
      <c r="Z13" s="61">
        <v>30000000</v>
      </c>
    </row>
    <row r="14" spans="1:26" ht="13.5">
      <c r="A14" s="57" t="s">
        <v>38</v>
      </c>
      <c r="B14" s="18">
        <v>0</v>
      </c>
      <c r="C14" s="18">
        <v>0</v>
      </c>
      <c r="D14" s="58">
        <v>550000</v>
      </c>
      <c r="E14" s="59">
        <v>550000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>
        <v>113520</v>
      </c>
      <c r="X14" s="59">
        <v>-113520</v>
      </c>
      <c r="Y14" s="60">
        <v>-100</v>
      </c>
      <c r="Z14" s="61">
        <v>550000</v>
      </c>
    </row>
    <row r="15" spans="1:26" ht="13.5">
      <c r="A15" s="57" t="s">
        <v>39</v>
      </c>
      <c r="B15" s="18">
        <v>0</v>
      </c>
      <c r="C15" s="18">
        <v>0</v>
      </c>
      <c r="D15" s="58">
        <v>7660000</v>
      </c>
      <c r="E15" s="59">
        <v>7660000</v>
      </c>
      <c r="F15" s="59">
        <v>0</v>
      </c>
      <c r="G15" s="59">
        <v>353313</v>
      </c>
      <c r="H15" s="59">
        <v>85888</v>
      </c>
      <c r="I15" s="59">
        <v>439201</v>
      </c>
      <c r="J15" s="59">
        <v>1777420</v>
      </c>
      <c r="K15" s="59">
        <v>902413</v>
      </c>
      <c r="L15" s="59">
        <v>2470652</v>
      </c>
      <c r="M15" s="59">
        <v>5150485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5589686</v>
      </c>
      <c r="W15" s="59">
        <v>3837214</v>
      </c>
      <c r="X15" s="59">
        <v>1752472</v>
      </c>
      <c r="Y15" s="60">
        <v>45.67</v>
      </c>
      <c r="Z15" s="61">
        <v>7660000</v>
      </c>
    </row>
    <row r="16" spans="1:26" ht="13.5">
      <c r="A16" s="68" t="s">
        <v>40</v>
      </c>
      <c r="B16" s="18">
        <v>0</v>
      </c>
      <c r="C16" s="18">
        <v>0</v>
      </c>
      <c r="D16" s="58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/>
      <c r="X16" s="59">
        <v>0</v>
      </c>
      <c r="Y16" s="60">
        <v>0</v>
      </c>
      <c r="Z16" s="61">
        <v>0</v>
      </c>
    </row>
    <row r="17" spans="1:26" ht="13.5">
      <c r="A17" s="57" t="s">
        <v>41</v>
      </c>
      <c r="B17" s="18">
        <v>0</v>
      </c>
      <c r="C17" s="18">
        <v>0</v>
      </c>
      <c r="D17" s="58">
        <v>106546971</v>
      </c>
      <c r="E17" s="59">
        <v>106546971</v>
      </c>
      <c r="F17" s="59">
        <v>3731005</v>
      </c>
      <c r="G17" s="59">
        <v>6982056</v>
      </c>
      <c r="H17" s="59">
        <v>6587335</v>
      </c>
      <c r="I17" s="59">
        <v>17300396</v>
      </c>
      <c r="J17" s="59">
        <v>12639592</v>
      </c>
      <c r="K17" s="59">
        <v>6178474</v>
      </c>
      <c r="L17" s="59">
        <v>11953570</v>
      </c>
      <c r="M17" s="59">
        <v>30771636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48072032</v>
      </c>
      <c r="W17" s="59">
        <v>39683405</v>
      </c>
      <c r="X17" s="59">
        <v>8388627</v>
      </c>
      <c r="Y17" s="60">
        <v>21.14</v>
      </c>
      <c r="Z17" s="61">
        <v>106546971</v>
      </c>
    </row>
    <row r="18" spans="1:26" ht="13.5">
      <c r="A18" s="69" t="s">
        <v>42</v>
      </c>
      <c r="B18" s="70">
        <f>SUM(B11:B17)</f>
        <v>0</v>
      </c>
      <c r="C18" s="70">
        <f>SUM(C11:C17)</f>
        <v>0</v>
      </c>
      <c r="D18" s="71">
        <f aca="true" t="shared" si="1" ref="D18:Z18">SUM(D11:D17)</f>
        <v>286559851</v>
      </c>
      <c r="E18" s="72">
        <f t="shared" si="1"/>
        <v>286559851</v>
      </c>
      <c r="F18" s="72">
        <f t="shared" si="1"/>
        <v>14311285</v>
      </c>
      <c r="G18" s="72">
        <f t="shared" si="1"/>
        <v>18117118</v>
      </c>
      <c r="H18" s="72">
        <f t="shared" si="1"/>
        <v>17198196</v>
      </c>
      <c r="I18" s="72">
        <f t="shared" si="1"/>
        <v>49626599</v>
      </c>
      <c r="J18" s="72">
        <f t="shared" si="1"/>
        <v>24993758</v>
      </c>
      <c r="K18" s="72">
        <f t="shared" si="1"/>
        <v>17539596</v>
      </c>
      <c r="L18" s="72">
        <f t="shared" si="1"/>
        <v>25240506</v>
      </c>
      <c r="M18" s="72">
        <f t="shared" si="1"/>
        <v>67773860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117400459</v>
      </c>
      <c r="W18" s="72">
        <f t="shared" si="1"/>
        <v>111961139</v>
      </c>
      <c r="X18" s="72">
        <f t="shared" si="1"/>
        <v>5439320</v>
      </c>
      <c r="Y18" s="66">
        <f>+IF(W18&lt;&gt;0,(X18/W18)*100,0)</f>
        <v>4.858221386976065</v>
      </c>
      <c r="Z18" s="73">
        <f t="shared" si="1"/>
        <v>286559851</v>
      </c>
    </row>
    <row r="19" spans="1:26" ht="13.5">
      <c r="A19" s="69" t="s">
        <v>43</v>
      </c>
      <c r="B19" s="74">
        <f>+B10-B18</f>
        <v>0</v>
      </c>
      <c r="C19" s="74">
        <f>+C10-C18</f>
        <v>0</v>
      </c>
      <c r="D19" s="75">
        <f aca="true" t="shared" si="2" ref="D19:Z19">+D10-D18</f>
        <v>17974924</v>
      </c>
      <c r="E19" s="76">
        <f t="shared" si="2"/>
        <v>17974924</v>
      </c>
      <c r="F19" s="76">
        <f t="shared" si="2"/>
        <v>81877523</v>
      </c>
      <c r="G19" s="76">
        <f t="shared" si="2"/>
        <v>-10829932</v>
      </c>
      <c r="H19" s="76">
        <f t="shared" si="2"/>
        <v>-12763355</v>
      </c>
      <c r="I19" s="76">
        <f t="shared" si="2"/>
        <v>58284236</v>
      </c>
      <c r="J19" s="76">
        <f t="shared" si="2"/>
        <v>-20679623</v>
      </c>
      <c r="K19" s="76">
        <f t="shared" si="2"/>
        <v>-12569371</v>
      </c>
      <c r="L19" s="76">
        <f t="shared" si="2"/>
        <v>51093632</v>
      </c>
      <c r="M19" s="76">
        <f t="shared" si="2"/>
        <v>17844638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76128874</v>
      </c>
      <c r="W19" s="76">
        <f>IF(E10=E18,0,W10-W18)</f>
        <v>76148909</v>
      </c>
      <c r="X19" s="76">
        <f t="shared" si="2"/>
        <v>-20035</v>
      </c>
      <c r="Y19" s="77">
        <f>+IF(W19&lt;&gt;0,(X19/W19)*100,0)</f>
        <v>-0.026310291589338466</v>
      </c>
      <c r="Z19" s="78">
        <f t="shared" si="2"/>
        <v>17974924</v>
      </c>
    </row>
    <row r="20" spans="1:26" ht="13.5">
      <c r="A20" s="57" t="s">
        <v>44</v>
      </c>
      <c r="B20" s="18">
        <v>0</v>
      </c>
      <c r="C20" s="18">
        <v>0</v>
      </c>
      <c r="D20" s="58">
        <v>64902000</v>
      </c>
      <c r="E20" s="59">
        <v>64902000</v>
      </c>
      <c r="F20" s="59">
        <v>27918000</v>
      </c>
      <c r="G20" s="59">
        <v>0</v>
      </c>
      <c r="H20" s="59">
        <v>0</v>
      </c>
      <c r="I20" s="59">
        <v>27918000</v>
      </c>
      <c r="J20" s="59">
        <v>1750000</v>
      </c>
      <c r="K20" s="59">
        <v>1750000</v>
      </c>
      <c r="L20" s="59">
        <v>21515000</v>
      </c>
      <c r="M20" s="59">
        <v>25015000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52933000</v>
      </c>
      <c r="W20" s="59">
        <v>43268000</v>
      </c>
      <c r="X20" s="59">
        <v>9665000</v>
      </c>
      <c r="Y20" s="60">
        <v>22.34</v>
      </c>
      <c r="Z20" s="61">
        <v>64902000</v>
      </c>
    </row>
    <row r="21" spans="1:26" ht="13.5">
      <c r="A21" s="57" t="s">
        <v>104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105</v>
      </c>
      <c r="B22" s="85">
        <f>SUM(B19:B21)</f>
        <v>0</v>
      </c>
      <c r="C22" s="85">
        <f>SUM(C19:C21)</f>
        <v>0</v>
      </c>
      <c r="D22" s="86">
        <f aca="true" t="shared" si="3" ref="D22:Z22">SUM(D19:D21)</f>
        <v>82876924</v>
      </c>
      <c r="E22" s="87">
        <f t="shared" si="3"/>
        <v>82876924</v>
      </c>
      <c r="F22" s="87">
        <f t="shared" si="3"/>
        <v>109795523</v>
      </c>
      <c r="G22" s="87">
        <f t="shared" si="3"/>
        <v>-10829932</v>
      </c>
      <c r="H22" s="87">
        <f t="shared" si="3"/>
        <v>-12763355</v>
      </c>
      <c r="I22" s="87">
        <f t="shared" si="3"/>
        <v>86202236</v>
      </c>
      <c r="J22" s="87">
        <f t="shared" si="3"/>
        <v>-18929623</v>
      </c>
      <c r="K22" s="87">
        <f t="shared" si="3"/>
        <v>-10819371</v>
      </c>
      <c r="L22" s="87">
        <f t="shared" si="3"/>
        <v>72608632</v>
      </c>
      <c r="M22" s="87">
        <f t="shared" si="3"/>
        <v>42859638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129061874</v>
      </c>
      <c r="W22" s="87">
        <f t="shared" si="3"/>
        <v>119416909</v>
      </c>
      <c r="X22" s="87">
        <f t="shared" si="3"/>
        <v>9644965</v>
      </c>
      <c r="Y22" s="88">
        <f>+IF(W22&lt;&gt;0,(X22/W22)*100,0)</f>
        <v>8.076716338387222</v>
      </c>
      <c r="Z22" s="89">
        <f t="shared" si="3"/>
        <v>82876924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0</v>
      </c>
      <c r="C24" s="74">
        <f>SUM(C22:C23)</f>
        <v>0</v>
      </c>
      <c r="D24" s="75">
        <f aca="true" t="shared" si="4" ref="D24:Z24">SUM(D22:D23)</f>
        <v>82876924</v>
      </c>
      <c r="E24" s="76">
        <f t="shared" si="4"/>
        <v>82876924</v>
      </c>
      <c r="F24" s="76">
        <f t="shared" si="4"/>
        <v>109795523</v>
      </c>
      <c r="G24" s="76">
        <f t="shared" si="4"/>
        <v>-10829932</v>
      </c>
      <c r="H24" s="76">
        <f t="shared" si="4"/>
        <v>-12763355</v>
      </c>
      <c r="I24" s="76">
        <f t="shared" si="4"/>
        <v>86202236</v>
      </c>
      <c r="J24" s="76">
        <f t="shared" si="4"/>
        <v>-18929623</v>
      </c>
      <c r="K24" s="76">
        <f t="shared" si="4"/>
        <v>-10819371</v>
      </c>
      <c r="L24" s="76">
        <f t="shared" si="4"/>
        <v>72608632</v>
      </c>
      <c r="M24" s="76">
        <f t="shared" si="4"/>
        <v>42859638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129061874</v>
      </c>
      <c r="W24" s="76">
        <f t="shared" si="4"/>
        <v>119416909</v>
      </c>
      <c r="X24" s="76">
        <f t="shared" si="4"/>
        <v>9644965</v>
      </c>
      <c r="Y24" s="77">
        <f>+IF(W24&lt;&gt;0,(X24/W24)*100,0)</f>
        <v>8.076716338387222</v>
      </c>
      <c r="Z24" s="78">
        <f t="shared" si="4"/>
        <v>82876924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106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0</v>
      </c>
      <c r="C27" s="21">
        <v>0</v>
      </c>
      <c r="D27" s="98">
        <v>112876920</v>
      </c>
      <c r="E27" s="99">
        <v>112876920</v>
      </c>
      <c r="F27" s="99">
        <v>10629291</v>
      </c>
      <c r="G27" s="99">
        <v>8677687</v>
      </c>
      <c r="H27" s="99">
        <v>7109094</v>
      </c>
      <c r="I27" s="99">
        <v>26416072</v>
      </c>
      <c r="J27" s="99">
        <v>20160077</v>
      </c>
      <c r="K27" s="99">
        <v>10406761</v>
      </c>
      <c r="L27" s="99">
        <v>23404069</v>
      </c>
      <c r="M27" s="99">
        <v>53970907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80386979</v>
      </c>
      <c r="W27" s="99">
        <v>56438460</v>
      </c>
      <c r="X27" s="99">
        <v>23948519</v>
      </c>
      <c r="Y27" s="100">
        <v>42.43</v>
      </c>
      <c r="Z27" s="101">
        <v>112876920</v>
      </c>
    </row>
    <row r="28" spans="1:26" ht="13.5">
      <c r="A28" s="102" t="s">
        <v>44</v>
      </c>
      <c r="B28" s="18">
        <v>0</v>
      </c>
      <c r="C28" s="18">
        <v>0</v>
      </c>
      <c r="D28" s="58">
        <v>61936062</v>
      </c>
      <c r="E28" s="59">
        <v>61936062</v>
      </c>
      <c r="F28" s="59">
        <v>9877468</v>
      </c>
      <c r="G28" s="59">
        <v>4062226</v>
      </c>
      <c r="H28" s="59">
        <v>5143186</v>
      </c>
      <c r="I28" s="59">
        <v>19082880</v>
      </c>
      <c r="J28" s="59">
        <v>10318051</v>
      </c>
      <c r="K28" s="59">
        <v>3558566</v>
      </c>
      <c r="L28" s="59">
        <v>13294168</v>
      </c>
      <c r="M28" s="59">
        <v>27170785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46253665</v>
      </c>
      <c r="W28" s="59">
        <v>30968031</v>
      </c>
      <c r="X28" s="59">
        <v>15285634</v>
      </c>
      <c r="Y28" s="60">
        <v>49.36</v>
      </c>
      <c r="Z28" s="61">
        <v>61936062</v>
      </c>
    </row>
    <row r="29" spans="1:26" ht="13.5">
      <c r="A29" s="57" t="s">
        <v>107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0</v>
      </c>
      <c r="C31" s="18">
        <v>0</v>
      </c>
      <c r="D31" s="58">
        <v>50940858</v>
      </c>
      <c r="E31" s="59">
        <v>50940858</v>
      </c>
      <c r="F31" s="59">
        <v>751823</v>
      </c>
      <c r="G31" s="59">
        <v>4615461</v>
      </c>
      <c r="H31" s="59">
        <v>1965908</v>
      </c>
      <c r="I31" s="59">
        <v>7333192</v>
      </c>
      <c r="J31" s="59">
        <v>9842026</v>
      </c>
      <c r="K31" s="59">
        <v>6848195</v>
      </c>
      <c r="L31" s="59">
        <v>10109901</v>
      </c>
      <c r="M31" s="59">
        <v>26800122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34133314</v>
      </c>
      <c r="W31" s="59">
        <v>25470429</v>
      </c>
      <c r="X31" s="59">
        <v>8662885</v>
      </c>
      <c r="Y31" s="60">
        <v>34.01</v>
      </c>
      <c r="Z31" s="61">
        <v>50940858</v>
      </c>
    </row>
    <row r="32" spans="1:26" ht="13.5">
      <c r="A32" s="69" t="s">
        <v>50</v>
      </c>
      <c r="B32" s="21">
        <f>SUM(B28:B31)</f>
        <v>0</v>
      </c>
      <c r="C32" s="21">
        <f>SUM(C28:C31)</f>
        <v>0</v>
      </c>
      <c r="D32" s="98">
        <f aca="true" t="shared" si="5" ref="D32:Z32">SUM(D28:D31)</f>
        <v>112876920</v>
      </c>
      <c r="E32" s="99">
        <f t="shared" si="5"/>
        <v>112876920</v>
      </c>
      <c r="F32" s="99">
        <f t="shared" si="5"/>
        <v>10629291</v>
      </c>
      <c r="G32" s="99">
        <f t="shared" si="5"/>
        <v>8677687</v>
      </c>
      <c r="H32" s="99">
        <f t="shared" si="5"/>
        <v>7109094</v>
      </c>
      <c r="I32" s="99">
        <f t="shared" si="5"/>
        <v>26416072</v>
      </c>
      <c r="J32" s="99">
        <f t="shared" si="5"/>
        <v>20160077</v>
      </c>
      <c r="K32" s="99">
        <f t="shared" si="5"/>
        <v>10406761</v>
      </c>
      <c r="L32" s="99">
        <f t="shared" si="5"/>
        <v>23404069</v>
      </c>
      <c r="M32" s="99">
        <f t="shared" si="5"/>
        <v>53970907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80386979</v>
      </c>
      <c r="W32" s="99">
        <f t="shared" si="5"/>
        <v>56438460</v>
      </c>
      <c r="X32" s="99">
        <f t="shared" si="5"/>
        <v>23948519</v>
      </c>
      <c r="Y32" s="100">
        <f>+IF(W32&lt;&gt;0,(X32/W32)*100,0)</f>
        <v>42.43297744126966</v>
      </c>
      <c r="Z32" s="101">
        <f t="shared" si="5"/>
        <v>112876920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0</v>
      </c>
      <c r="C35" s="18">
        <v>0</v>
      </c>
      <c r="D35" s="58">
        <v>103400000</v>
      </c>
      <c r="E35" s="59">
        <v>103400000</v>
      </c>
      <c r="F35" s="59">
        <v>317515027</v>
      </c>
      <c r="G35" s="59">
        <v>366231264</v>
      </c>
      <c r="H35" s="59">
        <v>304661120</v>
      </c>
      <c r="I35" s="59">
        <v>304661120</v>
      </c>
      <c r="J35" s="59">
        <v>239418282</v>
      </c>
      <c r="K35" s="59">
        <v>216169831</v>
      </c>
      <c r="L35" s="59">
        <v>261003363</v>
      </c>
      <c r="M35" s="59">
        <v>261003363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261003363</v>
      </c>
      <c r="W35" s="59">
        <v>51700000</v>
      </c>
      <c r="X35" s="59">
        <v>209303363</v>
      </c>
      <c r="Y35" s="60">
        <v>404.84</v>
      </c>
      <c r="Z35" s="61">
        <v>103400000</v>
      </c>
    </row>
    <row r="36" spans="1:26" ht="13.5">
      <c r="A36" s="57" t="s">
        <v>53</v>
      </c>
      <c r="B36" s="18">
        <v>0</v>
      </c>
      <c r="C36" s="18">
        <v>0</v>
      </c>
      <c r="D36" s="58">
        <v>389993120</v>
      </c>
      <c r="E36" s="59">
        <v>389993120</v>
      </c>
      <c r="F36" s="59">
        <v>143935012</v>
      </c>
      <c r="G36" s="59">
        <v>556896510</v>
      </c>
      <c r="H36" s="59">
        <v>563142944</v>
      </c>
      <c r="I36" s="59">
        <v>563142944</v>
      </c>
      <c r="J36" s="59">
        <v>468599363</v>
      </c>
      <c r="K36" s="59">
        <v>478182026</v>
      </c>
      <c r="L36" s="59">
        <v>500281835</v>
      </c>
      <c r="M36" s="59">
        <v>500281835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500281835</v>
      </c>
      <c r="W36" s="59">
        <v>194996560</v>
      </c>
      <c r="X36" s="59">
        <v>305285275</v>
      </c>
      <c r="Y36" s="60">
        <v>156.56</v>
      </c>
      <c r="Z36" s="61">
        <v>389993120</v>
      </c>
    </row>
    <row r="37" spans="1:26" ht="13.5">
      <c r="A37" s="57" t="s">
        <v>54</v>
      </c>
      <c r="B37" s="18">
        <v>0</v>
      </c>
      <c r="C37" s="18">
        <v>0</v>
      </c>
      <c r="D37" s="58">
        <v>58894000</v>
      </c>
      <c r="E37" s="59">
        <v>58894000</v>
      </c>
      <c r="F37" s="59">
        <v>136350458</v>
      </c>
      <c r="G37" s="59">
        <v>187786185</v>
      </c>
      <c r="H37" s="59">
        <v>197441733</v>
      </c>
      <c r="I37" s="59">
        <v>197441733</v>
      </c>
      <c r="J37" s="59">
        <v>102323707</v>
      </c>
      <c r="K37" s="59">
        <v>101114635</v>
      </c>
      <c r="L37" s="59">
        <v>122883631</v>
      </c>
      <c r="M37" s="59">
        <v>122883631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122883631</v>
      </c>
      <c r="W37" s="59">
        <v>29447000</v>
      </c>
      <c r="X37" s="59">
        <v>93436631</v>
      </c>
      <c r="Y37" s="60">
        <v>317.3</v>
      </c>
      <c r="Z37" s="61">
        <v>58894000</v>
      </c>
    </row>
    <row r="38" spans="1:26" ht="13.5">
      <c r="A38" s="57" t="s">
        <v>55</v>
      </c>
      <c r="B38" s="18">
        <v>0</v>
      </c>
      <c r="C38" s="18">
        <v>0</v>
      </c>
      <c r="D38" s="58">
        <v>0</v>
      </c>
      <c r="E38" s="59">
        <v>0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0</v>
      </c>
      <c r="W38" s="59"/>
      <c r="X38" s="59">
        <v>0</v>
      </c>
      <c r="Y38" s="60">
        <v>0</v>
      </c>
      <c r="Z38" s="61">
        <v>0</v>
      </c>
    </row>
    <row r="39" spans="1:26" ht="13.5">
      <c r="A39" s="57" t="s">
        <v>56</v>
      </c>
      <c r="B39" s="18">
        <v>0</v>
      </c>
      <c r="C39" s="18">
        <v>0</v>
      </c>
      <c r="D39" s="58">
        <v>434499120</v>
      </c>
      <c r="E39" s="59">
        <v>434499120</v>
      </c>
      <c r="F39" s="59">
        <v>325099581</v>
      </c>
      <c r="G39" s="59">
        <v>735341589</v>
      </c>
      <c r="H39" s="59">
        <v>670362331</v>
      </c>
      <c r="I39" s="59">
        <v>670362331</v>
      </c>
      <c r="J39" s="59">
        <v>605693938</v>
      </c>
      <c r="K39" s="59">
        <v>593237222</v>
      </c>
      <c r="L39" s="59">
        <v>638401567</v>
      </c>
      <c r="M39" s="59">
        <v>638401567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638401567</v>
      </c>
      <c r="W39" s="59">
        <v>217249560</v>
      </c>
      <c r="X39" s="59">
        <v>421152007</v>
      </c>
      <c r="Y39" s="60">
        <v>193.86</v>
      </c>
      <c r="Z39" s="61">
        <v>434499120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0</v>
      </c>
      <c r="C42" s="18">
        <v>0</v>
      </c>
      <c r="D42" s="58">
        <v>112596920</v>
      </c>
      <c r="E42" s="59">
        <v>112596920</v>
      </c>
      <c r="F42" s="59">
        <v>97191794</v>
      </c>
      <c r="G42" s="59">
        <v>-15062419</v>
      </c>
      <c r="H42" s="59">
        <v>-12548251</v>
      </c>
      <c r="I42" s="59">
        <v>69581124</v>
      </c>
      <c r="J42" s="59">
        <v>-22517372</v>
      </c>
      <c r="K42" s="59">
        <v>-13772220</v>
      </c>
      <c r="L42" s="59">
        <v>65407033</v>
      </c>
      <c r="M42" s="59">
        <v>29117441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98698565</v>
      </c>
      <c r="W42" s="59">
        <v>109563909</v>
      </c>
      <c r="X42" s="59">
        <v>-10865344</v>
      </c>
      <c r="Y42" s="60">
        <v>-9.92</v>
      </c>
      <c r="Z42" s="61">
        <v>112596920</v>
      </c>
    </row>
    <row r="43" spans="1:26" ht="13.5">
      <c r="A43" s="57" t="s">
        <v>59</v>
      </c>
      <c r="B43" s="18">
        <v>0</v>
      </c>
      <c r="C43" s="18">
        <v>0</v>
      </c>
      <c r="D43" s="58">
        <v>-112876920</v>
      </c>
      <c r="E43" s="59">
        <v>-112876920</v>
      </c>
      <c r="F43" s="59">
        <v>-10629291</v>
      </c>
      <c r="G43" s="59">
        <v>-8677687</v>
      </c>
      <c r="H43" s="59">
        <v>-7109094</v>
      </c>
      <c r="I43" s="59">
        <v>-26416072</v>
      </c>
      <c r="J43" s="59">
        <v>-20160077</v>
      </c>
      <c r="K43" s="59">
        <v>-10406762</v>
      </c>
      <c r="L43" s="59">
        <v>-23404069</v>
      </c>
      <c r="M43" s="59">
        <v>-53970908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-80386980</v>
      </c>
      <c r="W43" s="59">
        <v>-36198450</v>
      </c>
      <c r="X43" s="59">
        <v>-44188530</v>
      </c>
      <c r="Y43" s="60">
        <v>122.07</v>
      </c>
      <c r="Z43" s="61">
        <v>-112876920</v>
      </c>
    </row>
    <row r="44" spans="1:26" ht="13.5">
      <c r="A44" s="57" t="s">
        <v>60</v>
      </c>
      <c r="B44" s="18">
        <v>0</v>
      </c>
      <c r="C44" s="18">
        <v>0</v>
      </c>
      <c r="D44" s="58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/>
      <c r="X44" s="59">
        <v>0</v>
      </c>
      <c r="Y44" s="60">
        <v>0</v>
      </c>
      <c r="Z44" s="61">
        <v>0</v>
      </c>
    </row>
    <row r="45" spans="1:26" ht="13.5">
      <c r="A45" s="69" t="s">
        <v>61</v>
      </c>
      <c r="B45" s="21">
        <v>0</v>
      </c>
      <c r="C45" s="21">
        <v>0</v>
      </c>
      <c r="D45" s="98">
        <v>49720000</v>
      </c>
      <c r="E45" s="99">
        <v>49720000</v>
      </c>
      <c r="F45" s="99">
        <v>265965448</v>
      </c>
      <c r="G45" s="99">
        <v>242225342</v>
      </c>
      <c r="H45" s="99">
        <v>222567997</v>
      </c>
      <c r="I45" s="99">
        <v>222567997</v>
      </c>
      <c r="J45" s="99">
        <v>179890548</v>
      </c>
      <c r="K45" s="99">
        <v>155711566</v>
      </c>
      <c r="L45" s="99">
        <v>197714530</v>
      </c>
      <c r="M45" s="99">
        <v>197714530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197714530</v>
      </c>
      <c r="W45" s="99">
        <v>123365459</v>
      </c>
      <c r="X45" s="99">
        <v>74349071</v>
      </c>
      <c r="Y45" s="100">
        <v>60.27</v>
      </c>
      <c r="Z45" s="101">
        <v>49720000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108</v>
      </c>
      <c r="B47" s="114" t="s">
        <v>93</v>
      </c>
      <c r="C47" s="114"/>
      <c r="D47" s="115" t="s">
        <v>94</v>
      </c>
      <c r="E47" s="116" t="s">
        <v>95</v>
      </c>
      <c r="F47" s="117"/>
      <c r="G47" s="117"/>
      <c r="H47" s="117"/>
      <c r="I47" s="118" t="s">
        <v>96</v>
      </c>
      <c r="J47" s="117"/>
      <c r="K47" s="117"/>
      <c r="L47" s="117"/>
      <c r="M47" s="118" t="s">
        <v>97</v>
      </c>
      <c r="N47" s="119"/>
      <c r="O47" s="119"/>
      <c r="P47" s="119"/>
      <c r="Q47" s="119"/>
      <c r="R47" s="119"/>
      <c r="S47" s="119"/>
      <c r="T47" s="119"/>
      <c r="U47" s="119"/>
      <c r="V47" s="118" t="s">
        <v>98</v>
      </c>
      <c r="W47" s="118" t="s">
        <v>99</v>
      </c>
      <c r="X47" s="118" t="s">
        <v>100</v>
      </c>
      <c r="Y47" s="118" t="s">
        <v>101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2118534</v>
      </c>
      <c r="C49" s="51">
        <v>0</v>
      </c>
      <c r="D49" s="128">
        <v>1514702</v>
      </c>
      <c r="E49" s="53">
        <v>1734699</v>
      </c>
      <c r="F49" s="53">
        <v>0</v>
      </c>
      <c r="G49" s="53">
        <v>0</v>
      </c>
      <c r="H49" s="53">
        <v>0</v>
      </c>
      <c r="I49" s="53">
        <v>1658924</v>
      </c>
      <c r="J49" s="53">
        <v>0</v>
      </c>
      <c r="K49" s="53">
        <v>0</v>
      </c>
      <c r="L49" s="53">
        <v>0</v>
      </c>
      <c r="M49" s="53">
        <v>1661976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1309329</v>
      </c>
      <c r="W49" s="53">
        <v>54067459</v>
      </c>
      <c r="X49" s="53">
        <v>50538401</v>
      </c>
      <c r="Y49" s="53">
        <v>114604024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0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109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53.05555555555556</v>
      </c>
      <c r="E58" s="7">
        <f t="shared" si="6"/>
        <v>53.05555555555556</v>
      </c>
      <c r="F58" s="7">
        <f t="shared" si="6"/>
        <v>56.83542340951306</v>
      </c>
      <c r="G58" s="7">
        <f t="shared" si="6"/>
        <v>18.567517435380708</v>
      </c>
      <c r="H58" s="7">
        <f t="shared" si="6"/>
        <v>22.818785622719904</v>
      </c>
      <c r="I58" s="7">
        <f t="shared" si="6"/>
        <v>31.850778280584663</v>
      </c>
      <c r="J58" s="7">
        <f t="shared" si="6"/>
        <v>20.287992859295823</v>
      </c>
      <c r="K58" s="7">
        <f t="shared" si="6"/>
        <v>96.69665287893014</v>
      </c>
      <c r="L58" s="7">
        <f t="shared" si="6"/>
        <v>27.277204526195103</v>
      </c>
      <c r="M58" s="7">
        <f t="shared" si="6"/>
        <v>47.16416925425918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39.04417470154248</v>
      </c>
      <c r="W58" s="7">
        <f t="shared" si="6"/>
        <v>52.67985784266641</v>
      </c>
      <c r="X58" s="7">
        <f t="shared" si="6"/>
        <v>0</v>
      </c>
      <c r="Y58" s="7">
        <f t="shared" si="6"/>
        <v>0</v>
      </c>
      <c r="Z58" s="8">
        <f t="shared" si="6"/>
        <v>53.05555555555556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60</v>
      </c>
      <c r="E59" s="10">
        <f t="shared" si="7"/>
        <v>60</v>
      </c>
      <c r="F59" s="10">
        <f t="shared" si="7"/>
        <v>48.71519034772182</v>
      </c>
      <c r="G59" s="10">
        <f t="shared" si="7"/>
        <v>8.843379791006086</v>
      </c>
      <c r="H59" s="10">
        <f t="shared" si="7"/>
        <v>27.47321222907417</v>
      </c>
      <c r="I59" s="10">
        <f t="shared" si="7"/>
        <v>28.348276913159605</v>
      </c>
      <c r="J59" s="10">
        <f t="shared" si="7"/>
        <v>18.25561839424279</v>
      </c>
      <c r="K59" s="10">
        <f t="shared" si="7"/>
        <v>106.24037203894783</v>
      </c>
      <c r="L59" s="10">
        <f t="shared" si="7"/>
        <v>10.452135229838932</v>
      </c>
      <c r="M59" s="10">
        <f t="shared" si="7"/>
        <v>43.65067412036361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35.88640735420054</v>
      </c>
      <c r="W59" s="10">
        <f t="shared" si="7"/>
        <v>59.850819874244856</v>
      </c>
      <c r="X59" s="10">
        <f t="shared" si="7"/>
        <v>0</v>
      </c>
      <c r="Y59" s="10">
        <f t="shared" si="7"/>
        <v>0</v>
      </c>
      <c r="Z59" s="11">
        <f t="shared" si="7"/>
        <v>60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60</v>
      </c>
      <c r="E60" s="13">
        <f t="shared" si="7"/>
        <v>60</v>
      </c>
      <c r="F60" s="13">
        <f t="shared" si="7"/>
        <v>116.6694276484718</v>
      </c>
      <c r="G60" s="13">
        <f t="shared" si="7"/>
        <v>89.86933225566122</v>
      </c>
      <c r="H60" s="13">
        <f t="shared" si="7"/>
        <v>45.0812406054366</v>
      </c>
      <c r="I60" s="13">
        <f t="shared" si="7"/>
        <v>83.84443695664349</v>
      </c>
      <c r="J60" s="13">
        <f t="shared" si="7"/>
        <v>35.20089527453882</v>
      </c>
      <c r="K60" s="13">
        <f t="shared" si="7"/>
        <v>31.052578968412636</v>
      </c>
      <c r="L60" s="13">
        <f t="shared" si="7"/>
        <v>151.0074734597788</v>
      </c>
      <c r="M60" s="13">
        <f t="shared" si="7"/>
        <v>72.4260387888548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78.15816788376341</v>
      </c>
      <c r="W60" s="13">
        <f t="shared" si="7"/>
        <v>60</v>
      </c>
      <c r="X60" s="13">
        <f t="shared" si="7"/>
        <v>0</v>
      </c>
      <c r="Y60" s="13">
        <f t="shared" si="7"/>
        <v>0</v>
      </c>
      <c r="Z60" s="14">
        <f t="shared" si="7"/>
        <v>60</v>
      </c>
    </row>
    <row r="61" spans="1:26" ht="13.5">
      <c r="A61" s="38" t="s">
        <v>110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8" t="s">
        <v>111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8" t="s">
        <v>112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8" t="s">
        <v>113</v>
      </c>
      <c r="B64" s="12">
        <f t="shared" si="7"/>
        <v>0</v>
      </c>
      <c r="C64" s="12">
        <f t="shared" si="7"/>
        <v>0</v>
      </c>
      <c r="D64" s="3">
        <f t="shared" si="7"/>
        <v>60</v>
      </c>
      <c r="E64" s="13">
        <f t="shared" si="7"/>
        <v>60</v>
      </c>
      <c r="F64" s="13">
        <f t="shared" si="7"/>
        <v>116.6694276484718</v>
      </c>
      <c r="G64" s="13">
        <f t="shared" si="7"/>
        <v>89.86933225566122</v>
      </c>
      <c r="H64" s="13">
        <f t="shared" si="7"/>
        <v>45.0812406054366</v>
      </c>
      <c r="I64" s="13">
        <f t="shared" si="7"/>
        <v>83.84443695664349</v>
      </c>
      <c r="J64" s="13">
        <f t="shared" si="7"/>
        <v>35.20089527453882</v>
      </c>
      <c r="K64" s="13">
        <f t="shared" si="7"/>
        <v>31.052578968412636</v>
      </c>
      <c r="L64" s="13">
        <f t="shared" si="7"/>
        <v>151.0074734597788</v>
      </c>
      <c r="M64" s="13">
        <f t="shared" si="7"/>
        <v>72.4260387888548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78.15816788376341</v>
      </c>
      <c r="W64" s="13">
        <f t="shared" si="7"/>
        <v>60</v>
      </c>
      <c r="X64" s="13">
        <f t="shared" si="7"/>
        <v>0</v>
      </c>
      <c r="Y64" s="13">
        <f t="shared" si="7"/>
        <v>0</v>
      </c>
      <c r="Z64" s="14">
        <f t="shared" si="7"/>
        <v>60</v>
      </c>
    </row>
    <row r="65" spans="1:26" ht="13.5">
      <c r="A65" s="38" t="s">
        <v>114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115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116</v>
      </c>
      <c r="B67" s="23"/>
      <c r="C67" s="23"/>
      <c r="D67" s="24">
        <v>43200000</v>
      </c>
      <c r="E67" s="25">
        <v>43200000</v>
      </c>
      <c r="F67" s="25">
        <v>3030990</v>
      </c>
      <c r="G67" s="25">
        <v>3030906</v>
      </c>
      <c r="H67" s="25">
        <v>3926918</v>
      </c>
      <c r="I67" s="25">
        <v>9988814</v>
      </c>
      <c r="J67" s="25">
        <v>3002505</v>
      </c>
      <c r="K67" s="25">
        <v>2837304</v>
      </c>
      <c r="L67" s="25">
        <v>3009150</v>
      </c>
      <c r="M67" s="25">
        <v>8848959</v>
      </c>
      <c r="N67" s="25"/>
      <c r="O67" s="25"/>
      <c r="P67" s="25"/>
      <c r="Q67" s="25"/>
      <c r="R67" s="25"/>
      <c r="S67" s="25"/>
      <c r="T67" s="25"/>
      <c r="U67" s="25"/>
      <c r="V67" s="25">
        <v>18837773</v>
      </c>
      <c r="W67" s="25">
        <v>20822000</v>
      </c>
      <c r="X67" s="25"/>
      <c r="Y67" s="24"/>
      <c r="Z67" s="26">
        <v>43200000</v>
      </c>
    </row>
    <row r="68" spans="1:26" ht="13.5" hidden="1">
      <c r="A68" s="36" t="s">
        <v>31</v>
      </c>
      <c r="B68" s="18"/>
      <c r="C68" s="18"/>
      <c r="D68" s="19">
        <v>34000000</v>
      </c>
      <c r="E68" s="20">
        <v>34000000</v>
      </c>
      <c r="F68" s="20">
        <v>2668800</v>
      </c>
      <c r="G68" s="20">
        <v>2667159</v>
      </c>
      <c r="H68" s="20">
        <v>2665582</v>
      </c>
      <c r="I68" s="20">
        <v>8001541</v>
      </c>
      <c r="J68" s="20">
        <v>2642392</v>
      </c>
      <c r="K68" s="20">
        <v>2477160</v>
      </c>
      <c r="L68" s="20">
        <v>2648942</v>
      </c>
      <c r="M68" s="20">
        <v>7768494</v>
      </c>
      <c r="N68" s="20"/>
      <c r="O68" s="20"/>
      <c r="P68" s="20"/>
      <c r="Q68" s="20"/>
      <c r="R68" s="20"/>
      <c r="S68" s="20"/>
      <c r="T68" s="20"/>
      <c r="U68" s="20"/>
      <c r="V68" s="20">
        <v>15770035</v>
      </c>
      <c r="W68" s="20">
        <v>16222000</v>
      </c>
      <c r="X68" s="20"/>
      <c r="Y68" s="19"/>
      <c r="Z68" s="22">
        <v>34000000</v>
      </c>
    </row>
    <row r="69" spans="1:26" ht="13.5" hidden="1">
      <c r="A69" s="37" t="s">
        <v>32</v>
      </c>
      <c r="B69" s="18"/>
      <c r="C69" s="18"/>
      <c r="D69" s="19">
        <v>4200000</v>
      </c>
      <c r="E69" s="20">
        <v>4200000</v>
      </c>
      <c r="F69" s="20">
        <v>362190</v>
      </c>
      <c r="G69" s="20">
        <v>363747</v>
      </c>
      <c r="H69" s="20">
        <v>363242</v>
      </c>
      <c r="I69" s="20">
        <v>1089179</v>
      </c>
      <c r="J69" s="20">
        <v>360113</v>
      </c>
      <c r="K69" s="20">
        <v>360144</v>
      </c>
      <c r="L69" s="20">
        <v>360208</v>
      </c>
      <c r="M69" s="20">
        <v>1080465</v>
      </c>
      <c r="N69" s="20"/>
      <c r="O69" s="20"/>
      <c r="P69" s="20"/>
      <c r="Q69" s="20"/>
      <c r="R69" s="20"/>
      <c r="S69" s="20"/>
      <c r="T69" s="20"/>
      <c r="U69" s="20"/>
      <c r="V69" s="20">
        <v>2169644</v>
      </c>
      <c r="W69" s="20">
        <v>2100000</v>
      </c>
      <c r="X69" s="20"/>
      <c r="Y69" s="19"/>
      <c r="Z69" s="22">
        <v>4200000</v>
      </c>
    </row>
    <row r="70" spans="1:26" ht="13.5" hidden="1">
      <c r="A70" s="38" t="s">
        <v>110</v>
      </c>
      <c r="B70" s="18"/>
      <c r="C70" s="18"/>
      <c r="D70" s="19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19"/>
      <c r="Z70" s="22"/>
    </row>
    <row r="71" spans="1:26" ht="13.5" hidden="1">
      <c r="A71" s="38" t="s">
        <v>111</v>
      </c>
      <c r="B71" s="18"/>
      <c r="C71" s="18"/>
      <c r="D71" s="19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19"/>
      <c r="Z71" s="22"/>
    </row>
    <row r="72" spans="1:26" ht="13.5" hidden="1">
      <c r="A72" s="38" t="s">
        <v>112</v>
      </c>
      <c r="B72" s="18"/>
      <c r="C72" s="18"/>
      <c r="D72" s="19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19"/>
      <c r="Z72" s="22"/>
    </row>
    <row r="73" spans="1:26" ht="13.5" hidden="1">
      <c r="A73" s="38" t="s">
        <v>113</v>
      </c>
      <c r="B73" s="18"/>
      <c r="C73" s="18"/>
      <c r="D73" s="19">
        <v>4200000</v>
      </c>
      <c r="E73" s="20">
        <v>4200000</v>
      </c>
      <c r="F73" s="20">
        <v>362190</v>
      </c>
      <c r="G73" s="20">
        <v>363747</v>
      </c>
      <c r="H73" s="20">
        <v>363242</v>
      </c>
      <c r="I73" s="20">
        <v>1089179</v>
      </c>
      <c r="J73" s="20">
        <v>360113</v>
      </c>
      <c r="K73" s="20">
        <v>360144</v>
      </c>
      <c r="L73" s="20">
        <v>360208</v>
      </c>
      <c r="M73" s="20">
        <v>1080465</v>
      </c>
      <c r="N73" s="20"/>
      <c r="O73" s="20"/>
      <c r="P73" s="20"/>
      <c r="Q73" s="20"/>
      <c r="R73" s="20"/>
      <c r="S73" s="20"/>
      <c r="T73" s="20"/>
      <c r="U73" s="20"/>
      <c r="V73" s="20">
        <v>2169644</v>
      </c>
      <c r="W73" s="20">
        <v>2100000</v>
      </c>
      <c r="X73" s="20"/>
      <c r="Y73" s="19"/>
      <c r="Z73" s="22">
        <v>4200000</v>
      </c>
    </row>
    <row r="74" spans="1:26" ht="13.5" hidden="1">
      <c r="A74" s="38" t="s">
        <v>114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115</v>
      </c>
      <c r="B75" s="27"/>
      <c r="C75" s="27"/>
      <c r="D75" s="28">
        <v>5000000</v>
      </c>
      <c r="E75" s="29">
        <v>5000000</v>
      </c>
      <c r="F75" s="29"/>
      <c r="G75" s="29"/>
      <c r="H75" s="29">
        <v>898094</v>
      </c>
      <c r="I75" s="29">
        <v>898094</v>
      </c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>
        <v>898094</v>
      </c>
      <c r="W75" s="29">
        <v>2500000</v>
      </c>
      <c r="X75" s="29"/>
      <c r="Y75" s="28"/>
      <c r="Z75" s="30">
        <v>5000000</v>
      </c>
    </row>
    <row r="76" spans="1:26" ht="13.5" hidden="1">
      <c r="A76" s="41" t="s">
        <v>117</v>
      </c>
      <c r="B76" s="31"/>
      <c r="C76" s="31"/>
      <c r="D76" s="32">
        <v>22920000</v>
      </c>
      <c r="E76" s="33">
        <v>22920000</v>
      </c>
      <c r="F76" s="33">
        <v>1722676</v>
      </c>
      <c r="G76" s="33">
        <v>562764</v>
      </c>
      <c r="H76" s="33">
        <v>896075</v>
      </c>
      <c r="I76" s="33">
        <v>3181515</v>
      </c>
      <c r="J76" s="33">
        <v>609148</v>
      </c>
      <c r="K76" s="33">
        <v>2743578</v>
      </c>
      <c r="L76" s="33">
        <v>820812</v>
      </c>
      <c r="M76" s="33">
        <v>4173538</v>
      </c>
      <c r="N76" s="33"/>
      <c r="O76" s="33"/>
      <c r="P76" s="33"/>
      <c r="Q76" s="33"/>
      <c r="R76" s="33"/>
      <c r="S76" s="33"/>
      <c r="T76" s="33"/>
      <c r="U76" s="33"/>
      <c r="V76" s="33">
        <v>7355053</v>
      </c>
      <c r="W76" s="33">
        <v>10969000</v>
      </c>
      <c r="X76" s="33"/>
      <c r="Y76" s="32"/>
      <c r="Z76" s="34">
        <v>22920000</v>
      </c>
    </row>
    <row r="77" spans="1:26" ht="13.5" hidden="1">
      <c r="A77" s="36" t="s">
        <v>31</v>
      </c>
      <c r="B77" s="18"/>
      <c r="C77" s="18"/>
      <c r="D77" s="19">
        <v>20400000</v>
      </c>
      <c r="E77" s="20">
        <v>20400000</v>
      </c>
      <c r="F77" s="20">
        <v>1300111</v>
      </c>
      <c r="G77" s="20">
        <v>235867</v>
      </c>
      <c r="H77" s="20">
        <v>732321</v>
      </c>
      <c r="I77" s="20">
        <v>2268299</v>
      </c>
      <c r="J77" s="20">
        <v>482385</v>
      </c>
      <c r="K77" s="20">
        <v>2631744</v>
      </c>
      <c r="L77" s="20">
        <v>276871</v>
      </c>
      <c r="M77" s="20">
        <v>3391000</v>
      </c>
      <c r="N77" s="20"/>
      <c r="O77" s="20"/>
      <c r="P77" s="20"/>
      <c r="Q77" s="20"/>
      <c r="R77" s="20"/>
      <c r="S77" s="20"/>
      <c r="T77" s="20"/>
      <c r="U77" s="20"/>
      <c r="V77" s="20">
        <v>5659299</v>
      </c>
      <c r="W77" s="20">
        <v>9709000</v>
      </c>
      <c r="X77" s="20"/>
      <c r="Y77" s="19"/>
      <c r="Z77" s="22">
        <v>20400000</v>
      </c>
    </row>
    <row r="78" spans="1:26" ht="13.5" hidden="1">
      <c r="A78" s="37" t="s">
        <v>32</v>
      </c>
      <c r="B78" s="18"/>
      <c r="C78" s="18"/>
      <c r="D78" s="19">
        <v>2520000</v>
      </c>
      <c r="E78" s="20">
        <v>2520000</v>
      </c>
      <c r="F78" s="20">
        <v>422565</v>
      </c>
      <c r="G78" s="20">
        <v>326897</v>
      </c>
      <c r="H78" s="20">
        <v>163754</v>
      </c>
      <c r="I78" s="20">
        <v>913216</v>
      </c>
      <c r="J78" s="20">
        <v>126763</v>
      </c>
      <c r="K78" s="20">
        <v>111834</v>
      </c>
      <c r="L78" s="20">
        <v>543941</v>
      </c>
      <c r="M78" s="20">
        <v>782538</v>
      </c>
      <c r="N78" s="20"/>
      <c r="O78" s="20"/>
      <c r="P78" s="20"/>
      <c r="Q78" s="20"/>
      <c r="R78" s="20"/>
      <c r="S78" s="20"/>
      <c r="T78" s="20"/>
      <c r="U78" s="20"/>
      <c r="V78" s="20">
        <v>1695754</v>
      </c>
      <c r="W78" s="20">
        <v>1260000</v>
      </c>
      <c r="X78" s="20"/>
      <c r="Y78" s="19"/>
      <c r="Z78" s="22">
        <v>2520000</v>
      </c>
    </row>
    <row r="79" spans="1:26" ht="13.5" hidden="1">
      <c r="A79" s="38" t="s">
        <v>110</v>
      </c>
      <c r="B79" s="18"/>
      <c r="C79" s="18"/>
      <c r="D79" s="19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19"/>
      <c r="Z79" s="22"/>
    </row>
    <row r="80" spans="1:26" ht="13.5" hidden="1">
      <c r="A80" s="38" t="s">
        <v>111</v>
      </c>
      <c r="B80" s="18"/>
      <c r="C80" s="18"/>
      <c r="D80" s="19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19"/>
      <c r="Z80" s="22"/>
    </row>
    <row r="81" spans="1:26" ht="13.5" hidden="1">
      <c r="A81" s="38" t="s">
        <v>112</v>
      </c>
      <c r="B81" s="18"/>
      <c r="C81" s="18"/>
      <c r="D81" s="19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19"/>
      <c r="Z81" s="22"/>
    </row>
    <row r="82" spans="1:26" ht="13.5" hidden="1">
      <c r="A82" s="38" t="s">
        <v>113</v>
      </c>
      <c r="B82" s="18"/>
      <c r="C82" s="18"/>
      <c r="D82" s="19">
        <v>2520000</v>
      </c>
      <c r="E82" s="20">
        <v>2520000</v>
      </c>
      <c r="F82" s="20">
        <v>422565</v>
      </c>
      <c r="G82" s="20">
        <v>326897</v>
      </c>
      <c r="H82" s="20">
        <v>163754</v>
      </c>
      <c r="I82" s="20">
        <v>913216</v>
      </c>
      <c r="J82" s="20">
        <v>126763</v>
      </c>
      <c r="K82" s="20">
        <v>111834</v>
      </c>
      <c r="L82" s="20">
        <v>543941</v>
      </c>
      <c r="M82" s="20">
        <v>782538</v>
      </c>
      <c r="N82" s="20"/>
      <c r="O82" s="20"/>
      <c r="P82" s="20"/>
      <c r="Q82" s="20"/>
      <c r="R82" s="20"/>
      <c r="S82" s="20"/>
      <c r="T82" s="20"/>
      <c r="U82" s="20"/>
      <c r="V82" s="20">
        <v>1695754</v>
      </c>
      <c r="W82" s="20">
        <v>1260000</v>
      </c>
      <c r="X82" s="20"/>
      <c r="Y82" s="19"/>
      <c r="Z82" s="22">
        <v>2520000</v>
      </c>
    </row>
    <row r="83" spans="1:26" ht="13.5" hidden="1">
      <c r="A83" s="38" t="s">
        <v>114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115</v>
      </c>
      <c r="B84" s="27"/>
      <c r="C84" s="27"/>
      <c r="D84" s="2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83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0</v>
      </c>
      <c r="C5" s="18">
        <v>0</v>
      </c>
      <c r="D5" s="58">
        <v>94647886</v>
      </c>
      <c r="E5" s="59">
        <v>94647886</v>
      </c>
      <c r="F5" s="59">
        <v>6045417</v>
      </c>
      <c r="G5" s="59">
        <v>4436291</v>
      </c>
      <c r="H5" s="59">
        <v>5340656</v>
      </c>
      <c r="I5" s="59">
        <v>15822364</v>
      </c>
      <c r="J5" s="59">
        <v>5223929</v>
      </c>
      <c r="K5" s="59">
        <v>5090078</v>
      </c>
      <c r="L5" s="59">
        <v>4996796</v>
      </c>
      <c r="M5" s="59">
        <v>15310803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31133167</v>
      </c>
      <c r="W5" s="59">
        <v>44063496</v>
      </c>
      <c r="X5" s="59">
        <v>-12930329</v>
      </c>
      <c r="Y5" s="60">
        <v>-29.34</v>
      </c>
      <c r="Z5" s="61">
        <v>94647886</v>
      </c>
    </row>
    <row r="6" spans="1:26" ht="13.5">
      <c r="A6" s="57" t="s">
        <v>32</v>
      </c>
      <c r="B6" s="18">
        <v>0</v>
      </c>
      <c r="C6" s="18">
        <v>0</v>
      </c>
      <c r="D6" s="58">
        <v>172645349</v>
      </c>
      <c r="E6" s="59">
        <v>172645349</v>
      </c>
      <c r="F6" s="59">
        <v>12364826</v>
      </c>
      <c r="G6" s="59">
        <v>10897659</v>
      </c>
      <c r="H6" s="59">
        <v>11321610</v>
      </c>
      <c r="I6" s="59">
        <v>34584095</v>
      </c>
      <c r="J6" s="59">
        <v>11216348</v>
      </c>
      <c r="K6" s="59">
        <v>13256841</v>
      </c>
      <c r="L6" s="59">
        <v>13476484</v>
      </c>
      <c r="M6" s="59">
        <v>37949673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72533768</v>
      </c>
      <c r="W6" s="59">
        <v>76259949</v>
      </c>
      <c r="X6" s="59">
        <v>-3726181</v>
      </c>
      <c r="Y6" s="60">
        <v>-4.89</v>
      </c>
      <c r="Z6" s="61">
        <v>172645349</v>
      </c>
    </row>
    <row r="7" spans="1:26" ht="13.5">
      <c r="A7" s="57" t="s">
        <v>33</v>
      </c>
      <c r="B7" s="18">
        <v>0</v>
      </c>
      <c r="C7" s="18">
        <v>0</v>
      </c>
      <c r="D7" s="58">
        <v>300000</v>
      </c>
      <c r="E7" s="59">
        <v>300000</v>
      </c>
      <c r="F7" s="59">
        <v>6934</v>
      </c>
      <c r="G7" s="59">
        <v>209494</v>
      </c>
      <c r="H7" s="59">
        <v>142455</v>
      </c>
      <c r="I7" s="59">
        <v>358883</v>
      </c>
      <c r="J7" s="59">
        <v>304504</v>
      </c>
      <c r="K7" s="59">
        <v>3228</v>
      </c>
      <c r="L7" s="59">
        <v>5942</v>
      </c>
      <c r="M7" s="59">
        <v>313674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672557</v>
      </c>
      <c r="W7" s="59">
        <v>140203</v>
      </c>
      <c r="X7" s="59">
        <v>532354</v>
      </c>
      <c r="Y7" s="60">
        <v>379.7</v>
      </c>
      <c r="Z7" s="61">
        <v>300000</v>
      </c>
    </row>
    <row r="8" spans="1:26" ht="13.5">
      <c r="A8" s="57" t="s">
        <v>34</v>
      </c>
      <c r="B8" s="18">
        <v>0</v>
      </c>
      <c r="C8" s="18">
        <v>0</v>
      </c>
      <c r="D8" s="58">
        <v>71118000</v>
      </c>
      <c r="E8" s="59">
        <v>71118000</v>
      </c>
      <c r="F8" s="59">
        <v>28505000</v>
      </c>
      <c r="G8" s="59">
        <v>0</v>
      </c>
      <c r="H8" s="59">
        <v>0</v>
      </c>
      <c r="I8" s="59">
        <v>28505000</v>
      </c>
      <c r="J8" s="59">
        <v>0</v>
      </c>
      <c r="K8" s="59">
        <v>0</v>
      </c>
      <c r="L8" s="59">
        <v>23289000</v>
      </c>
      <c r="M8" s="59">
        <v>23289000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51794000</v>
      </c>
      <c r="W8" s="59">
        <v>52259125</v>
      </c>
      <c r="X8" s="59">
        <v>-465125</v>
      </c>
      <c r="Y8" s="60">
        <v>-0.89</v>
      </c>
      <c r="Z8" s="61">
        <v>71118000</v>
      </c>
    </row>
    <row r="9" spans="1:26" ht="13.5">
      <c r="A9" s="57" t="s">
        <v>35</v>
      </c>
      <c r="B9" s="18">
        <v>0</v>
      </c>
      <c r="C9" s="18">
        <v>0</v>
      </c>
      <c r="D9" s="58">
        <v>39323000</v>
      </c>
      <c r="E9" s="59">
        <v>39323000</v>
      </c>
      <c r="F9" s="59">
        <v>1702578</v>
      </c>
      <c r="G9" s="59">
        <v>1609786</v>
      </c>
      <c r="H9" s="59">
        <v>1712300</v>
      </c>
      <c r="I9" s="59">
        <v>5024664</v>
      </c>
      <c r="J9" s="59">
        <v>2064582</v>
      </c>
      <c r="K9" s="59">
        <v>1720250</v>
      </c>
      <c r="L9" s="59">
        <v>8478806</v>
      </c>
      <c r="M9" s="59">
        <v>12263638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17288302</v>
      </c>
      <c r="W9" s="59">
        <v>18333127</v>
      </c>
      <c r="X9" s="59">
        <v>-1044825</v>
      </c>
      <c r="Y9" s="60">
        <v>-5.7</v>
      </c>
      <c r="Z9" s="61">
        <v>39323000</v>
      </c>
    </row>
    <row r="10" spans="1:26" ht="25.5">
      <c r="A10" s="62" t="s">
        <v>102</v>
      </c>
      <c r="B10" s="63">
        <f>SUM(B5:B9)</f>
        <v>0</v>
      </c>
      <c r="C10" s="63">
        <f>SUM(C5:C9)</f>
        <v>0</v>
      </c>
      <c r="D10" s="64">
        <f aca="true" t="shared" si="0" ref="D10:Z10">SUM(D5:D9)</f>
        <v>378034235</v>
      </c>
      <c r="E10" s="65">
        <f t="shared" si="0"/>
        <v>378034235</v>
      </c>
      <c r="F10" s="65">
        <f t="shared" si="0"/>
        <v>48624755</v>
      </c>
      <c r="G10" s="65">
        <f t="shared" si="0"/>
        <v>17153230</v>
      </c>
      <c r="H10" s="65">
        <f t="shared" si="0"/>
        <v>18517021</v>
      </c>
      <c r="I10" s="65">
        <f t="shared" si="0"/>
        <v>84295006</v>
      </c>
      <c r="J10" s="65">
        <f t="shared" si="0"/>
        <v>18809363</v>
      </c>
      <c r="K10" s="65">
        <f t="shared" si="0"/>
        <v>20070397</v>
      </c>
      <c r="L10" s="65">
        <f t="shared" si="0"/>
        <v>50247028</v>
      </c>
      <c r="M10" s="65">
        <f t="shared" si="0"/>
        <v>89126788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173421794</v>
      </c>
      <c r="W10" s="65">
        <f t="shared" si="0"/>
        <v>191055900</v>
      </c>
      <c r="X10" s="65">
        <f t="shared" si="0"/>
        <v>-17634106</v>
      </c>
      <c r="Y10" s="66">
        <f>+IF(W10&lt;&gt;0,(X10/W10)*100,0)</f>
        <v>-9.229814938978592</v>
      </c>
      <c r="Z10" s="67">
        <f t="shared" si="0"/>
        <v>378034235</v>
      </c>
    </row>
    <row r="11" spans="1:26" ht="13.5">
      <c r="A11" s="57" t="s">
        <v>36</v>
      </c>
      <c r="B11" s="18">
        <v>0</v>
      </c>
      <c r="C11" s="18">
        <v>0</v>
      </c>
      <c r="D11" s="58">
        <v>104757541</v>
      </c>
      <c r="E11" s="59">
        <v>104757541</v>
      </c>
      <c r="F11" s="59">
        <v>8779652</v>
      </c>
      <c r="G11" s="59">
        <v>8763485</v>
      </c>
      <c r="H11" s="59">
        <v>8666694</v>
      </c>
      <c r="I11" s="59">
        <v>26209831</v>
      </c>
      <c r="J11" s="59">
        <v>8299894</v>
      </c>
      <c r="K11" s="59">
        <v>10904128</v>
      </c>
      <c r="L11" s="59">
        <v>9771330</v>
      </c>
      <c r="M11" s="59">
        <v>28975352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55185183</v>
      </c>
      <c r="W11" s="59">
        <v>53207892</v>
      </c>
      <c r="X11" s="59">
        <v>1977291</v>
      </c>
      <c r="Y11" s="60">
        <v>3.72</v>
      </c>
      <c r="Z11" s="61">
        <v>104757541</v>
      </c>
    </row>
    <row r="12" spans="1:26" ht="13.5">
      <c r="A12" s="57" t="s">
        <v>37</v>
      </c>
      <c r="B12" s="18">
        <v>0</v>
      </c>
      <c r="C12" s="18">
        <v>0</v>
      </c>
      <c r="D12" s="58">
        <v>6707924</v>
      </c>
      <c r="E12" s="59">
        <v>6707924</v>
      </c>
      <c r="F12" s="59">
        <v>588035</v>
      </c>
      <c r="G12" s="59">
        <v>643774</v>
      </c>
      <c r="H12" s="59">
        <v>520200</v>
      </c>
      <c r="I12" s="59">
        <v>1752009</v>
      </c>
      <c r="J12" s="59">
        <v>529708</v>
      </c>
      <c r="K12" s="59">
        <v>541817</v>
      </c>
      <c r="L12" s="59">
        <v>449807</v>
      </c>
      <c r="M12" s="59">
        <v>1521332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3273341</v>
      </c>
      <c r="W12" s="59">
        <v>2664571</v>
      </c>
      <c r="X12" s="59">
        <v>608770</v>
      </c>
      <c r="Y12" s="60">
        <v>22.85</v>
      </c>
      <c r="Z12" s="61">
        <v>6707924</v>
      </c>
    </row>
    <row r="13" spans="1:26" ht="13.5">
      <c r="A13" s="57" t="s">
        <v>103</v>
      </c>
      <c r="B13" s="18">
        <v>0</v>
      </c>
      <c r="C13" s="18">
        <v>0</v>
      </c>
      <c r="D13" s="58">
        <v>28000000</v>
      </c>
      <c r="E13" s="59">
        <v>28000000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14643734</v>
      </c>
      <c r="M13" s="59">
        <v>14643734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14643734</v>
      </c>
      <c r="W13" s="59">
        <v>12749998</v>
      </c>
      <c r="X13" s="59">
        <v>1893736</v>
      </c>
      <c r="Y13" s="60">
        <v>14.85</v>
      </c>
      <c r="Z13" s="61">
        <v>28000000</v>
      </c>
    </row>
    <row r="14" spans="1:26" ht="13.5">
      <c r="A14" s="57" t="s">
        <v>38</v>
      </c>
      <c r="B14" s="18">
        <v>0</v>
      </c>
      <c r="C14" s="18">
        <v>0</v>
      </c>
      <c r="D14" s="58">
        <v>2645743</v>
      </c>
      <c r="E14" s="59">
        <v>2645743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>
        <v>1322874</v>
      </c>
      <c r="X14" s="59">
        <v>-1322874</v>
      </c>
      <c r="Y14" s="60">
        <v>-100</v>
      </c>
      <c r="Z14" s="61">
        <v>2645743</v>
      </c>
    </row>
    <row r="15" spans="1:26" ht="13.5">
      <c r="A15" s="57" t="s">
        <v>39</v>
      </c>
      <c r="B15" s="18">
        <v>0</v>
      </c>
      <c r="C15" s="18">
        <v>0</v>
      </c>
      <c r="D15" s="58">
        <v>134717450</v>
      </c>
      <c r="E15" s="59">
        <v>134717450</v>
      </c>
      <c r="F15" s="59">
        <v>410785</v>
      </c>
      <c r="G15" s="59">
        <v>27141210</v>
      </c>
      <c r="H15" s="59">
        <v>2932099</v>
      </c>
      <c r="I15" s="59">
        <v>30484094</v>
      </c>
      <c r="J15" s="59">
        <v>533216</v>
      </c>
      <c r="K15" s="59">
        <v>1142128</v>
      </c>
      <c r="L15" s="59">
        <v>7599929</v>
      </c>
      <c r="M15" s="59">
        <v>9275273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39759367</v>
      </c>
      <c r="W15" s="59">
        <v>68150394</v>
      </c>
      <c r="X15" s="59">
        <v>-28391027</v>
      </c>
      <c r="Y15" s="60">
        <v>-41.66</v>
      </c>
      <c r="Z15" s="61">
        <v>134717450</v>
      </c>
    </row>
    <row r="16" spans="1:26" ht="13.5">
      <c r="A16" s="68" t="s">
        <v>40</v>
      </c>
      <c r="B16" s="18">
        <v>0</v>
      </c>
      <c r="C16" s="18">
        <v>0</v>
      </c>
      <c r="D16" s="58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/>
      <c r="X16" s="59">
        <v>0</v>
      </c>
      <c r="Y16" s="60">
        <v>0</v>
      </c>
      <c r="Z16" s="61">
        <v>0</v>
      </c>
    </row>
    <row r="17" spans="1:26" ht="13.5">
      <c r="A17" s="57" t="s">
        <v>41</v>
      </c>
      <c r="B17" s="18">
        <v>0</v>
      </c>
      <c r="C17" s="18">
        <v>0</v>
      </c>
      <c r="D17" s="58">
        <v>99374155</v>
      </c>
      <c r="E17" s="59">
        <v>99374155</v>
      </c>
      <c r="F17" s="59">
        <v>5348161</v>
      </c>
      <c r="G17" s="59">
        <v>9084221</v>
      </c>
      <c r="H17" s="59">
        <v>3058980</v>
      </c>
      <c r="I17" s="59">
        <v>17491362</v>
      </c>
      <c r="J17" s="59">
        <v>5498385</v>
      </c>
      <c r="K17" s="59">
        <v>5296558</v>
      </c>
      <c r="L17" s="59">
        <v>7147850</v>
      </c>
      <c r="M17" s="59">
        <v>17942793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35434155</v>
      </c>
      <c r="W17" s="59">
        <v>49376117</v>
      </c>
      <c r="X17" s="59">
        <v>-13941962</v>
      </c>
      <c r="Y17" s="60">
        <v>-28.24</v>
      </c>
      <c r="Z17" s="61">
        <v>99374155</v>
      </c>
    </row>
    <row r="18" spans="1:26" ht="13.5">
      <c r="A18" s="69" t="s">
        <v>42</v>
      </c>
      <c r="B18" s="70">
        <f>SUM(B11:B17)</f>
        <v>0</v>
      </c>
      <c r="C18" s="70">
        <f>SUM(C11:C17)</f>
        <v>0</v>
      </c>
      <c r="D18" s="71">
        <f aca="true" t="shared" si="1" ref="D18:Z18">SUM(D11:D17)</f>
        <v>376202813</v>
      </c>
      <c r="E18" s="72">
        <f t="shared" si="1"/>
        <v>376202813</v>
      </c>
      <c r="F18" s="72">
        <f t="shared" si="1"/>
        <v>15126633</v>
      </c>
      <c r="G18" s="72">
        <f t="shared" si="1"/>
        <v>45632690</v>
      </c>
      <c r="H18" s="72">
        <f t="shared" si="1"/>
        <v>15177973</v>
      </c>
      <c r="I18" s="72">
        <f t="shared" si="1"/>
        <v>75937296</v>
      </c>
      <c r="J18" s="72">
        <f t="shared" si="1"/>
        <v>14861203</v>
      </c>
      <c r="K18" s="72">
        <f t="shared" si="1"/>
        <v>17884631</v>
      </c>
      <c r="L18" s="72">
        <f t="shared" si="1"/>
        <v>39612650</v>
      </c>
      <c r="M18" s="72">
        <f t="shared" si="1"/>
        <v>72358484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148295780</v>
      </c>
      <c r="W18" s="72">
        <f t="shared" si="1"/>
        <v>187471846</v>
      </c>
      <c r="X18" s="72">
        <f t="shared" si="1"/>
        <v>-39176066</v>
      </c>
      <c r="Y18" s="66">
        <f>+IF(W18&lt;&gt;0,(X18/W18)*100,0)</f>
        <v>-20.897039654690335</v>
      </c>
      <c r="Z18" s="73">
        <f t="shared" si="1"/>
        <v>376202813</v>
      </c>
    </row>
    <row r="19" spans="1:26" ht="13.5">
      <c r="A19" s="69" t="s">
        <v>43</v>
      </c>
      <c r="B19" s="74">
        <f>+B10-B18</f>
        <v>0</v>
      </c>
      <c r="C19" s="74">
        <f>+C10-C18</f>
        <v>0</v>
      </c>
      <c r="D19" s="75">
        <f aca="true" t="shared" si="2" ref="D19:Z19">+D10-D18</f>
        <v>1831422</v>
      </c>
      <c r="E19" s="76">
        <f t="shared" si="2"/>
        <v>1831422</v>
      </c>
      <c r="F19" s="76">
        <f t="shared" si="2"/>
        <v>33498122</v>
      </c>
      <c r="G19" s="76">
        <f t="shared" si="2"/>
        <v>-28479460</v>
      </c>
      <c r="H19" s="76">
        <f t="shared" si="2"/>
        <v>3339048</v>
      </c>
      <c r="I19" s="76">
        <f t="shared" si="2"/>
        <v>8357710</v>
      </c>
      <c r="J19" s="76">
        <f t="shared" si="2"/>
        <v>3948160</v>
      </c>
      <c r="K19" s="76">
        <f t="shared" si="2"/>
        <v>2185766</v>
      </c>
      <c r="L19" s="76">
        <f t="shared" si="2"/>
        <v>10634378</v>
      </c>
      <c r="M19" s="76">
        <f t="shared" si="2"/>
        <v>16768304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25126014</v>
      </c>
      <c r="W19" s="76">
        <f>IF(E10=E18,0,W10-W18)</f>
        <v>3584054</v>
      </c>
      <c r="X19" s="76">
        <f t="shared" si="2"/>
        <v>21541960</v>
      </c>
      <c r="Y19" s="77">
        <f>+IF(W19&lt;&gt;0,(X19/W19)*100,0)</f>
        <v>601.0500957853872</v>
      </c>
      <c r="Z19" s="78">
        <f t="shared" si="2"/>
        <v>1831422</v>
      </c>
    </row>
    <row r="20" spans="1:26" ht="13.5">
      <c r="A20" s="57" t="s">
        <v>44</v>
      </c>
      <c r="B20" s="18">
        <v>0</v>
      </c>
      <c r="C20" s="18">
        <v>0</v>
      </c>
      <c r="D20" s="58">
        <v>80571000</v>
      </c>
      <c r="E20" s="59">
        <v>80571000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8430000</v>
      </c>
      <c r="M20" s="59">
        <v>8430000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8430000</v>
      </c>
      <c r="W20" s="59">
        <v>65000000</v>
      </c>
      <c r="X20" s="59">
        <v>-56570000</v>
      </c>
      <c r="Y20" s="60">
        <v>-87.03</v>
      </c>
      <c r="Z20" s="61">
        <v>80571000</v>
      </c>
    </row>
    <row r="21" spans="1:26" ht="13.5">
      <c r="A21" s="57" t="s">
        <v>104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105</v>
      </c>
      <c r="B22" s="85">
        <f>SUM(B19:B21)</f>
        <v>0</v>
      </c>
      <c r="C22" s="85">
        <f>SUM(C19:C21)</f>
        <v>0</v>
      </c>
      <c r="D22" s="86">
        <f aca="true" t="shared" si="3" ref="D22:Z22">SUM(D19:D21)</f>
        <v>82402422</v>
      </c>
      <c r="E22" s="87">
        <f t="shared" si="3"/>
        <v>82402422</v>
      </c>
      <c r="F22" s="87">
        <f t="shared" si="3"/>
        <v>33498122</v>
      </c>
      <c r="G22" s="87">
        <f t="shared" si="3"/>
        <v>-28479460</v>
      </c>
      <c r="H22" s="87">
        <f t="shared" si="3"/>
        <v>3339048</v>
      </c>
      <c r="I22" s="87">
        <f t="shared" si="3"/>
        <v>8357710</v>
      </c>
      <c r="J22" s="87">
        <f t="shared" si="3"/>
        <v>3948160</v>
      </c>
      <c r="K22" s="87">
        <f t="shared" si="3"/>
        <v>2185766</v>
      </c>
      <c r="L22" s="87">
        <f t="shared" si="3"/>
        <v>19064378</v>
      </c>
      <c r="M22" s="87">
        <f t="shared" si="3"/>
        <v>25198304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33556014</v>
      </c>
      <c r="W22" s="87">
        <f t="shared" si="3"/>
        <v>68584054</v>
      </c>
      <c r="X22" s="87">
        <f t="shared" si="3"/>
        <v>-35028040</v>
      </c>
      <c r="Y22" s="88">
        <f>+IF(W22&lt;&gt;0,(X22/W22)*100,0)</f>
        <v>-51.07315470152872</v>
      </c>
      <c r="Z22" s="89">
        <f t="shared" si="3"/>
        <v>82402422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0</v>
      </c>
      <c r="C24" s="74">
        <f>SUM(C22:C23)</f>
        <v>0</v>
      </c>
      <c r="D24" s="75">
        <f aca="true" t="shared" si="4" ref="D24:Z24">SUM(D22:D23)</f>
        <v>82402422</v>
      </c>
      <c r="E24" s="76">
        <f t="shared" si="4"/>
        <v>82402422</v>
      </c>
      <c r="F24" s="76">
        <f t="shared" si="4"/>
        <v>33498122</v>
      </c>
      <c r="G24" s="76">
        <f t="shared" si="4"/>
        <v>-28479460</v>
      </c>
      <c r="H24" s="76">
        <f t="shared" si="4"/>
        <v>3339048</v>
      </c>
      <c r="I24" s="76">
        <f t="shared" si="4"/>
        <v>8357710</v>
      </c>
      <c r="J24" s="76">
        <f t="shared" si="4"/>
        <v>3948160</v>
      </c>
      <c r="K24" s="76">
        <f t="shared" si="4"/>
        <v>2185766</v>
      </c>
      <c r="L24" s="76">
        <f t="shared" si="4"/>
        <v>19064378</v>
      </c>
      <c r="M24" s="76">
        <f t="shared" si="4"/>
        <v>25198304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33556014</v>
      </c>
      <c r="W24" s="76">
        <f t="shared" si="4"/>
        <v>68584054</v>
      </c>
      <c r="X24" s="76">
        <f t="shared" si="4"/>
        <v>-35028040</v>
      </c>
      <c r="Y24" s="77">
        <f>+IF(W24&lt;&gt;0,(X24/W24)*100,0)</f>
        <v>-51.07315470152872</v>
      </c>
      <c r="Z24" s="78">
        <f t="shared" si="4"/>
        <v>82402422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106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0</v>
      </c>
      <c r="C27" s="21">
        <v>0</v>
      </c>
      <c r="D27" s="98">
        <v>80752450</v>
      </c>
      <c r="E27" s="99">
        <v>80752450</v>
      </c>
      <c r="F27" s="99">
        <v>2338476</v>
      </c>
      <c r="G27" s="99">
        <v>5551273</v>
      </c>
      <c r="H27" s="99">
        <v>9988691</v>
      </c>
      <c r="I27" s="99">
        <v>17878440</v>
      </c>
      <c r="J27" s="99">
        <v>4245367</v>
      </c>
      <c r="K27" s="99">
        <v>14797961</v>
      </c>
      <c r="L27" s="99">
        <v>7123443</v>
      </c>
      <c r="M27" s="99">
        <v>26166771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44045211</v>
      </c>
      <c r="W27" s="99">
        <v>40376225</v>
      </c>
      <c r="X27" s="99">
        <v>3668986</v>
      </c>
      <c r="Y27" s="100">
        <v>9.09</v>
      </c>
      <c r="Z27" s="101">
        <v>80752450</v>
      </c>
    </row>
    <row r="28" spans="1:26" ht="13.5">
      <c r="A28" s="102" t="s">
        <v>44</v>
      </c>
      <c r="B28" s="18">
        <v>0</v>
      </c>
      <c r="C28" s="18">
        <v>0</v>
      </c>
      <c r="D28" s="58">
        <v>79442450</v>
      </c>
      <c r="E28" s="59">
        <v>79442450</v>
      </c>
      <c r="F28" s="59">
        <v>1954706</v>
      </c>
      <c r="G28" s="59">
        <v>4619419</v>
      </c>
      <c r="H28" s="59">
        <v>9988691</v>
      </c>
      <c r="I28" s="59">
        <v>16562816</v>
      </c>
      <c r="J28" s="59">
        <v>4245367</v>
      </c>
      <c r="K28" s="59">
        <v>14797961</v>
      </c>
      <c r="L28" s="59">
        <v>7123443</v>
      </c>
      <c r="M28" s="59">
        <v>26166771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42729587</v>
      </c>
      <c r="W28" s="59">
        <v>39721225</v>
      </c>
      <c r="X28" s="59">
        <v>3008362</v>
      </c>
      <c r="Y28" s="60">
        <v>7.57</v>
      </c>
      <c r="Z28" s="61">
        <v>79442450</v>
      </c>
    </row>
    <row r="29" spans="1:26" ht="13.5">
      <c r="A29" s="57" t="s">
        <v>107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0</v>
      </c>
      <c r="C31" s="18">
        <v>0</v>
      </c>
      <c r="D31" s="58">
        <v>1310000</v>
      </c>
      <c r="E31" s="59">
        <v>1310000</v>
      </c>
      <c r="F31" s="59">
        <v>383770</v>
      </c>
      <c r="G31" s="59">
        <v>931854</v>
      </c>
      <c r="H31" s="59">
        <v>0</v>
      </c>
      <c r="I31" s="59">
        <v>1315624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1315624</v>
      </c>
      <c r="W31" s="59">
        <v>655000</v>
      </c>
      <c r="X31" s="59">
        <v>660624</v>
      </c>
      <c r="Y31" s="60">
        <v>100.86</v>
      </c>
      <c r="Z31" s="61">
        <v>1310000</v>
      </c>
    </row>
    <row r="32" spans="1:26" ht="13.5">
      <c r="A32" s="69" t="s">
        <v>50</v>
      </c>
      <c r="B32" s="21">
        <f>SUM(B28:B31)</f>
        <v>0</v>
      </c>
      <c r="C32" s="21">
        <f>SUM(C28:C31)</f>
        <v>0</v>
      </c>
      <c r="D32" s="98">
        <f aca="true" t="shared" si="5" ref="D32:Z32">SUM(D28:D31)</f>
        <v>80752450</v>
      </c>
      <c r="E32" s="99">
        <f t="shared" si="5"/>
        <v>80752450</v>
      </c>
      <c r="F32" s="99">
        <f t="shared" si="5"/>
        <v>2338476</v>
      </c>
      <c r="G32" s="99">
        <f t="shared" si="5"/>
        <v>5551273</v>
      </c>
      <c r="H32" s="99">
        <f t="shared" si="5"/>
        <v>9988691</v>
      </c>
      <c r="I32" s="99">
        <f t="shared" si="5"/>
        <v>17878440</v>
      </c>
      <c r="J32" s="99">
        <f t="shared" si="5"/>
        <v>4245367</v>
      </c>
      <c r="K32" s="99">
        <f t="shared" si="5"/>
        <v>14797961</v>
      </c>
      <c r="L32" s="99">
        <f t="shared" si="5"/>
        <v>7123443</v>
      </c>
      <c r="M32" s="99">
        <f t="shared" si="5"/>
        <v>26166771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44045211</v>
      </c>
      <c r="W32" s="99">
        <f t="shared" si="5"/>
        <v>40376225</v>
      </c>
      <c r="X32" s="99">
        <f t="shared" si="5"/>
        <v>3668986</v>
      </c>
      <c r="Y32" s="100">
        <f>+IF(W32&lt;&gt;0,(X32/W32)*100,0)</f>
        <v>9.086996122099082</v>
      </c>
      <c r="Z32" s="101">
        <f t="shared" si="5"/>
        <v>80752450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0</v>
      </c>
      <c r="C35" s="18">
        <v>0</v>
      </c>
      <c r="D35" s="58">
        <v>60572734</v>
      </c>
      <c r="E35" s="59">
        <v>60572734</v>
      </c>
      <c r="F35" s="59">
        <v>31044191</v>
      </c>
      <c r="G35" s="59">
        <v>84670200</v>
      </c>
      <c r="H35" s="59">
        <v>80457351</v>
      </c>
      <c r="I35" s="59">
        <v>80457351</v>
      </c>
      <c r="J35" s="59">
        <v>88535806</v>
      </c>
      <c r="K35" s="59">
        <v>70538595</v>
      </c>
      <c r="L35" s="59">
        <v>68297223</v>
      </c>
      <c r="M35" s="59">
        <v>68297223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68297223</v>
      </c>
      <c r="W35" s="59">
        <v>30286367</v>
      </c>
      <c r="X35" s="59">
        <v>38010856</v>
      </c>
      <c r="Y35" s="60">
        <v>125.5</v>
      </c>
      <c r="Z35" s="61">
        <v>60572734</v>
      </c>
    </row>
    <row r="36" spans="1:26" ht="13.5">
      <c r="A36" s="57" t="s">
        <v>53</v>
      </c>
      <c r="B36" s="18">
        <v>0</v>
      </c>
      <c r="C36" s="18">
        <v>0</v>
      </c>
      <c r="D36" s="58">
        <v>761805526</v>
      </c>
      <c r="E36" s="59">
        <v>761805526</v>
      </c>
      <c r="F36" s="59">
        <v>758401752</v>
      </c>
      <c r="G36" s="59">
        <v>941923997</v>
      </c>
      <c r="H36" s="59">
        <v>950711308</v>
      </c>
      <c r="I36" s="59">
        <v>950711308</v>
      </c>
      <c r="J36" s="59">
        <v>955884675</v>
      </c>
      <c r="K36" s="59">
        <v>970963572</v>
      </c>
      <c r="L36" s="59">
        <v>978992831</v>
      </c>
      <c r="M36" s="59">
        <v>978992831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978992831</v>
      </c>
      <c r="W36" s="59">
        <v>380902763</v>
      </c>
      <c r="X36" s="59">
        <v>598090068</v>
      </c>
      <c r="Y36" s="60">
        <v>157.02</v>
      </c>
      <c r="Z36" s="61">
        <v>761805526</v>
      </c>
    </row>
    <row r="37" spans="1:26" ht="13.5">
      <c r="A37" s="57" t="s">
        <v>54</v>
      </c>
      <c r="B37" s="18">
        <v>0</v>
      </c>
      <c r="C37" s="18">
        <v>0</v>
      </c>
      <c r="D37" s="58">
        <v>44250312</v>
      </c>
      <c r="E37" s="59">
        <v>44250312</v>
      </c>
      <c r="F37" s="59">
        <v>128552531</v>
      </c>
      <c r="G37" s="59">
        <v>242187482</v>
      </c>
      <c r="H37" s="59">
        <v>243428447</v>
      </c>
      <c r="I37" s="59">
        <v>243428447</v>
      </c>
      <c r="J37" s="59">
        <v>255828757</v>
      </c>
      <c r="K37" s="59">
        <v>250731724</v>
      </c>
      <c r="L37" s="59">
        <v>239466029</v>
      </c>
      <c r="M37" s="59">
        <v>239466029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239466029</v>
      </c>
      <c r="W37" s="59">
        <v>22125156</v>
      </c>
      <c r="X37" s="59">
        <v>217340873</v>
      </c>
      <c r="Y37" s="60">
        <v>982.32</v>
      </c>
      <c r="Z37" s="61">
        <v>44250312</v>
      </c>
    </row>
    <row r="38" spans="1:26" ht="13.5">
      <c r="A38" s="57" t="s">
        <v>55</v>
      </c>
      <c r="B38" s="18">
        <v>0</v>
      </c>
      <c r="C38" s="18">
        <v>0</v>
      </c>
      <c r="D38" s="58">
        <v>54879846</v>
      </c>
      <c r="E38" s="59">
        <v>54879846</v>
      </c>
      <c r="F38" s="59">
        <v>25796438</v>
      </c>
      <c r="G38" s="59">
        <v>25796438</v>
      </c>
      <c r="H38" s="59">
        <v>25796438</v>
      </c>
      <c r="I38" s="59">
        <v>25796438</v>
      </c>
      <c r="J38" s="59">
        <v>25796438</v>
      </c>
      <c r="K38" s="59">
        <v>25796438</v>
      </c>
      <c r="L38" s="59">
        <v>25796440</v>
      </c>
      <c r="M38" s="59">
        <v>25796440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25796440</v>
      </c>
      <c r="W38" s="59">
        <v>27439923</v>
      </c>
      <c r="X38" s="59">
        <v>-1643483</v>
      </c>
      <c r="Y38" s="60">
        <v>-5.99</v>
      </c>
      <c r="Z38" s="61">
        <v>54879846</v>
      </c>
    </row>
    <row r="39" spans="1:26" ht="13.5">
      <c r="A39" s="57" t="s">
        <v>56</v>
      </c>
      <c r="B39" s="18">
        <v>0</v>
      </c>
      <c r="C39" s="18">
        <v>0</v>
      </c>
      <c r="D39" s="58">
        <v>723248101</v>
      </c>
      <c r="E39" s="59">
        <v>723248101</v>
      </c>
      <c r="F39" s="59">
        <v>635096974</v>
      </c>
      <c r="G39" s="59">
        <v>758610277</v>
      </c>
      <c r="H39" s="59">
        <v>761943774</v>
      </c>
      <c r="I39" s="59">
        <v>761943774</v>
      </c>
      <c r="J39" s="59">
        <v>762795286</v>
      </c>
      <c r="K39" s="59">
        <v>764974005</v>
      </c>
      <c r="L39" s="59">
        <v>782027585</v>
      </c>
      <c r="M39" s="59">
        <v>782027585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782027585</v>
      </c>
      <c r="W39" s="59">
        <v>361624051</v>
      </c>
      <c r="X39" s="59">
        <v>420403534</v>
      </c>
      <c r="Y39" s="60">
        <v>116.25</v>
      </c>
      <c r="Z39" s="61">
        <v>723248101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0</v>
      </c>
      <c r="C42" s="18">
        <v>0</v>
      </c>
      <c r="D42" s="58">
        <v>110909211</v>
      </c>
      <c r="E42" s="59">
        <v>110909211</v>
      </c>
      <c r="F42" s="59">
        <v>33498122</v>
      </c>
      <c r="G42" s="59">
        <v>-28479461</v>
      </c>
      <c r="H42" s="59">
        <v>3339048</v>
      </c>
      <c r="I42" s="59">
        <v>8357709</v>
      </c>
      <c r="J42" s="59">
        <v>3948160</v>
      </c>
      <c r="K42" s="59">
        <v>2185766</v>
      </c>
      <c r="L42" s="59">
        <v>24319682</v>
      </c>
      <c r="M42" s="59">
        <v>30453608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38811317</v>
      </c>
      <c r="W42" s="59">
        <v>107022515</v>
      </c>
      <c r="X42" s="59">
        <v>-68211198</v>
      </c>
      <c r="Y42" s="60">
        <v>-63.74</v>
      </c>
      <c r="Z42" s="61">
        <v>110909211</v>
      </c>
    </row>
    <row r="43" spans="1:26" ht="13.5">
      <c r="A43" s="57" t="s">
        <v>59</v>
      </c>
      <c r="B43" s="18">
        <v>0</v>
      </c>
      <c r="C43" s="18">
        <v>0</v>
      </c>
      <c r="D43" s="58">
        <v>-70702450</v>
      </c>
      <c r="E43" s="59">
        <v>-70702450</v>
      </c>
      <c r="F43" s="59">
        <v>-2457135</v>
      </c>
      <c r="G43" s="59">
        <v>-4443071</v>
      </c>
      <c r="H43" s="59">
        <v>-8744884</v>
      </c>
      <c r="I43" s="59">
        <v>-15645090</v>
      </c>
      <c r="J43" s="59">
        <v>-8222909</v>
      </c>
      <c r="K43" s="59">
        <v>-12544105</v>
      </c>
      <c r="L43" s="59">
        <v>-8822793</v>
      </c>
      <c r="M43" s="59">
        <v>-29589807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-45234897</v>
      </c>
      <c r="W43" s="59">
        <v>-63251880</v>
      </c>
      <c r="X43" s="59">
        <v>18016983</v>
      </c>
      <c r="Y43" s="60">
        <v>-28.48</v>
      </c>
      <c r="Z43" s="61">
        <v>-70702450</v>
      </c>
    </row>
    <row r="44" spans="1:26" ht="13.5">
      <c r="A44" s="57" t="s">
        <v>60</v>
      </c>
      <c r="B44" s="18">
        <v>0</v>
      </c>
      <c r="C44" s="18">
        <v>0</v>
      </c>
      <c r="D44" s="58">
        <v>2000000</v>
      </c>
      <c r="E44" s="59">
        <v>2000000</v>
      </c>
      <c r="F44" s="59">
        <v>5310306</v>
      </c>
      <c r="G44" s="59">
        <v>-4288</v>
      </c>
      <c r="H44" s="59">
        <v>33707</v>
      </c>
      <c r="I44" s="59">
        <v>5339725</v>
      </c>
      <c r="J44" s="59">
        <v>-1802</v>
      </c>
      <c r="K44" s="59">
        <v>13854</v>
      </c>
      <c r="L44" s="59">
        <v>-770568</v>
      </c>
      <c r="M44" s="59">
        <v>-758516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4581209</v>
      </c>
      <c r="W44" s="59"/>
      <c r="X44" s="59">
        <v>4581209</v>
      </c>
      <c r="Y44" s="60">
        <v>0</v>
      </c>
      <c r="Z44" s="61">
        <v>2000000</v>
      </c>
    </row>
    <row r="45" spans="1:26" ht="13.5">
      <c r="A45" s="69" t="s">
        <v>61</v>
      </c>
      <c r="B45" s="21">
        <v>0</v>
      </c>
      <c r="C45" s="21">
        <v>0</v>
      </c>
      <c r="D45" s="98">
        <v>6588400</v>
      </c>
      <c r="E45" s="99">
        <v>6588400</v>
      </c>
      <c r="F45" s="99">
        <v>36351293</v>
      </c>
      <c r="G45" s="99">
        <v>3424473</v>
      </c>
      <c r="H45" s="99">
        <v>-1947656</v>
      </c>
      <c r="I45" s="99">
        <v>-1947656</v>
      </c>
      <c r="J45" s="99">
        <v>-6224207</v>
      </c>
      <c r="K45" s="99">
        <v>-16568692</v>
      </c>
      <c r="L45" s="99">
        <v>-1842371</v>
      </c>
      <c r="M45" s="99">
        <v>-1842371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-1842371</v>
      </c>
      <c r="W45" s="99">
        <v>8152274</v>
      </c>
      <c r="X45" s="99">
        <v>-9994645</v>
      </c>
      <c r="Y45" s="100">
        <v>-122.6</v>
      </c>
      <c r="Z45" s="101">
        <v>6588400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108</v>
      </c>
      <c r="B47" s="114" t="s">
        <v>93</v>
      </c>
      <c r="C47" s="114"/>
      <c r="D47" s="115" t="s">
        <v>94</v>
      </c>
      <c r="E47" s="116" t="s">
        <v>95</v>
      </c>
      <c r="F47" s="117"/>
      <c r="G47" s="117"/>
      <c r="H47" s="117"/>
      <c r="I47" s="118" t="s">
        <v>96</v>
      </c>
      <c r="J47" s="117"/>
      <c r="K47" s="117"/>
      <c r="L47" s="117"/>
      <c r="M47" s="118" t="s">
        <v>97</v>
      </c>
      <c r="N47" s="119"/>
      <c r="O47" s="119"/>
      <c r="P47" s="119"/>
      <c r="Q47" s="119"/>
      <c r="R47" s="119"/>
      <c r="S47" s="119"/>
      <c r="T47" s="119"/>
      <c r="U47" s="119"/>
      <c r="V47" s="118" t="s">
        <v>98</v>
      </c>
      <c r="W47" s="118" t="s">
        <v>99</v>
      </c>
      <c r="X47" s="118" t="s">
        <v>100</v>
      </c>
      <c r="Y47" s="118" t="s">
        <v>101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14459440</v>
      </c>
      <c r="C49" s="51">
        <v>0</v>
      </c>
      <c r="D49" s="128">
        <v>6668510</v>
      </c>
      <c r="E49" s="53">
        <v>4004703</v>
      </c>
      <c r="F49" s="53">
        <v>0</v>
      </c>
      <c r="G49" s="53">
        <v>0</v>
      </c>
      <c r="H49" s="53">
        <v>0</v>
      </c>
      <c r="I49" s="53">
        <v>2600478</v>
      </c>
      <c r="J49" s="53">
        <v>0</v>
      </c>
      <c r="K49" s="53">
        <v>0</v>
      </c>
      <c r="L49" s="53">
        <v>0</v>
      </c>
      <c r="M49" s="53">
        <v>2850040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2809109</v>
      </c>
      <c r="W49" s="53">
        <v>12425119</v>
      </c>
      <c r="X49" s="53">
        <v>72464826</v>
      </c>
      <c r="Y49" s="53">
        <v>118282225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3960461</v>
      </c>
      <c r="C51" s="51">
        <v>0</v>
      </c>
      <c r="D51" s="128">
        <v>1754977</v>
      </c>
      <c r="E51" s="53">
        <v>2582284</v>
      </c>
      <c r="F51" s="53">
        <v>0</v>
      </c>
      <c r="G51" s="53">
        <v>0</v>
      </c>
      <c r="H51" s="53">
        <v>0</v>
      </c>
      <c r="I51" s="53">
        <v>1845765</v>
      </c>
      <c r="J51" s="53">
        <v>0</v>
      </c>
      <c r="K51" s="53">
        <v>0</v>
      </c>
      <c r="L51" s="53">
        <v>0</v>
      </c>
      <c r="M51" s="53">
        <v>19551378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29694865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109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95.06462596822259</v>
      </c>
      <c r="E58" s="7">
        <f t="shared" si="6"/>
        <v>95.06462596822259</v>
      </c>
      <c r="F58" s="7">
        <f t="shared" si="6"/>
        <v>100</v>
      </c>
      <c r="G58" s="7">
        <f t="shared" si="6"/>
        <v>99.99999367999608</v>
      </c>
      <c r="H58" s="7">
        <f t="shared" si="6"/>
        <v>100</v>
      </c>
      <c r="I58" s="7">
        <f t="shared" si="6"/>
        <v>99.999998077004</v>
      </c>
      <c r="J58" s="7">
        <f t="shared" si="6"/>
        <v>100</v>
      </c>
      <c r="K58" s="7">
        <f t="shared" si="6"/>
        <v>100</v>
      </c>
      <c r="L58" s="7">
        <f t="shared" si="6"/>
        <v>100</v>
      </c>
      <c r="M58" s="7">
        <f t="shared" si="6"/>
        <v>100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99.99999906640349</v>
      </c>
      <c r="W58" s="7">
        <f t="shared" si="6"/>
        <v>86.94930033575882</v>
      </c>
      <c r="X58" s="7">
        <f t="shared" si="6"/>
        <v>0</v>
      </c>
      <c r="Y58" s="7">
        <f t="shared" si="6"/>
        <v>0</v>
      </c>
      <c r="Z58" s="8">
        <f t="shared" si="6"/>
        <v>95.06462596822259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95.00000031696429</v>
      </c>
      <c r="E59" s="10">
        <f t="shared" si="7"/>
        <v>95.00000031696429</v>
      </c>
      <c r="F59" s="10">
        <f t="shared" si="7"/>
        <v>100</v>
      </c>
      <c r="G59" s="10">
        <f t="shared" si="7"/>
        <v>100</v>
      </c>
      <c r="H59" s="10">
        <f t="shared" si="7"/>
        <v>100</v>
      </c>
      <c r="I59" s="10">
        <f t="shared" si="7"/>
        <v>100</v>
      </c>
      <c r="J59" s="10">
        <f t="shared" si="7"/>
        <v>100</v>
      </c>
      <c r="K59" s="10">
        <f t="shared" si="7"/>
        <v>100</v>
      </c>
      <c r="L59" s="10">
        <f t="shared" si="7"/>
        <v>100</v>
      </c>
      <c r="M59" s="10">
        <f t="shared" si="7"/>
        <v>100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100</v>
      </c>
      <c r="W59" s="10">
        <f t="shared" si="7"/>
        <v>75.03602528496604</v>
      </c>
      <c r="X59" s="10">
        <f t="shared" si="7"/>
        <v>0</v>
      </c>
      <c r="Y59" s="10">
        <f t="shared" si="7"/>
        <v>0</v>
      </c>
      <c r="Z59" s="11">
        <f t="shared" si="7"/>
        <v>95.00000031696429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95.00000141909413</v>
      </c>
      <c r="E60" s="13">
        <f t="shared" si="7"/>
        <v>95.00000141909413</v>
      </c>
      <c r="F60" s="13">
        <f t="shared" si="7"/>
        <v>100</v>
      </c>
      <c r="G60" s="13">
        <f t="shared" si="7"/>
        <v>99.99999082371728</v>
      </c>
      <c r="H60" s="13">
        <f t="shared" si="7"/>
        <v>100</v>
      </c>
      <c r="I60" s="13">
        <f t="shared" si="7"/>
        <v>99.99999710849742</v>
      </c>
      <c r="J60" s="13">
        <f t="shared" si="7"/>
        <v>100</v>
      </c>
      <c r="K60" s="13">
        <f t="shared" si="7"/>
        <v>100</v>
      </c>
      <c r="L60" s="13">
        <f t="shared" si="7"/>
        <v>100</v>
      </c>
      <c r="M60" s="13">
        <f t="shared" si="7"/>
        <v>100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99.99999862133178</v>
      </c>
      <c r="W60" s="13">
        <f t="shared" si="7"/>
        <v>93.52488945409601</v>
      </c>
      <c r="X60" s="13">
        <f t="shared" si="7"/>
        <v>0</v>
      </c>
      <c r="Y60" s="13">
        <f t="shared" si="7"/>
        <v>0</v>
      </c>
      <c r="Z60" s="14">
        <f t="shared" si="7"/>
        <v>95.00000141909413</v>
      </c>
    </row>
    <row r="61" spans="1:26" ht="13.5">
      <c r="A61" s="38" t="s">
        <v>110</v>
      </c>
      <c r="B61" s="12">
        <f t="shared" si="7"/>
        <v>0</v>
      </c>
      <c r="C61" s="12">
        <f t="shared" si="7"/>
        <v>0</v>
      </c>
      <c r="D61" s="3">
        <f t="shared" si="7"/>
        <v>94.99999971822899</v>
      </c>
      <c r="E61" s="13">
        <f t="shared" si="7"/>
        <v>94.99999971822899</v>
      </c>
      <c r="F61" s="13">
        <f t="shared" si="7"/>
        <v>100</v>
      </c>
      <c r="G61" s="13">
        <f t="shared" si="7"/>
        <v>99.99998645165074</v>
      </c>
      <c r="H61" s="13">
        <f t="shared" si="7"/>
        <v>100</v>
      </c>
      <c r="I61" s="13">
        <f t="shared" si="7"/>
        <v>99.99999567859462</v>
      </c>
      <c r="J61" s="13">
        <f t="shared" si="7"/>
        <v>100</v>
      </c>
      <c r="K61" s="13">
        <f t="shared" si="7"/>
        <v>100</v>
      </c>
      <c r="L61" s="13">
        <f t="shared" si="7"/>
        <v>100</v>
      </c>
      <c r="M61" s="13">
        <f t="shared" si="7"/>
        <v>100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99.99999798337957</v>
      </c>
      <c r="W61" s="13">
        <f t="shared" si="7"/>
        <v>94.22155806094673</v>
      </c>
      <c r="X61" s="13">
        <f t="shared" si="7"/>
        <v>0</v>
      </c>
      <c r="Y61" s="13">
        <f t="shared" si="7"/>
        <v>0</v>
      </c>
      <c r="Z61" s="14">
        <f t="shared" si="7"/>
        <v>94.99999971822899</v>
      </c>
    </row>
    <row r="62" spans="1:26" ht="13.5">
      <c r="A62" s="38" t="s">
        <v>111</v>
      </c>
      <c r="B62" s="12">
        <f t="shared" si="7"/>
        <v>0</v>
      </c>
      <c r="C62" s="12">
        <f t="shared" si="7"/>
        <v>0</v>
      </c>
      <c r="D62" s="3">
        <f t="shared" si="7"/>
        <v>95.00000070257076</v>
      </c>
      <c r="E62" s="13">
        <f t="shared" si="7"/>
        <v>95.00000070257076</v>
      </c>
      <c r="F62" s="13">
        <f t="shared" si="7"/>
        <v>100</v>
      </c>
      <c r="G62" s="13">
        <f t="shared" si="7"/>
        <v>100</v>
      </c>
      <c r="H62" s="13">
        <f t="shared" si="7"/>
        <v>100</v>
      </c>
      <c r="I62" s="13">
        <f t="shared" si="7"/>
        <v>100</v>
      </c>
      <c r="J62" s="13">
        <f t="shared" si="7"/>
        <v>100</v>
      </c>
      <c r="K62" s="13">
        <f t="shared" si="7"/>
        <v>100</v>
      </c>
      <c r="L62" s="13">
        <f t="shared" si="7"/>
        <v>100</v>
      </c>
      <c r="M62" s="13">
        <f t="shared" si="7"/>
        <v>100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100</v>
      </c>
      <c r="W62" s="13">
        <f t="shared" si="7"/>
        <v>92.79654170611461</v>
      </c>
      <c r="X62" s="13">
        <f t="shared" si="7"/>
        <v>0</v>
      </c>
      <c r="Y62" s="13">
        <f t="shared" si="7"/>
        <v>0</v>
      </c>
      <c r="Z62" s="14">
        <f t="shared" si="7"/>
        <v>95.00000070257076</v>
      </c>
    </row>
    <row r="63" spans="1:26" ht="13.5">
      <c r="A63" s="38" t="s">
        <v>112</v>
      </c>
      <c r="B63" s="12">
        <f t="shared" si="7"/>
        <v>0</v>
      </c>
      <c r="C63" s="12">
        <f t="shared" si="7"/>
        <v>0</v>
      </c>
      <c r="D63" s="3">
        <f t="shared" si="7"/>
        <v>95.00000763927041</v>
      </c>
      <c r="E63" s="13">
        <f t="shared" si="7"/>
        <v>95.00000763927041</v>
      </c>
      <c r="F63" s="13">
        <f t="shared" si="7"/>
        <v>100</v>
      </c>
      <c r="G63" s="13">
        <f t="shared" si="7"/>
        <v>100</v>
      </c>
      <c r="H63" s="13">
        <f t="shared" si="7"/>
        <v>100</v>
      </c>
      <c r="I63" s="13">
        <f t="shared" si="7"/>
        <v>100</v>
      </c>
      <c r="J63" s="13">
        <f t="shared" si="7"/>
        <v>100</v>
      </c>
      <c r="K63" s="13">
        <f t="shared" si="7"/>
        <v>100</v>
      </c>
      <c r="L63" s="13">
        <f t="shared" si="7"/>
        <v>100</v>
      </c>
      <c r="M63" s="13">
        <f t="shared" si="7"/>
        <v>100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100</v>
      </c>
      <c r="W63" s="13">
        <f t="shared" si="7"/>
        <v>83.51752039270046</v>
      </c>
      <c r="X63" s="13">
        <f t="shared" si="7"/>
        <v>0</v>
      </c>
      <c r="Y63" s="13">
        <f t="shared" si="7"/>
        <v>0</v>
      </c>
      <c r="Z63" s="14">
        <f t="shared" si="7"/>
        <v>95.00000763927041</v>
      </c>
    </row>
    <row r="64" spans="1:26" ht="13.5">
      <c r="A64" s="38" t="s">
        <v>113</v>
      </c>
      <c r="B64" s="12">
        <f t="shared" si="7"/>
        <v>0</v>
      </c>
      <c r="C64" s="12">
        <f t="shared" si="7"/>
        <v>0</v>
      </c>
      <c r="D64" s="3">
        <f t="shared" si="7"/>
        <v>95.00001065206246</v>
      </c>
      <c r="E64" s="13">
        <f t="shared" si="7"/>
        <v>95.00001065206246</v>
      </c>
      <c r="F64" s="13">
        <f t="shared" si="7"/>
        <v>100</v>
      </c>
      <c r="G64" s="13">
        <f t="shared" si="7"/>
        <v>100</v>
      </c>
      <c r="H64" s="13">
        <f t="shared" si="7"/>
        <v>100</v>
      </c>
      <c r="I64" s="13">
        <f t="shared" si="7"/>
        <v>100</v>
      </c>
      <c r="J64" s="13">
        <f t="shared" si="7"/>
        <v>100</v>
      </c>
      <c r="K64" s="13">
        <f t="shared" si="7"/>
        <v>100</v>
      </c>
      <c r="L64" s="13">
        <f t="shared" si="7"/>
        <v>100</v>
      </c>
      <c r="M64" s="13">
        <f t="shared" si="7"/>
        <v>100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100</v>
      </c>
      <c r="W64" s="13">
        <f t="shared" si="7"/>
        <v>100</v>
      </c>
      <c r="X64" s="13">
        <f t="shared" si="7"/>
        <v>0</v>
      </c>
      <c r="Y64" s="13">
        <f t="shared" si="7"/>
        <v>0</v>
      </c>
      <c r="Z64" s="14">
        <f t="shared" si="7"/>
        <v>95.00001065206246</v>
      </c>
    </row>
    <row r="65" spans="1:26" ht="13.5">
      <c r="A65" s="38" t="s">
        <v>114</v>
      </c>
      <c r="B65" s="12">
        <f t="shared" si="7"/>
        <v>0</v>
      </c>
      <c r="C65" s="12">
        <f t="shared" si="7"/>
        <v>0</v>
      </c>
      <c r="D65" s="3">
        <f t="shared" si="7"/>
        <v>95.00000548769178</v>
      </c>
      <c r="E65" s="13">
        <f t="shared" si="7"/>
        <v>95.00000548769178</v>
      </c>
      <c r="F65" s="13">
        <f t="shared" si="7"/>
        <v>100</v>
      </c>
      <c r="G65" s="13">
        <f t="shared" si="7"/>
        <v>100</v>
      </c>
      <c r="H65" s="13">
        <f t="shared" si="7"/>
        <v>100</v>
      </c>
      <c r="I65" s="13">
        <f t="shared" si="7"/>
        <v>100</v>
      </c>
      <c r="J65" s="13">
        <f t="shared" si="7"/>
        <v>100</v>
      </c>
      <c r="K65" s="13">
        <f t="shared" si="7"/>
        <v>100</v>
      </c>
      <c r="L65" s="13">
        <f t="shared" si="7"/>
        <v>100</v>
      </c>
      <c r="M65" s="13">
        <f t="shared" si="7"/>
        <v>100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100</v>
      </c>
      <c r="W65" s="13">
        <f t="shared" si="7"/>
        <v>91.75685517039034</v>
      </c>
      <c r="X65" s="13">
        <f t="shared" si="7"/>
        <v>0</v>
      </c>
      <c r="Y65" s="13">
        <f t="shared" si="7"/>
        <v>0</v>
      </c>
      <c r="Z65" s="14">
        <f t="shared" si="7"/>
        <v>95.00000548769178</v>
      </c>
    </row>
    <row r="66" spans="1:26" ht="13.5">
      <c r="A66" s="39" t="s">
        <v>115</v>
      </c>
      <c r="B66" s="15">
        <f t="shared" si="7"/>
        <v>0</v>
      </c>
      <c r="C66" s="15">
        <f t="shared" si="7"/>
        <v>0</v>
      </c>
      <c r="D66" s="4">
        <f t="shared" si="7"/>
        <v>100</v>
      </c>
      <c r="E66" s="16">
        <f t="shared" si="7"/>
        <v>100</v>
      </c>
      <c r="F66" s="16">
        <f t="shared" si="7"/>
        <v>100</v>
      </c>
      <c r="G66" s="16">
        <f t="shared" si="7"/>
        <v>100</v>
      </c>
      <c r="H66" s="16">
        <f t="shared" si="7"/>
        <v>100</v>
      </c>
      <c r="I66" s="16">
        <f t="shared" si="7"/>
        <v>100</v>
      </c>
      <c r="J66" s="16">
        <f t="shared" si="7"/>
        <v>100</v>
      </c>
      <c r="K66" s="16">
        <f t="shared" si="7"/>
        <v>100</v>
      </c>
      <c r="L66" s="16">
        <f t="shared" si="7"/>
        <v>100</v>
      </c>
      <c r="M66" s="16">
        <f t="shared" si="7"/>
        <v>100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100</v>
      </c>
      <c r="W66" s="16">
        <f t="shared" si="7"/>
        <v>100</v>
      </c>
      <c r="X66" s="16">
        <f t="shared" si="7"/>
        <v>0</v>
      </c>
      <c r="Y66" s="16">
        <f t="shared" si="7"/>
        <v>0</v>
      </c>
      <c r="Z66" s="17">
        <f t="shared" si="7"/>
        <v>100</v>
      </c>
    </row>
    <row r="67" spans="1:26" ht="13.5" hidden="1">
      <c r="A67" s="40" t="s">
        <v>116</v>
      </c>
      <c r="B67" s="23"/>
      <c r="C67" s="23"/>
      <c r="D67" s="24">
        <v>270793235</v>
      </c>
      <c r="E67" s="25">
        <v>270793235</v>
      </c>
      <c r="F67" s="25">
        <v>18947533</v>
      </c>
      <c r="G67" s="25">
        <v>15822775</v>
      </c>
      <c r="H67" s="25">
        <v>17231880</v>
      </c>
      <c r="I67" s="25">
        <v>52002188</v>
      </c>
      <c r="J67" s="25">
        <v>17124451</v>
      </c>
      <c r="K67" s="25">
        <v>18854840</v>
      </c>
      <c r="L67" s="25">
        <v>19131175</v>
      </c>
      <c r="M67" s="25">
        <v>55110466</v>
      </c>
      <c r="N67" s="25"/>
      <c r="O67" s="25"/>
      <c r="P67" s="25"/>
      <c r="Q67" s="25"/>
      <c r="R67" s="25"/>
      <c r="S67" s="25"/>
      <c r="T67" s="25"/>
      <c r="U67" s="25"/>
      <c r="V67" s="25">
        <v>107112654</v>
      </c>
      <c r="W67" s="25">
        <v>122123077</v>
      </c>
      <c r="X67" s="25"/>
      <c r="Y67" s="24"/>
      <c r="Z67" s="26">
        <v>270793235</v>
      </c>
    </row>
    <row r="68" spans="1:26" ht="13.5" hidden="1">
      <c r="A68" s="36" t="s">
        <v>31</v>
      </c>
      <c r="B68" s="18"/>
      <c r="C68" s="18"/>
      <c r="D68" s="19">
        <v>94647886</v>
      </c>
      <c r="E68" s="20">
        <v>94647886</v>
      </c>
      <c r="F68" s="20">
        <v>6045417</v>
      </c>
      <c r="G68" s="20">
        <v>4436291</v>
      </c>
      <c r="H68" s="20">
        <v>5340656</v>
      </c>
      <c r="I68" s="20">
        <v>15822364</v>
      </c>
      <c r="J68" s="20">
        <v>5223929</v>
      </c>
      <c r="K68" s="20">
        <v>5090078</v>
      </c>
      <c r="L68" s="20">
        <v>4996796</v>
      </c>
      <c r="M68" s="20">
        <v>15310803</v>
      </c>
      <c r="N68" s="20"/>
      <c r="O68" s="20"/>
      <c r="P68" s="20"/>
      <c r="Q68" s="20"/>
      <c r="R68" s="20"/>
      <c r="S68" s="20"/>
      <c r="T68" s="20"/>
      <c r="U68" s="20"/>
      <c r="V68" s="20">
        <v>31133167</v>
      </c>
      <c r="W68" s="20">
        <v>44063496</v>
      </c>
      <c r="X68" s="20"/>
      <c r="Y68" s="19"/>
      <c r="Z68" s="22">
        <v>94647886</v>
      </c>
    </row>
    <row r="69" spans="1:26" ht="13.5" hidden="1">
      <c r="A69" s="37" t="s">
        <v>32</v>
      </c>
      <c r="B69" s="18"/>
      <c r="C69" s="18"/>
      <c r="D69" s="19">
        <v>172645349</v>
      </c>
      <c r="E69" s="20">
        <v>172645349</v>
      </c>
      <c r="F69" s="20">
        <v>12364826</v>
      </c>
      <c r="G69" s="20">
        <v>10897659</v>
      </c>
      <c r="H69" s="20">
        <v>11321610</v>
      </c>
      <c r="I69" s="20">
        <v>34584095</v>
      </c>
      <c r="J69" s="20">
        <v>11216348</v>
      </c>
      <c r="K69" s="20">
        <v>13256841</v>
      </c>
      <c r="L69" s="20">
        <v>13476484</v>
      </c>
      <c r="M69" s="20">
        <v>37949673</v>
      </c>
      <c r="N69" s="20"/>
      <c r="O69" s="20"/>
      <c r="P69" s="20"/>
      <c r="Q69" s="20"/>
      <c r="R69" s="20"/>
      <c r="S69" s="20"/>
      <c r="T69" s="20"/>
      <c r="U69" s="20"/>
      <c r="V69" s="20">
        <v>72533768</v>
      </c>
      <c r="W69" s="20">
        <v>76259949</v>
      </c>
      <c r="X69" s="20"/>
      <c r="Y69" s="19"/>
      <c r="Z69" s="22">
        <v>172645349</v>
      </c>
    </row>
    <row r="70" spans="1:26" ht="13.5" hidden="1">
      <c r="A70" s="38" t="s">
        <v>110</v>
      </c>
      <c r="B70" s="18"/>
      <c r="C70" s="18"/>
      <c r="D70" s="19">
        <v>106469434</v>
      </c>
      <c r="E70" s="20">
        <v>106469434</v>
      </c>
      <c r="F70" s="20">
        <v>8230059</v>
      </c>
      <c r="G70" s="20">
        <v>7380973</v>
      </c>
      <c r="H70" s="20">
        <v>7529588</v>
      </c>
      <c r="I70" s="20">
        <v>23140620</v>
      </c>
      <c r="J70" s="20">
        <v>7193725</v>
      </c>
      <c r="K70" s="20">
        <v>9425065</v>
      </c>
      <c r="L70" s="20">
        <v>9828504</v>
      </c>
      <c r="M70" s="20">
        <v>26447294</v>
      </c>
      <c r="N70" s="20"/>
      <c r="O70" s="20"/>
      <c r="P70" s="20"/>
      <c r="Q70" s="20"/>
      <c r="R70" s="20"/>
      <c r="S70" s="20"/>
      <c r="T70" s="20"/>
      <c r="U70" s="20"/>
      <c r="V70" s="20">
        <v>49587914</v>
      </c>
      <c r="W70" s="20">
        <v>51917109</v>
      </c>
      <c r="X70" s="20"/>
      <c r="Y70" s="19"/>
      <c r="Z70" s="22">
        <v>106469434</v>
      </c>
    </row>
    <row r="71" spans="1:26" ht="13.5" hidden="1">
      <c r="A71" s="38" t="s">
        <v>111</v>
      </c>
      <c r="B71" s="18"/>
      <c r="C71" s="18"/>
      <c r="D71" s="19">
        <v>35583605</v>
      </c>
      <c r="E71" s="20">
        <v>35583605</v>
      </c>
      <c r="F71" s="20">
        <v>2249580</v>
      </c>
      <c r="G71" s="20">
        <v>1649431</v>
      </c>
      <c r="H71" s="20">
        <v>1935818</v>
      </c>
      <c r="I71" s="20">
        <v>5834829</v>
      </c>
      <c r="J71" s="20">
        <v>2135171</v>
      </c>
      <c r="K71" s="20">
        <v>2041265</v>
      </c>
      <c r="L71" s="20">
        <v>1895735</v>
      </c>
      <c r="M71" s="20">
        <v>6072171</v>
      </c>
      <c r="N71" s="20"/>
      <c r="O71" s="20"/>
      <c r="P71" s="20"/>
      <c r="Q71" s="20"/>
      <c r="R71" s="20"/>
      <c r="S71" s="20"/>
      <c r="T71" s="20"/>
      <c r="U71" s="20"/>
      <c r="V71" s="20">
        <v>11907000</v>
      </c>
      <c r="W71" s="20">
        <v>13882221</v>
      </c>
      <c r="X71" s="20"/>
      <c r="Y71" s="19"/>
      <c r="Z71" s="22">
        <v>35583605</v>
      </c>
    </row>
    <row r="72" spans="1:26" ht="13.5" hidden="1">
      <c r="A72" s="38" t="s">
        <v>112</v>
      </c>
      <c r="B72" s="18"/>
      <c r="C72" s="18"/>
      <c r="D72" s="19">
        <v>11126717</v>
      </c>
      <c r="E72" s="20">
        <v>11126717</v>
      </c>
      <c r="F72" s="20">
        <v>1326217</v>
      </c>
      <c r="G72" s="20">
        <v>1305175</v>
      </c>
      <c r="H72" s="20">
        <v>1305175</v>
      </c>
      <c r="I72" s="20">
        <v>3936567</v>
      </c>
      <c r="J72" s="20">
        <v>1315197</v>
      </c>
      <c r="K72" s="20">
        <v>1252471</v>
      </c>
      <c r="L72" s="20">
        <v>1230149</v>
      </c>
      <c r="M72" s="20">
        <v>3797817</v>
      </c>
      <c r="N72" s="20"/>
      <c r="O72" s="20"/>
      <c r="P72" s="20"/>
      <c r="Q72" s="20"/>
      <c r="R72" s="20"/>
      <c r="S72" s="20"/>
      <c r="T72" s="20"/>
      <c r="U72" s="20"/>
      <c r="V72" s="20">
        <v>7734384</v>
      </c>
      <c r="W72" s="20">
        <v>5404017</v>
      </c>
      <c r="X72" s="20"/>
      <c r="Y72" s="19"/>
      <c r="Z72" s="22">
        <v>11126717</v>
      </c>
    </row>
    <row r="73" spans="1:26" ht="13.5" hidden="1">
      <c r="A73" s="38" t="s">
        <v>113</v>
      </c>
      <c r="B73" s="18"/>
      <c r="C73" s="18"/>
      <c r="D73" s="19">
        <v>11265424</v>
      </c>
      <c r="E73" s="20">
        <v>11265424</v>
      </c>
      <c r="F73" s="20">
        <v>546734</v>
      </c>
      <c r="G73" s="20">
        <v>529269</v>
      </c>
      <c r="H73" s="20">
        <v>534002</v>
      </c>
      <c r="I73" s="20">
        <v>1610005</v>
      </c>
      <c r="J73" s="20">
        <v>541508</v>
      </c>
      <c r="K73" s="20">
        <v>515221</v>
      </c>
      <c r="L73" s="20">
        <v>510348</v>
      </c>
      <c r="M73" s="20">
        <v>1567077</v>
      </c>
      <c r="N73" s="20"/>
      <c r="O73" s="20"/>
      <c r="P73" s="20"/>
      <c r="Q73" s="20"/>
      <c r="R73" s="20"/>
      <c r="S73" s="20"/>
      <c r="T73" s="20"/>
      <c r="U73" s="20"/>
      <c r="V73" s="20">
        <v>3177082</v>
      </c>
      <c r="W73" s="20">
        <v>4484005</v>
      </c>
      <c r="X73" s="20"/>
      <c r="Y73" s="19"/>
      <c r="Z73" s="22">
        <v>11265424</v>
      </c>
    </row>
    <row r="74" spans="1:26" ht="13.5" hidden="1">
      <c r="A74" s="38" t="s">
        <v>114</v>
      </c>
      <c r="B74" s="18"/>
      <c r="C74" s="18"/>
      <c r="D74" s="19">
        <v>8200169</v>
      </c>
      <c r="E74" s="20">
        <v>8200169</v>
      </c>
      <c r="F74" s="20">
        <v>12236</v>
      </c>
      <c r="G74" s="20">
        <v>32811</v>
      </c>
      <c r="H74" s="20">
        <v>17027</v>
      </c>
      <c r="I74" s="20">
        <v>62074</v>
      </c>
      <c r="J74" s="20">
        <v>30747</v>
      </c>
      <c r="K74" s="20">
        <v>22819</v>
      </c>
      <c r="L74" s="20">
        <v>11748</v>
      </c>
      <c r="M74" s="20">
        <v>65314</v>
      </c>
      <c r="N74" s="20"/>
      <c r="O74" s="20"/>
      <c r="P74" s="20"/>
      <c r="Q74" s="20"/>
      <c r="R74" s="20"/>
      <c r="S74" s="20"/>
      <c r="T74" s="20"/>
      <c r="U74" s="20"/>
      <c r="V74" s="20">
        <v>127388</v>
      </c>
      <c r="W74" s="20">
        <v>572597</v>
      </c>
      <c r="X74" s="20"/>
      <c r="Y74" s="19"/>
      <c r="Z74" s="22">
        <v>8200169</v>
      </c>
    </row>
    <row r="75" spans="1:26" ht="13.5" hidden="1">
      <c r="A75" s="39" t="s">
        <v>115</v>
      </c>
      <c r="B75" s="27"/>
      <c r="C75" s="27"/>
      <c r="D75" s="28">
        <v>3500000</v>
      </c>
      <c r="E75" s="29">
        <v>3500000</v>
      </c>
      <c r="F75" s="29">
        <v>537290</v>
      </c>
      <c r="G75" s="29">
        <v>488825</v>
      </c>
      <c r="H75" s="29">
        <v>569614</v>
      </c>
      <c r="I75" s="29">
        <v>1595729</v>
      </c>
      <c r="J75" s="29">
        <v>684174</v>
      </c>
      <c r="K75" s="29">
        <v>507921</v>
      </c>
      <c r="L75" s="29">
        <v>657895</v>
      </c>
      <c r="M75" s="29">
        <v>1849990</v>
      </c>
      <c r="N75" s="29"/>
      <c r="O75" s="29"/>
      <c r="P75" s="29"/>
      <c r="Q75" s="29"/>
      <c r="R75" s="29"/>
      <c r="S75" s="29"/>
      <c r="T75" s="29"/>
      <c r="U75" s="29"/>
      <c r="V75" s="29">
        <v>3445719</v>
      </c>
      <c r="W75" s="29">
        <v>1799632</v>
      </c>
      <c r="X75" s="29"/>
      <c r="Y75" s="28"/>
      <c r="Z75" s="30">
        <v>3500000</v>
      </c>
    </row>
    <row r="76" spans="1:26" ht="13.5" hidden="1">
      <c r="A76" s="41" t="s">
        <v>117</v>
      </c>
      <c r="B76" s="31"/>
      <c r="C76" s="31"/>
      <c r="D76" s="32">
        <v>257428576</v>
      </c>
      <c r="E76" s="33">
        <v>257428576</v>
      </c>
      <c r="F76" s="33">
        <v>18947533</v>
      </c>
      <c r="G76" s="33">
        <v>15822774</v>
      </c>
      <c r="H76" s="33">
        <v>17231880</v>
      </c>
      <c r="I76" s="33">
        <v>52002187</v>
      </c>
      <c r="J76" s="33">
        <v>17124451</v>
      </c>
      <c r="K76" s="33">
        <v>18854840</v>
      </c>
      <c r="L76" s="33">
        <v>19131175</v>
      </c>
      <c r="M76" s="33">
        <v>55110466</v>
      </c>
      <c r="N76" s="33"/>
      <c r="O76" s="33"/>
      <c r="P76" s="33"/>
      <c r="Q76" s="33"/>
      <c r="R76" s="33"/>
      <c r="S76" s="33"/>
      <c r="T76" s="33"/>
      <c r="U76" s="33"/>
      <c r="V76" s="33">
        <v>107112653</v>
      </c>
      <c r="W76" s="33">
        <v>106185161</v>
      </c>
      <c r="X76" s="33"/>
      <c r="Y76" s="32"/>
      <c r="Z76" s="34">
        <v>257428576</v>
      </c>
    </row>
    <row r="77" spans="1:26" ht="13.5" hidden="1">
      <c r="A77" s="36" t="s">
        <v>31</v>
      </c>
      <c r="B77" s="18"/>
      <c r="C77" s="18"/>
      <c r="D77" s="19">
        <v>89915492</v>
      </c>
      <c r="E77" s="20">
        <v>89915492</v>
      </c>
      <c r="F77" s="20">
        <v>6045417</v>
      </c>
      <c r="G77" s="20">
        <v>4436291</v>
      </c>
      <c r="H77" s="20">
        <v>5340656</v>
      </c>
      <c r="I77" s="20">
        <v>15822364</v>
      </c>
      <c r="J77" s="20">
        <v>5223929</v>
      </c>
      <c r="K77" s="20">
        <v>5090078</v>
      </c>
      <c r="L77" s="20">
        <v>4996796</v>
      </c>
      <c r="M77" s="20">
        <v>15310803</v>
      </c>
      <c r="N77" s="20"/>
      <c r="O77" s="20"/>
      <c r="P77" s="20"/>
      <c r="Q77" s="20"/>
      <c r="R77" s="20"/>
      <c r="S77" s="20"/>
      <c r="T77" s="20"/>
      <c r="U77" s="20"/>
      <c r="V77" s="20">
        <v>31133167</v>
      </c>
      <c r="W77" s="20">
        <v>33063496</v>
      </c>
      <c r="X77" s="20"/>
      <c r="Y77" s="19"/>
      <c r="Z77" s="22">
        <v>89915492</v>
      </c>
    </row>
    <row r="78" spans="1:26" ht="13.5" hidden="1">
      <c r="A78" s="37" t="s">
        <v>32</v>
      </c>
      <c r="B78" s="18"/>
      <c r="C78" s="18"/>
      <c r="D78" s="19">
        <v>164013084</v>
      </c>
      <c r="E78" s="20">
        <v>164013084</v>
      </c>
      <c r="F78" s="20">
        <v>12364826</v>
      </c>
      <c r="G78" s="20">
        <v>10897658</v>
      </c>
      <c r="H78" s="20">
        <v>11321610</v>
      </c>
      <c r="I78" s="20">
        <v>34584094</v>
      </c>
      <c r="J78" s="20">
        <v>11216348</v>
      </c>
      <c r="K78" s="20">
        <v>13256841</v>
      </c>
      <c r="L78" s="20">
        <v>13476484</v>
      </c>
      <c r="M78" s="20">
        <v>37949673</v>
      </c>
      <c r="N78" s="20"/>
      <c r="O78" s="20"/>
      <c r="P78" s="20"/>
      <c r="Q78" s="20"/>
      <c r="R78" s="20"/>
      <c r="S78" s="20"/>
      <c r="T78" s="20"/>
      <c r="U78" s="20"/>
      <c r="V78" s="20">
        <v>72533767</v>
      </c>
      <c r="W78" s="20">
        <v>71322033</v>
      </c>
      <c r="X78" s="20"/>
      <c r="Y78" s="19"/>
      <c r="Z78" s="22">
        <v>164013084</v>
      </c>
    </row>
    <row r="79" spans="1:26" ht="13.5" hidden="1">
      <c r="A79" s="38" t="s">
        <v>110</v>
      </c>
      <c r="B79" s="18"/>
      <c r="C79" s="18"/>
      <c r="D79" s="19">
        <v>101145962</v>
      </c>
      <c r="E79" s="20">
        <v>101145962</v>
      </c>
      <c r="F79" s="20">
        <v>8230059</v>
      </c>
      <c r="G79" s="20">
        <v>7380972</v>
      </c>
      <c r="H79" s="20">
        <v>7529588</v>
      </c>
      <c r="I79" s="20">
        <v>23140619</v>
      </c>
      <c r="J79" s="20">
        <v>7193725</v>
      </c>
      <c r="K79" s="20">
        <v>9425065</v>
      </c>
      <c r="L79" s="20">
        <v>9828504</v>
      </c>
      <c r="M79" s="20">
        <v>26447294</v>
      </c>
      <c r="N79" s="20"/>
      <c r="O79" s="20"/>
      <c r="P79" s="20"/>
      <c r="Q79" s="20"/>
      <c r="R79" s="20"/>
      <c r="S79" s="20"/>
      <c r="T79" s="20"/>
      <c r="U79" s="20"/>
      <c r="V79" s="20">
        <v>49587913</v>
      </c>
      <c r="W79" s="20">
        <v>48917109</v>
      </c>
      <c r="X79" s="20"/>
      <c r="Y79" s="19"/>
      <c r="Z79" s="22">
        <v>101145962</v>
      </c>
    </row>
    <row r="80" spans="1:26" ht="13.5" hidden="1">
      <c r="A80" s="38" t="s">
        <v>111</v>
      </c>
      <c r="B80" s="18"/>
      <c r="C80" s="18"/>
      <c r="D80" s="19">
        <v>33804425</v>
      </c>
      <c r="E80" s="20">
        <v>33804425</v>
      </c>
      <c r="F80" s="20">
        <v>2249580</v>
      </c>
      <c r="G80" s="20">
        <v>1649431</v>
      </c>
      <c r="H80" s="20">
        <v>1935818</v>
      </c>
      <c r="I80" s="20">
        <v>5834829</v>
      </c>
      <c r="J80" s="20">
        <v>2135171</v>
      </c>
      <c r="K80" s="20">
        <v>2041265</v>
      </c>
      <c r="L80" s="20">
        <v>1895735</v>
      </c>
      <c r="M80" s="20">
        <v>6072171</v>
      </c>
      <c r="N80" s="20"/>
      <c r="O80" s="20"/>
      <c r="P80" s="20"/>
      <c r="Q80" s="20"/>
      <c r="R80" s="20"/>
      <c r="S80" s="20"/>
      <c r="T80" s="20"/>
      <c r="U80" s="20"/>
      <c r="V80" s="20">
        <v>11907000</v>
      </c>
      <c r="W80" s="20">
        <v>12882221</v>
      </c>
      <c r="X80" s="20"/>
      <c r="Y80" s="19"/>
      <c r="Z80" s="22">
        <v>33804425</v>
      </c>
    </row>
    <row r="81" spans="1:26" ht="13.5" hidden="1">
      <c r="A81" s="38" t="s">
        <v>112</v>
      </c>
      <c r="B81" s="18"/>
      <c r="C81" s="18"/>
      <c r="D81" s="19">
        <v>10570382</v>
      </c>
      <c r="E81" s="20">
        <v>10570382</v>
      </c>
      <c r="F81" s="20">
        <v>1326217</v>
      </c>
      <c r="G81" s="20">
        <v>1305175</v>
      </c>
      <c r="H81" s="20">
        <v>1305175</v>
      </c>
      <c r="I81" s="20">
        <v>3936567</v>
      </c>
      <c r="J81" s="20">
        <v>1315197</v>
      </c>
      <c r="K81" s="20">
        <v>1252471</v>
      </c>
      <c r="L81" s="20">
        <v>1230149</v>
      </c>
      <c r="M81" s="20">
        <v>3797817</v>
      </c>
      <c r="N81" s="20"/>
      <c r="O81" s="20"/>
      <c r="P81" s="20"/>
      <c r="Q81" s="20"/>
      <c r="R81" s="20"/>
      <c r="S81" s="20"/>
      <c r="T81" s="20"/>
      <c r="U81" s="20"/>
      <c r="V81" s="20">
        <v>7734384</v>
      </c>
      <c r="W81" s="20">
        <v>4513301</v>
      </c>
      <c r="X81" s="20"/>
      <c r="Y81" s="19"/>
      <c r="Z81" s="22">
        <v>10570382</v>
      </c>
    </row>
    <row r="82" spans="1:26" ht="13.5" hidden="1">
      <c r="A82" s="38" t="s">
        <v>113</v>
      </c>
      <c r="B82" s="18"/>
      <c r="C82" s="18"/>
      <c r="D82" s="19">
        <v>10702154</v>
      </c>
      <c r="E82" s="20">
        <v>10702154</v>
      </c>
      <c r="F82" s="20">
        <v>546734</v>
      </c>
      <c r="G82" s="20">
        <v>529269</v>
      </c>
      <c r="H82" s="20">
        <v>534002</v>
      </c>
      <c r="I82" s="20">
        <v>1610005</v>
      </c>
      <c r="J82" s="20">
        <v>541508</v>
      </c>
      <c r="K82" s="20">
        <v>515221</v>
      </c>
      <c r="L82" s="20">
        <v>510348</v>
      </c>
      <c r="M82" s="20">
        <v>1567077</v>
      </c>
      <c r="N82" s="20"/>
      <c r="O82" s="20"/>
      <c r="P82" s="20"/>
      <c r="Q82" s="20"/>
      <c r="R82" s="20"/>
      <c r="S82" s="20"/>
      <c r="T82" s="20"/>
      <c r="U82" s="20"/>
      <c r="V82" s="20">
        <v>3177082</v>
      </c>
      <c r="W82" s="20">
        <v>4484005</v>
      </c>
      <c r="X82" s="20"/>
      <c r="Y82" s="19"/>
      <c r="Z82" s="22">
        <v>10702154</v>
      </c>
    </row>
    <row r="83" spans="1:26" ht="13.5" hidden="1">
      <c r="A83" s="38" t="s">
        <v>114</v>
      </c>
      <c r="B83" s="18"/>
      <c r="C83" s="18"/>
      <c r="D83" s="19">
        <v>7790161</v>
      </c>
      <c r="E83" s="20">
        <v>7790161</v>
      </c>
      <c r="F83" s="20">
        <v>12236</v>
      </c>
      <c r="G83" s="20">
        <v>32811</v>
      </c>
      <c r="H83" s="20">
        <v>17027</v>
      </c>
      <c r="I83" s="20">
        <v>62074</v>
      </c>
      <c r="J83" s="20">
        <v>30747</v>
      </c>
      <c r="K83" s="20">
        <v>22819</v>
      </c>
      <c r="L83" s="20">
        <v>11748</v>
      </c>
      <c r="M83" s="20">
        <v>65314</v>
      </c>
      <c r="N83" s="20"/>
      <c r="O83" s="20"/>
      <c r="P83" s="20"/>
      <c r="Q83" s="20"/>
      <c r="R83" s="20"/>
      <c r="S83" s="20"/>
      <c r="T83" s="20"/>
      <c r="U83" s="20"/>
      <c r="V83" s="20">
        <v>127388</v>
      </c>
      <c r="W83" s="20">
        <v>525397</v>
      </c>
      <c r="X83" s="20"/>
      <c r="Y83" s="19"/>
      <c r="Z83" s="22">
        <v>7790161</v>
      </c>
    </row>
    <row r="84" spans="1:26" ht="13.5" hidden="1">
      <c r="A84" s="39" t="s">
        <v>115</v>
      </c>
      <c r="B84" s="27"/>
      <c r="C84" s="27"/>
      <c r="D84" s="28">
        <v>3500000</v>
      </c>
      <c r="E84" s="29">
        <v>3500000</v>
      </c>
      <c r="F84" s="29">
        <v>537290</v>
      </c>
      <c r="G84" s="29">
        <v>488825</v>
      </c>
      <c r="H84" s="29">
        <v>569614</v>
      </c>
      <c r="I84" s="29">
        <v>1595729</v>
      </c>
      <c r="J84" s="29">
        <v>684174</v>
      </c>
      <c r="K84" s="29">
        <v>507921</v>
      </c>
      <c r="L84" s="29">
        <v>657895</v>
      </c>
      <c r="M84" s="29">
        <v>1849990</v>
      </c>
      <c r="N84" s="29"/>
      <c r="O84" s="29"/>
      <c r="P84" s="29"/>
      <c r="Q84" s="29"/>
      <c r="R84" s="29"/>
      <c r="S84" s="29"/>
      <c r="T84" s="29"/>
      <c r="U84" s="29"/>
      <c r="V84" s="29">
        <v>3445719</v>
      </c>
      <c r="W84" s="29">
        <v>1799632</v>
      </c>
      <c r="X84" s="29"/>
      <c r="Y84" s="28"/>
      <c r="Z84" s="30">
        <v>3500000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84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0</v>
      </c>
      <c r="C5" s="18">
        <v>0</v>
      </c>
      <c r="D5" s="58">
        <v>59966712</v>
      </c>
      <c r="E5" s="59">
        <v>59966712</v>
      </c>
      <c r="F5" s="59">
        <v>4974842</v>
      </c>
      <c r="G5" s="59">
        <v>9958048</v>
      </c>
      <c r="H5" s="59">
        <v>4960117</v>
      </c>
      <c r="I5" s="59">
        <v>19893007</v>
      </c>
      <c r="J5" s="59">
        <v>5002102</v>
      </c>
      <c r="K5" s="59">
        <v>0</v>
      </c>
      <c r="L5" s="59">
        <v>5033820</v>
      </c>
      <c r="M5" s="59">
        <v>10035922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29928929</v>
      </c>
      <c r="W5" s="59">
        <v>29983356</v>
      </c>
      <c r="X5" s="59">
        <v>-54427</v>
      </c>
      <c r="Y5" s="60">
        <v>-0.18</v>
      </c>
      <c r="Z5" s="61">
        <v>59966712</v>
      </c>
    </row>
    <row r="6" spans="1:26" ht="13.5">
      <c r="A6" s="57" t="s">
        <v>32</v>
      </c>
      <c r="B6" s="18">
        <v>0</v>
      </c>
      <c r="C6" s="18">
        <v>0</v>
      </c>
      <c r="D6" s="58">
        <v>343025879</v>
      </c>
      <c r="E6" s="59">
        <v>343025879</v>
      </c>
      <c r="F6" s="59">
        <v>26437408</v>
      </c>
      <c r="G6" s="59">
        <v>53466709</v>
      </c>
      <c r="H6" s="59">
        <v>23415948</v>
      </c>
      <c r="I6" s="59">
        <v>103320065</v>
      </c>
      <c r="J6" s="59">
        <v>26324784</v>
      </c>
      <c r="K6" s="59">
        <v>0</v>
      </c>
      <c r="L6" s="59">
        <v>27488094</v>
      </c>
      <c r="M6" s="59">
        <v>53812878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157132943</v>
      </c>
      <c r="W6" s="59">
        <v>171512946</v>
      </c>
      <c r="X6" s="59">
        <v>-14380003</v>
      </c>
      <c r="Y6" s="60">
        <v>-8.38</v>
      </c>
      <c r="Z6" s="61">
        <v>343025879</v>
      </c>
    </row>
    <row r="7" spans="1:26" ht="13.5">
      <c r="A7" s="57" t="s">
        <v>33</v>
      </c>
      <c r="B7" s="18">
        <v>0</v>
      </c>
      <c r="C7" s="18">
        <v>0</v>
      </c>
      <c r="D7" s="58">
        <v>33056564</v>
      </c>
      <c r="E7" s="59">
        <v>33056564</v>
      </c>
      <c r="F7" s="59">
        <v>0</v>
      </c>
      <c r="G7" s="59">
        <v>2802329</v>
      </c>
      <c r="H7" s="59">
        <v>2708448</v>
      </c>
      <c r="I7" s="59">
        <v>5510777</v>
      </c>
      <c r="J7" s="59">
        <v>3506969</v>
      </c>
      <c r="K7" s="59">
        <v>0</v>
      </c>
      <c r="L7" s="59">
        <v>2608900</v>
      </c>
      <c r="M7" s="59">
        <v>6115869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11626646</v>
      </c>
      <c r="W7" s="59">
        <v>16528284</v>
      </c>
      <c r="X7" s="59">
        <v>-4901638</v>
      </c>
      <c r="Y7" s="60">
        <v>-29.66</v>
      </c>
      <c r="Z7" s="61">
        <v>33056564</v>
      </c>
    </row>
    <row r="8" spans="1:26" ht="13.5">
      <c r="A8" s="57" t="s">
        <v>34</v>
      </c>
      <c r="B8" s="18">
        <v>0</v>
      </c>
      <c r="C8" s="18">
        <v>0</v>
      </c>
      <c r="D8" s="58">
        <v>364452850</v>
      </c>
      <c r="E8" s="59">
        <v>364452850</v>
      </c>
      <c r="F8" s="59">
        <v>145048000</v>
      </c>
      <c r="G8" s="59">
        <v>145566000</v>
      </c>
      <c r="H8" s="59">
        <v>-1060223</v>
      </c>
      <c r="I8" s="59">
        <v>289553777</v>
      </c>
      <c r="J8" s="59">
        <v>0</v>
      </c>
      <c r="K8" s="59">
        <v>0</v>
      </c>
      <c r="L8" s="59">
        <v>99832243</v>
      </c>
      <c r="M8" s="59">
        <v>99832243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389386020</v>
      </c>
      <c r="W8" s="59">
        <v>182226426</v>
      </c>
      <c r="X8" s="59">
        <v>207159594</v>
      </c>
      <c r="Y8" s="60">
        <v>113.68</v>
      </c>
      <c r="Z8" s="61">
        <v>364452850</v>
      </c>
    </row>
    <row r="9" spans="1:26" ht="13.5">
      <c r="A9" s="57" t="s">
        <v>35</v>
      </c>
      <c r="B9" s="18">
        <v>0</v>
      </c>
      <c r="C9" s="18">
        <v>0</v>
      </c>
      <c r="D9" s="58">
        <v>49359602</v>
      </c>
      <c r="E9" s="59">
        <v>49359602</v>
      </c>
      <c r="F9" s="59">
        <v>2478443</v>
      </c>
      <c r="G9" s="59">
        <v>3906968</v>
      </c>
      <c r="H9" s="59">
        <v>4952691</v>
      </c>
      <c r="I9" s="59">
        <v>11338102</v>
      </c>
      <c r="J9" s="59">
        <v>1697217</v>
      </c>
      <c r="K9" s="59">
        <v>0</v>
      </c>
      <c r="L9" s="59">
        <v>3415195</v>
      </c>
      <c r="M9" s="59">
        <v>5112412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16450514</v>
      </c>
      <c r="W9" s="59">
        <v>24679800</v>
      </c>
      <c r="X9" s="59">
        <v>-8229286</v>
      </c>
      <c r="Y9" s="60">
        <v>-33.34</v>
      </c>
      <c r="Z9" s="61">
        <v>49359602</v>
      </c>
    </row>
    <row r="10" spans="1:26" ht="25.5">
      <c r="A10" s="62" t="s">
        <v>102</v>
      </c>
      <c r="B10" s="63">
        <f>SUM(B5:B9)</f>
        <v>0</v>
      </c>
      <c r="C10" s="63">
        <f>SUM(C5:C9)</f>
        <v>0</v>
      </c>
      <c r="D10" s="64">
        <f aca="true" t="shared" si="0" ref="D10:Z10">SUM(D5:D9)</f>
        <v>849861607</v>
      </c>
      <c r="E10" s="65">
        <f t="shared" si="0"/>
        <v>849861607</v>
      </c>
      <c r="F10" s="65">
        <f t="shared" si="0"/>
        <v>178938693</v>
      </c>
      <c r="G10" s="65">
        <f t="shared" si="0"/>
        <v>215700054</v>
      </c>
      <c r="H10" s="65">
        <f t="shared" si="0"/>
        <v>34976981</v>
      </c>
      <c r="I10" s="65">
        <f t="shared" si="0"/>
        <v>429615728</v>
      </c>
      <c r="J10" s="65">
        <f t="shared" si="0"/>
        <v>36531072</v>
      </c>
      <c r="K10" s="65">
        <f t="shared" si="0"/>
        <v>0</v>
      </c>
      <c r="L10" s="65">
        <f t="shared" si="0"/>
        <v>138378252</v>
      </c>
      <c r="M10" s="65">
        <f t="shared" si="0"/>
        <v>174909324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604525052</v>
      </c>
      <c r="W10" s="65">
        <f t="shared" si="0"/>
        <v>424930812</v>
      </c>
      <c r="X10" s="65">
        <f t="shared" si="0"/>
        <v>179594240</v>
      </c>
      <c r="Y10" s="66">
        <f>+IF(W10&lt;&gt;0,(X10/W10)*100,0)</f>
        <v>42.26434867236692</v>
      </c>
      <c r="Z10" s="67">
        <f t="shared" si="0"/>
        <v>849861607</v>
      </c>
    </row>
    <row r="11" spans="1:26" ht="13.5">
      <c r="A11" s="57" t="s">
        <v>36</v>
      </c>
      <c r="B11" s="18">
        <v>0</v>
      </c>
      <c r="C11" s="18">
        <v>0</v>
      </c>
      <c r="D11" s="58">
        <v>279954735</v>
      </c>
      <c r="E11" s="59">
        <v>279954735</v>
      </c>
      <c r="F11" s="59">
        <v>16310382</v>
      </c>
      <c r="G11" s="59">
        <v>33424865</v>
      </c>
      <c r="H11" s="59">
        <v>18343060</v>
      </c>
      <c r="I11" s="59">
        <v>68078307</v>
      </c>
      <c r="J11" s="59">
        <v>16752827</v>
      </c>
      <c r="K11" s="59">
        <v>0</v>
      </c>
      <c r="L11" s="59">
        <v>18648198</v>
      </c>
      <c r="M11" s="59">
        <v>35401025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103479332</v>
      </c>
      <c r="W11" s="59">
        <v>139977366</v>
      </c>
      <c r="X11" s="59">
        <v>-36498034</v>
      </c>
      <c r="Y11" s="60">
        <v>-26.07</v>
      </c>
      <c r="Z11" s="61">
        <v>279954735</v>
      </c>
    </row>
    <row r="12" spans="1:26" ht="13.5">
      <c r="A12" s="57" t="s">
        <v>37</v>
      </c>
      <c r="B12" s="18">
        <v>0</v>
      </c>
      <c r="C12" s="18">
        <v>0</v>
      </c>
      <c r="D12" s="58">
        <v>21086102</v>
      </c>
      <c r="E12" s="59">
        <v>21086102</v>
      </c>
      <c r="F12" s="59">
        <v>1633723</v>
      </c>
      <c r="G12" s="59">
        <v>2867677</v>
      </c>
      <c r="H12" s="59">
        <v>1569942</v>
      </c>
      <c r="I12" s="59">
        <v>6071342</v>
      </c>
      <c r="J12" s="59">
        <v>1774300</v>
      </c>
      <c r="K12" s="59">
        <v>0</v>
      </c>
      <c r="L12" s="59">
        <v>1646616</v>
      </c>
      <c r="M12" s="59">
        <v>3420916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9492258</v>
      </c>
      <c r="W12" s="59">
        <v>10543050</v>
      </c>
      <c r="X12" s="59">
        <v>-1050792</v>
      </c>
      <c r="Y12" s="60">
        <v>-9.97</v>
      </c>
      <c r="Z12" s="61">
        <v>21086102</v>
      </c>
    </row>
    <row r="13" spans="1:26" ht="13.5">
      <c r="A13" s="57" t="s">
        <v>103</v>
      </c>
      <c r="B13" s="18">
        <v>0</v>
      </c>
      <c r="C13" s="18">
        <v>0</v>
      </c>
      <c r="D13" s="58">
        <v>71313450</v>
      </c>
      <c r="E13" s="59">
        <v>71313450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35656728</v>
      </c>
      <c r="X13" s="59">
        <v>-35656728</v>
      </c>
      <c r="Y13" s="60">
        <v>-100</v>
      </c>
      <c r="Z13" s="61">
        <v>71313450</v>
      </c>
    </row>
    <row r="14" spans="1:26" ht="13.5">
      <c r="A14" s="57" t="s">
        <v>38</v>
      </c>
      <c r="B14" s="18">
        <v>0</v>
      </c>
      <c r="C14" s="18">
        <v>0</v>
      </c>
      <c r="D14" s="58">
        <v>0</v>
      </c>
      <c r="E14" s="59">
        <v>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/>
      <c r="X14" s="59">
        <v>0</v>
      </c>
      <c r="Y14" s="60">
        <v>0</v>
      </c>
      <c r="Z14" s="61">
        <v>0</v>
      </c>
    </row>
    <row r="15" spans="1:26" ht="13.5">
      <c r="A15" s="57" t="s">
        <v>39</v>
      </c>
      <c r="B15" s="18">
        <v>0</v>
      </c>
      <c r="C15" s="18">
        <v>0</v>
      </c>
      <c r="D15" s="58">
        <v>278767167</v>
      </c>
      <c r="E15" s="59">
        <v>278767167</v>
      </c>
      <c r="F15" s="59">
        <v>21586230</v>
      </c>
      <c r="G15" s="59">
        <v>51182620</v>
      </c>
      <c r="H15" s="59">
        <v>30083972</v>
      </c>
      <c r="I15" s="59">
        <v>102852822</v>
      </c>
      <c r="J15" s="59">
        <v>33421909</v>
      </c>
      <c r="K15" s="59">
        <v>0</v>
      </c>
      <c r="L15" s="59">
        <v>35130635</v>
      </c>
      <c r="M15" s="59">
        <v>68552544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171405366</v>
      </c>
      <c r="W15" s="59">
        <v>139383588</v>
      </c>
      <c r="X15" s="59">
        <v>32021778</v>
      </c>
      <c r="Y15" s="60">
        <v>22.97</v>
      </c>
      <c r="Z15" s="61">
        <v>278767167</v>
      </c>
    </row>
    <row r="16" spans="1:26" ht="13.5">
      <c r="A16" s="68" t="s">
        <v>40</v>
      </c>
      <c r="B16" s="18">
        <v>0</v>
      </c>
      <c r="C16" s="18">
        <v>0</v>
      </c>
      <c r="D16" s="58">
        <v>29414754</v>
      </c>
      <c r="E16" s="59">
        <v>29414754</v>
      </c>
      <c r="F16" s="59">
        <v>494192</v>
      </c>
      <c r="G16" s="59">
        <v>1436113</v>
      </c>
      <c r="H16" s="59">
        <v>823584</v>
      </c>
      <c r="I16" s="59">
        <v>2753889</v>
      </c>
      <c r="J16" s="59">
        <v>1462024</v>
      </c>
      <c r="K16" s="59">
        <v>0</v>
      </c>
      <c r="L16" s="59">
        <v>477196</v>
      </c>
      <c r="M16" s="59">
        <v>1939220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4693109</v>
      </c>
      <c r="W16" s="59">
        <v>14707380</v>
      </c>
      <c r="X16" s="59">
        <v>-10014271</v>
      </c>
      <c r="Y16" s="60">
        <v>-68.09</v>
      </c>
      <c r="Z16" s="61">
        <v>29414754</v>
      </c>
    </row>
    <row r="17" spans="1:26" ht="13.5">
      <c r="A17" s="57" t="s">
        <v>41</v>
      </c>
      <c r="B17" s="18">
        <v>0</v>
      </c>
      <c r="C17" s="18">
        <v>0</v>
      </c>
      <c r="D17" s="58">
        <v>168266486</v>
      </c>
      <c r="E17" s="59">
        <v>168266486</v>
      </c>
      <c r="F17" s="59">
        <v>5859957</v>
      </c>
      <c r="G17" s="59">
        <v>15751414</v>
      </c>
      <c r="H17" s="59">
        <v>7095885</v>
      </c>
      <c r="I17" s="59">
        <v>28707256</v>
      </c>
      <c r="J17" s="59">
        <v>15337101</v>
      </c>
      <c r="K17" s="59">
        <v>0</v>
      </c>
      <c r="L17" s="59">
        <v>9114119</v>
      </c>
      <c r="M17" s="59">
        <v>24451220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53158476</v>
      </c>
      <c r="W17" s="59">
        <v>84133242</v>
      </c>
      <c r="X17" s="59">
        <v>-30974766</v>
      </c>
      <c r="Y17" s="60">
        <v>-36.82</v>
      </c>
      <c r="Z17" s="61">
        <v>168266486</v>
      </c>
    </row>
    <row r="18" spans="1:26" ht="13.5">
      <c r="A18" s="69" t="s">
        <v>42</v>
      </c>
      <c r="B18" s="70">
        <f>SUM(B11:B17)</f>
        <v>0</v>
      </c>
      <c r="C18" s="70">
        <f>SUM(C11:C17)</f>
        <v>0</v>
      </c>
      <c r="D18" s="71">
        <f aca="true" t="shared" si="1" ref="D18:Z18">SUM(D11:D17)</f>
        <v>848802694</v>
      </c>
      <c r="E18" s="72">
        <f t="shared" si="1"/>
        <v>848802694</v>
      </c>
      <c r="F18" s="72">
        <f t="shared" si="1"/>
        <v>45884484</v>
      </c>
      <c r="G18" s="72">
        <f t="shared" si="1"/>
        <v>104662689</v>
      </c>
      <c r="H18" s="72">
        <f t="shared" si="1"/>
        <v>57916443</v>
      </c>
      <c r="I18" s="72">
        <f t="shared" si="1"/>
        <v>208463616</v>
      </c>
      <c r="J18" s="72">
        <f t="shared" si="1"/>
        <v>68748161</v>
      </c>
      <c r="K18" s="72">
        <f t="shared" si="1"/>
        <v>0</v>
      </c>
      <c r="L18" s="72">
        <f t="shared" si="1"/>
        <v>65016764</v>
      </c>
      <c r="M18" s="72">
        <f t="shared" si="1"/>
        <v>133764925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342228541</v>
      </c>
      <c r="W18" s="72">
        <f t="shared" si="1"/>
        <v>424401354</v>
      </c>
      <c r="X18" s="72">
        <f t="shared" si="1"/>
        <v>-82172813</v>
      </c>
      <c r="Y18" s="66">
        <f>+IF(W18&lt;&gt;0,(X18/W18)*100,0)</f>
        <v>-19.36205250655256</v>
      </c>
      <c r="Z18" s="73">
        <f t="shared" si="1"/>
        <v>848802694</v>
      </c>
    </row>
    <row r="19" spans="1:26" ht="13.5">
      <c r="A19" s="69" t="s">
        <v>43</v>
      </c>
      <c r="B19" s="74">
        <f>+B10-B18</f>
        <v>0</v>
      </c>
      <c r="C19" s="74">
        <f>+C10-C18</f>
        <v>0</v>
      </c>
      <c r="D19" s="75">
        <f aca="true" t="shared" si="2" ref="D19:Z19">+D10-D18</f>
        <v>1058913</v>
      </c>
      <c r="E19" s="76">
        <f t="shared" si="2"/>
        <v>1058913</v>
      </c>
      <c r="F19" s="76">
        <f t="shared" si="2"/>
        <v>133054209</v>
      </c>
      <c r="G19" s="76">
        <f t="shared" si="2"/>
        <v>111037365</v>
      </c>
      <c r="H19" s="76">
        <f t="shared" si="2"/>
        <v>-22939462</v>
      </c>
      <c r="I19" s="76">
        <f t="shared" si="2"/>
        <v>221152112</v>
      </c>
      <c r="J19" s="76">
        <f t="shared" si="2"/>
        <v>-32217089</v>
      </c>
      <c r="K19" s="76">
        <f t="shared" si="2"/>
        <v>0</v>
      </c>
      <c r="L19" s="76">
        <f t="shared" si="2"/>
        <v>73361488</v>
      </c>
      <c r="M19" s="76">
        <f t="shared" si="2"/>
        <v>41144399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262296511</v>
      </c>
      <c r="W19" s="76">
        <f>IF(E10=E18,0,W10-W18)</f>
        <v>529458</v>
      </c>
      <c r="X19" s="76">
        <f t="shared" si="2"/>
        <v>261767053</v>
      </c>
      <c r="Y19" s="77">
        <f>+IF(W19&lt;&gt;0,(X19/W19)*100,0)</f>
        <v>49440.56997911071</v>
      </c>
      <c r="Z19" s="78">
        <f t="shared" si="2"/>
        <v>1058913</v>
      </c>
    </row>
    <row r="20" spans="1:26" ht="13.5">
      <c r="A20" s="57" t="s">
        <v>44</v>
      </c>
      <c r="B20" s="18">
        <v>0</v>
      </c>
      <c r="C20" s="18">
        <v>0</v>
      </c>
      <c r="D20" s="58">
        <v>318486000</v>
      </c>
      <c r="E20" s="59">
        <v>318486000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>
        <v>159243000</v>
      </c>
      <c r="X20" s="59">
        <v>-159243000</v>
      </c>
      <c r="Y20" s="60">
        <v>-100</v>
      </c>
      <c r="Z20" s="61">
        <v>318486000</v>
      </c>
    </row>
    <row r="21" spans="1:26" ht="13.5">
      <c r="A21" s="57" t="s">
        <v>104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105</v>
      </c>
      <c r="B22" s="85">
        <f>SUM(B19:B21)</f>
        <v>0</v>
      </c>
      <c r="C22" s="85">
        <f>SUM(C19:C21)</f>
        <v>0</v>
      </c>
      <c r="D22" s="86">
        <f aca="true" t="shared" si="3" ref="D22:Z22">SUM(D19:D21)</f>
        <v>319544913</v>
      </c>
      <c r="E22" s="87">
        <f t="shared" si="3"/>
        <v>319544913</v>
      </c>
      <c r="F22" s="87">
        <f t="shared" si="3"/>
        <v>133054209</v>
      </c>
      <c r="G22" s="87">
        <f t="shared" si="3"/>
        <v>111037365</v>
      </c>
      <c r="H22" s="87">
        <f t="shared" si="3"/>
        <v>-22939462</v>
      </c>
      <c r="I22" s="87">
        <f t="shared" si="3"/>
        <v>221152112</v>
      </c>
      <c r="J22" s="87">
        <f t="shared" si="3"/>
        <v>-32217089</v>
      </c>
      <c r="K22" s="87">
        <f t="shared" si="3"/>
        <v>0</v>
      </c>
      <c r="L22" s="87">
        <f t="shared" si="3"/>
        <v>73361488</v>
      </c>
      <c r="M22" s="87">
        <f t="shared" si="3"/>
        <v>41144399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262296511</v>
      </c>
      <c r="W22" s="87">
        <f t="shared" si="3"/>
        <v>159772458</v>
      </c>
      <c r="X22" s="87">
        <f t="shared" si="3"/>
        <v>102524053</v>
      </c>
      <c r="Y22" s="88">
        <f>+IF(W22&lt;&gt;0,(X22/W22)*100,0)</f>
        <v>64.16878996754247</v>
      </c>
      <c r="Z22" s="89">
        <f t="shared" si="3"/>
        <v>319544913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0</v>
      </c>
      <c r="C24" s="74">
        <f>SUM(C22:C23)</f>
        <v>0</v>
      </c>
      <c r="D24" s="75">
        <f aca="true" t="shared" si="4" ref="D24:Z24">SUM(D22:D23)</f>
        <v>319544913</v>
      </c>
      <c r="E24" s="76">
        <f t="shared" si="4"/>
        <v>319544913</v>
      </c>
      <c r="F24" s="76">
        <f t="shared" si="4"/>
        <v>133054209</v>
      </c>
      <c r="G24" s="76">
        <f t="shared" si="4"/>
        <v>111037365</v>
      </c>
      <c r="H24" s="76">
        <f t="shared" si="4"/>
        <v>-22939462</v>
      </c>
      <c r="I24" s="76">
        <f t="shared" si="4"/>
        <v>221152112</v>
      </c>
      <c r="J24" s="76">
        <f t="shared" si="4"/>
        <v>-32217089</v>
      </c>
      <c r="K24" s="76">
        <f t="shared" si="4"/>
        <v>0</v>
      </c>
      <c r="L24" s="76">
        <f t="shared" si="4"/>
        <v>73361488</v>
      </c>
      <c r="M24" s="76">
        <f t="shared" si="4"/>
        <v>41144399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262296511</v>
      </c>
      <c r="W24" s="76">
        <f t="shared" si="4"/>
        <v>159772458</v>
      </c>
      <c r="X24" s="76">
        <f t="shared" si="4"/>
        <v>102524053</v>
      </c>
      <c r="Y24" s="77">
        <f>+IF(W24&lt;&gt;0,(X24/W24)*100,0)</f>
        <v>64.16878996754247</v>
      </c>
      <c r="Z24" s="78">
        <f t="shared" si="4"/>
        <v>319544913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106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0</v>
      </c>
      <c r="C27" s="21">
        <v>0</v>
      </c>
      <c r="D27" s="98">
        <v>408401500</v>
      </c>
      <c r="E27" s="99">
        <v>408401500</v>
      </c>
      <c r="F27" s="99">
        <v>16229135</v>
      </c>
      <c r="G27" s="99">
        <v>30066619</v>
      </c>
      <c r="H27" s="99">
        <v>47644445</v>
      </c>
      <c r="I27" s="99">
        <v>93940199</v>
      </c>
      <c r="J27" s="99">
        <v>33688722</v>
      </c>
      <c r="K27" s="99">
        <v>72453432</v>
      </c>
      <c r="L27" s="99">
        <v>47971061</v>
      </c>
      <c r="M27" s="99">
        <v>154113215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248053414</v>
      </c>
      <c r="W27" s="99">
        <v>204200750</v>
      </c>
      <c r="X27" s="99">
        <v>43852664</v>
      </c>
      <c r="Y27" s="100">
        <v>21.48</v>
      </c>
      <c r="Z27" s="101">
        <v>408401500</v>
      </c>
    </row>
    <row r="28" spans="1:26" ht="13.5">
      <c r="A28" s="102" t="s">
        <v>44</v>
      </c>
      <c r="B28" s="18">
        <v>0</v>
      </c>
      <c r="C28" s="18">
        <v>0</v>
      </c>
      <c r="D28" s="58">
        <v>318486000</v>
      </c>
      <c r="E28" s="59">
        <v>318486000</v>
      </c>
      <c r="F28" s="59">
        <v>14962246</v>
      </c>
      <c r="G28" s="59">
        <v>26144552</v>
      </c>
      <c r="H28" s="59">
        <v>43762076</v>
      </c>
      <c r="I28" s="59">
        <v>84868874</v>
      </c>
      <c r="J28" s="59">
        <v>19538165</v>
      </c>
      <c r="K28" s="59">
        <v>54445045</v>
      </c>
      <c r="L28" s="59">
        <v>33823229</v>
      </c>
      <c r="M28" s="59">
        <v>107806439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192675313</v>
      </c>
      <c r="W28" s="59">
        <v>159243000</v>
      </c>
      <c r="X28" s="59">
        <v>33432313</v>
      </c>
      <c r="Y28" s="60">
        <v>20.99</v>
      </c>
      <c r="Z28" s="61">
        <v>318486000</v>
      </c>
    </row>
    <row r="29" spans="1:26" ht="13.5">
      <c r="A29" s="57" t="s">
        <v>107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0</v>
      </c>
      <c r="C31" s="18">
        <v>0</v>
      </c>
      <c r="D31" s="58">
        <v>89915500</v>
      </c>
      <c r="E31" s="59">
        <v>89915500</v>
      </c>
      <c r="F31" s="59">
        <v>1266889</v>
      </c>
      <c r="G31" s="59">
        <v>3922067</v>
      </c>
      <c r="H31" s="59">
        <v>3882369</v>
      </c>
      <c r="I31" s="59">
        <v>9071325</v>
      </c>
      <c r="J31" s="59">
        <v>14150557</v>
      </c>
      <c r="K31" s="59">
        <v>18008387</v>
      </c>
      <c r="L31" s="59">
        <v>14147832</v>
      </c>
      <c r="M31" s="59">
        <v>46306776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55378101</v>
      </c>
      <c r="W31" s="59">
        <v>44957750</v>
      </c>
      <c r="X31" s="59">
        <v>10420351</v>
      </c>
      <c r="Y31" s="60">
        <v>23.18</v>
      </c>
      <c r="Z31" s="61">
        <v>89915500</v>
      </c>
    </row>
    <row r="32" spans="1:26" ht="13.5">
      <c r="A32" s="69" t="s">
        <v>50</v>
      </c>
      <c r="B32" s="21">
        <f>SUM(B28:B31)</f>
        <v>0</v>
      </c>
      <c r="C32" s="21">
        <f>SUM(C28:C31)</f>
        <v>0</v>
      </c>
      <c r="D32" s="98">
        <f aca="true" t="shared" si="5" ref="D32:Z32">SUM(D28:D31)</f>
        <v>408401500</v>
      </c>
      <c r="E32" s="99">
        <f t="shared" si="5"/>
        <v>408401500</v>
      </c>
      <c r="F32" s="99">
        <f t="shared" si="5"/>
        <v>16229135</v>
      </c>
      <c r="G32" s="99">
        <f t="shared" si="5"/>
        <v>30066619</v>
      </c>
      <c r="H32" s="99">
        <f t="shared" si="5"/>
        <v>47644445</v>
      </c>
      <c r="I32" s="99">
        <f t="shared" si="5"/>
        <v>93940199</v>
      </c>
      <c r="J32" s="99">
        <f t="shared" si="5"/>
        <v>33688722</v>
      </c>
      <c r="K32" s="99">
        <f t="shared" si="5"/>
        <v>72453432</v>
      </c>
      <c r="L32" s="99">
        <f t="shared" si="5"/>
        <v>47971061</v>
      </c>
      <c r="M32" s="99">
        <f t="shared" si="5"/>
        <v>154113215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248053414</v>
      </c>
      <c r="W32" s="99">
        <f t="shared" si="5"/>
        <v>204200750</v>
      </c>
      <c r="X32" s="99">
        <f t="shared" si="5"/>
        <v>43852664</v>
      </c>
      <c r="Y32" s="100">
        <f>+IF(W32&lt;&gt;0,(X32/W32)*100,0)</f>
        <v>21.475270781326707</v>
      </c>
      <c r="Z32" s="101">
        <f t="shared" si="5"/>
        <v>408401500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0</v>
      </c>
      <c r="C35" s="18">
        <v>0</v>
      </c>
      <c r="D35" s="58">
        <v>892827247</v>
      </c>
      <c r="E35" s="59">
        <v>892827247</v>
      </c>
      <c r="F35" s="59">
        <v>372624702</v>
      </c>
      <c r="G35" s="59">
        <v>-4840520</v>
      </c>
      <c r="H35" s="59">
        <v>650672059</v>
      </c>
      <c r="I35" s="59">
        <v>650672059</v>
      </c>
      <c r="J35" s="59">
        <v>644495441</v>
      </c>
      <c r="K35" s="59">
        <v>0</v>
      </c>
      <c r="L35" s="59">
        <v>647679048</v>
      </c>
      <c r="M35" s="59">
        <v>647679048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647679048</v>
      </c>
      <c r="W35" s="59">
        <v>446413624</v>
      </c>
      <c r="X35" s="59">
        <v>201265424</v>
      </c>
      <c r="Y35" s="60">
        <v>45.08</v>
      </c>
      <c r="Z35" s="61">
        <v>892827247</v>
      </c>
    </row>
    <row r="36" spans="1:26" ht="13.5">
      <c r="A36" s="57" t="s">
        <v>53</v>
      </c>
      <c r="B36" s="18">
        <v>0</v>
      </c>
      <c r="C36" s="18">
        <v>0</v>
      </c>
      <c r="D36" s="58">
        <v>2438741483</v>
      </c>
      <c r="E36" s="59">
        <v>2438741483</v>
      </c>
      <c r="F36" s="59">
        <v>16229135</v>
      </c>
      <c r="G36" s="59">
        <v>166612169</v>
      </c>
      <c r="H36" s="59">
        <v>2192742194</v>
      </c>
      <c r="I36" s="59">
        <v>2192742194</v>
      </c>
      <c r="J36" s="59">
        <v>2202499337</v>
      </c>
      <c r="K36" s="59">
        <v>0</v>
      </c>
      <c r="L36" s="59">
        <v>2322923827</v>
      </c>
      <c r="M36" s="59">
        <v>2322923827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2322923827</v>
      </c>
      <c r="W36" s="59">
        <v>1219370742</v>
      </c>
      <c r="X36" s="59">
        <v>1103553085</v>
      </c>
      <c r="Y36" s="60">
        <v>90.5</v>
      </c>
      <c r="Z36" s="61">
        <v>2438741483</v>
      </c>
    </row>
    <row r="37" spans="1:26" ht="13.5">
      <c r="A37" s="57" t="s">
        <v>54</v>
      </c>
      <c r="B37" s="18">
        <v>0</v>
      </c>
      <c r="C37" s="18">
        <v>0</v>
      </c>
      <c r="D37" s="58">
        <v>188246972</v>
      </c>
      <c r="E37" s="59">
        <v>188246972</v>
      </c>
      <c r="F37" s="59">
        <v>53476991</v>
      </c>
      <c r="G37" s="59">
        <v>70760542</v>
      </c>
      <c r="H37" s="59">
        <v>328795302</v>
      </c>
      <c r="I37" s="59">
        <v>328795302</v>
      </c>
      <c r="J37" s="59">
        <v>362329931</v>
      </c>
      <c r="K37" s="59">
        <v>0</v>
      </c>
      <c r="L37" s="59">
        <v>460221310</v>
      </c>
      <c r="M37" s="59">
        <v>460221310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460221310</v>
      </c>
      <c r="W37" s="59">
        <v>94123486</v>
      </c>
      <c r="X37" s="59">
        <v>366097824</v>
      </c>
      <c r="Y37" s="60">
        <v>388.95</v>
      </c>
      <c r="Z37" s="61">
        <v>188246972</v>
      </c>
    </row>
    <row r="38" spans="1:26" ht="13.5">
      <c r="A38" s="57" t="s">
        <v>55</v>
      </c>
      <c r="B38" s="18">
        <v>0</v>
      </c>
      <c r="C38" s="18">
        <v>0</v>
      </c>
      <c r="D38" s="58">
        <v>90623745</v>
      </c>
      <c r="E38" s="59">
        <v>90623745</v>
      </c>
      <c r="F38" s="59">
        <v>0</v>
      </c>
      <c r="G38" s="59">
        <v>0</v>
      </c>
      <c r="H38" s="59">
        <v>87789155</v>
      </c>
      <c r="I38" s="59">
        <v>87789155</v>
      </c>
      <c r="J38" s="59">
        <v>87789155</v>
      </c>
      <c r="K38" s="59">
        <v>0</v>
      </c>
      <c r="L38" s="59">
        <v>87789155</v>
      </c>
      <c r="M38" s="59">
        <v>87789155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87789155</v>
      </c>
      <c r="W38" s="59">
        <v>45311873</v>
      </c>
      <c r="X38" s="59">
        <v>42477282</v>
      </c>
      <c r="Y38" s="60">
        <v>93.74</v>
      </c>
      <c r="Z38" s="61">
        <v>90623745</v>
      </c>
    </row>
    <row r="39" spans="1:26" ht="13.5">
      <c r="A39" s="57" t="s">
        <v>56</v>
      </c>
      <c r="B39" s="18">
        <v>0</v>
      </c>
      <c r="C39" s="18">
        <v>0</v>
      </c>
      <c r="D39" s="58">
        <v>3052698013</v>
      </c>
      <c r="E39" s="59">
        <v>3052698013</v>
      </c>
      <c r="F39" s="59">
        <v>335376846</v>
      </c>
      <c r="G39" s="59">
        <v>91011107</v>
      </c>
      <c r="H39" s="59">
        <v>2426829796</v>
      </c>
      <c r="I39" s="59">
        <v>2426829796</v>
      </c>
      <c r="J39" s="59">
        <v>2396875692</v>
      </c>
      <c r="K39" s="59">
        <v>0</v>
      </c>
      <c r="L39" s="59">
        <v>2422592410</v>
      </c>
      <c r="M39" s="59">
        <v>2422592410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2422592410</v>
      </c>
      <c r="W39" s="59">
        <v>1526349007</v>
      </c>
      <c r="X39" s="59">
        <v>896243403</v>
      </c>
      <c r="Y39" s="60">
        <v>58.72</v>
      </c>
      <c r="Z39" s="61">
        <v>3052698013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0</v>
      </c>
      <c r="C42" s="18">
        <v>0</v>
      </c>
      <c r="D42" s="58">
        <v>347309472</v>
      </c>
      <c r="E42" s="59">
        <v>347309472</v>
      </c>
      <c r="F42" s="59">
        <v>130731423</v>
      </c>
      <c r="G42" s="59">
        <v>-23052154</v>
      </c>
      <c r="H42" s="59">
        <v>-25177609</v>
      </c>
      <c r="I42" s="59">
        <v>82501660</v>
      </c>
      <c r="J42" s="59">
        <v>-33732710</v>
      </c>
      <c r="K42" s="59">
        <v>-48374684</v>
      </c>
      <c r="L42" s="59">
        <v>72280441</v>
      </c>
      <c r="M42" s="59">
        <v>-9826953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72674707</v>
      </c>
      <c r="W42" s="59">
        <v>173654736</v>
      </c>
      <c r="X42" s="59">
        <v>-100980029</v>
      </c>
      <c r="Y42" s="60">
        <v>-58.15</v>
      </c>
      <c r="Z42" s="61">
        <v>347309472</v>
      </c>
    </row>
    <row r="43" spans="1:26" ht="13.5">
      <c r="A43" s="57" t="s">
        <v>59</v>
      </c>
      <c r="B43" s="18">
        <v>0</v>
      </c>
      <c r="C43" s="18">
        <v>0</v>
      </c>
      <c r="D43" s="58">
        <v>-381301500</v>
      </c>
      <c r="E43" s="59">
        <v>-381301500</v>
      </c>
      <c r="F43" s="59">
        <v>-13876185</v>
      </c>
      <c r="G43" s="59">
        <v>-28957469</v>
      </c>
      <c r="H43" s="59">
        <v>-45265334</v>
      </c>
      <c r="I43" s="59">
        <v>-88098988</v>
      </c>
      <c r="J43" s="59">
        <v>-32173102</v>
      </c>
      <c r="K43" s="59">
        <v>-71723522</v>
      </c>
      <c r="L43" s="59">
        <v>-46890008</v>
      </c>
      <c r="M43" s="59">
        <v>-150786632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-238885620</v>
      </c>
      <c r="W43" s="59">
        <v>-190650750</v>
      </c>
      <c r="X43" s="59">
        <v>-48234870</v>
      </c>
      <c r="Y43" s="60">
        <v>25.3</v>
      </c>
      <c r="Z43" s="61">
        <v>-381301500</v>
      </c>
    </row>
    <row r="44" spans="1:26" ht="13.5">
      <c r="A44" s="57" t="s">
        <v>60</v>
      </c>
      <c r="B44" s="18">
        <v>0</v>
      </c>
      <c r="C44" s="18">
        <v>0</v>
      </c>
      <c r="D44" s="58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/>
      <c r="X44" s="59">
        <v>0</v>
      </c>
      <c r="Y44" s="60">
        <v>0</v>
      </c>
      <c r="Z44" s="61">
        <v>0</v>
      </c>
    </row>
    <row r="45" spans="1:26" ht="13.5">
      <c r="A45" s="69" t="s">
        <v>61</v>
      </c>
      <c r="B45" s="21">
        <v>0</v>
      </c>
      <c r="C45" s="21">
        <v>0</v>
      </c>
      <c r="D45" s="98">
        <v>622666096</v>
      </c>
      <c r="E45" s="99">
        <v>622666096</v>
      </c>
      <c r="F45" s="99">
        <v>116855238</v>
      </c>
      <c r="G45" s="99">
        <v>64845615</v>
      </c>
      <c r="H45" s="99">
        <v>-5597328</v>
      </c>
      <c r="I45" s="99">
        <v>-5597328</v>
      </c>
      <c r="J45" s="99">
        <v>-71503140</v>
      </c>
      <c r="K45" s="99">
        <v>-191601346</v>
      </c>
      <c r="L45" s="99">
        <v>-166210913</v>
      </c>
      <c r="M45" s="99">
        <v>-166210913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-166210913</v>
      </c>
      <c r="W45" s="99">
        <v>639662110</v>
      </c>
      <c r="X45" s="99">
        <v>-805873023</v>
      </c>
      <c r="Y45" s="100">
        <v>-125.98</v>
      </c>
      <c r="Z45" s="101">
        <v>622666096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108</v>
      </c>
      <c r="B47" s="114" t="s">
        <v>93</v>
      </c>
      <c r="C47" s="114"/>
      <c r="D47" s="115" t="s">
        <v>94</v>
      </c>
      <c r="E47" s="116" t="s">
        <v>95</v>
      </c>
      <c r="F47" s="117"/>
      <c r="G47" s="117"/>
      <c r="H47" s="117"/>
      <c r="I47" s="118" t="s">
        <v>96</v>
      </c>
      <c r="J47" s="117"/>
      <c r="K47" s="117"/>
      <c r="L47" s="117"/>
      <c r="M47" s="118" t="s">
        <v>97</v>
      </c>
      <c r="N47" s="119"/>
      <c r="O47" s="119"/>
      <c r="P47" s="119"/>
      <c r="Q47" s="119"/>
      <c r="R47" s="119"/>
      <c r="S47" s="119"/>
      <c r="T47" s="119"/>
      <c r="U47" s="119"/>
      <c r="V47" s="118" t="s">
        <v>98</v>
      </c>
      <c r="W47" s="118" t="s">
        <v>99</v>
      </c>
      <c r="X47" s="118" t="s">
        <v>100</v>
      </c>
      <c r="Y47" s="118" t="s">
        <v>101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31874978</v>
      </c>
      <c r="C49" s="51">
        <v>0</v>
      </c>
      <c r="D49" s="128">
        <v>25750352</v>
      </c>
      <c r="E49" s="53">
        <v>17118094</v>
      </c>
      <c r="F49" s="53">
        <v>0</v>
      </c>
      <c r="G49" s="53">
        <v>0</v>
      </c>
      <c r="H49" s="53">
        <v>0</v>
      </c>
      <c r="I49" s="53">
        <v>17198328</v>
      </c>
      <c r="J49" s="53">
        <v>0</v>
      </c>
      <c r="K49" s="53">
        <v>0</v>
      </c>
      <c r="L49" s="53">
        <v>0</v>
      </c>
      <c r="M49" s="53">
        <v>470069856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562011608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47878434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47878434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109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85.10966743879231</v>
      </c>
      <c r="E58" s="7">
        <f t="shared" si="6"/>
        <v>85.10966743879231</v>
      </c>
      <c r="F58" s="7">
        <f t="shared" si="6"/>
        <v>100</v>
      </c>
      <c r="G58" s="7">
        <f t="shared" si="6"/>
        <v>50.48618772454776</v>
      </c>
      <c r="H58" s="7">
        <f t="shared" si="6"/>
        <v>100</v>
      </c>
      <c r="I58" s="7">
        <f t="shared" si="6"/>
        <v>74.50898598429754</v>
      </c>
      <c r="J58" s="7">
        <f t="shared" si="6"/>
        <v>100</v>
      </c>
      <c r="K58" s="7">
        <f t="shared" si="6"/>
        <v>0</v>
      </c>
      <c r="L58" s="7">
        <f t="shared" si="6"/>
        <v>100</v>
      </c>
      <c r="M58" s="7">
        <f t="shared" si="6"/>
        <v>149.88975169081675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100.24417434223065</v>
      </c>
      <c r="W58" s="7">
        <f t="shared" si="6"/>
        <v>85.10966534229219</v>
      </c>
      <c r="X58" s="7">
        <f t="shared" si="6"/>
        <v>0</v>
      </c>
      <c r="Y58" s="7">
        <f t="shared" si="6"/>
        <v>0</v>
      </c>
      <c r="Z58" s="8">
        <f t="shared" si="6"/>
        <v>85.10966743879231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84.99999799888978</v>
      </c>
      <c r="E59" s="10">
        <f t="shared" si="7"/>
        <v>84.99999799888978</v>
      </c>
      <c r="F59" s="10">
        <f t="shared" si="7"/>
        <v>100</v>
      </c>
      <c r="G59" s="10">
        <f t="shared" si="7"/>
        <v>50.04199618238434</v>
      </c>
      <c r="H59" s="10">
        <f t="shared" si="7"/>
        <v>100</v>
      </c>
      <c r="I59" s="10">
        <f t="shared" si="7"/>
        <v>74.99200598481667</v>
      </c>
      <c r="J59" s="10">
        <f t="shared" si="7"/>
        <v>100</v>
      </c>
      <c r="K59" s="10">
        <f t="shared" si="7"/>
        <v>0</v>
      </c>
      <c r="L59" s="10">
        <f t="shared" si="7"/>
        <v>100</v>
      </c>
      <c r="M59" s="10">
        <f t="shared" si="7"/>
        <v>150.58422136003048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100.33997541308612</v>
      </c>
      <c r="W59" s="10">
        <f t="shared" si="7"/>
        <v>84.99999799888978</v>
      </c>
      <c r="X59" s="10">
        <f t="shared" si="7"/>
        <v>0</v>
      </c>
      <c r="Y59" s="10">
        <f t="shared" si="7"/>
        <v>0</v>
      </c>
      <c r="Z59" s="11">
        <f t="shared" si="7"/>
        <v>84.99999799888978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84.99999849865554</v>
      </c>
      <c r="E60" s="13">
        <f t="shared" si="7"/>
        <v>84.99999849865554</v>
      </c>
      <c r="F60" s="13">
        <f t="shared" si="7"/>
        <v>100</v>
      </c>
      <c r="G60" s="13">
        <f t="shared" si="7"/>
        <v>50.55351732982106</v>
      </c>
      <c r="H60" s="13">
        <f t="shared" si="7"/>
        <v>100</v>
      </c>
      <c r="I60" s="13">
        <f t="shared" si="7"/>
        <v>74.41212701521239</v>
      </c>
      <c r="J60" s="13">
        <f t="shared" si="7"/>
        <v>100</v>
      </c>
      <c r="K60" s="13">
        <f t="shared" si="7"/>
        <v>0</v>
      </c>
      <c r="L60" s="13">
        <f t="shared" si="7"/>
        <v>100</v>
      </c>
      <c r="M60" s="13">
        <f t="shared" si="7"/>
        <v>149.5790189850095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100.15432155432869</v>
      </c>
      <c r="W60" s="13">
        <f t="shared" si="7"/>
        <v>84.99999527732443</v>
      </c>
      <c r="X60" s="13">
        <f t="shared" si="7"/>
        <v>0</v>
      </c>
      <c r="Y60" s="13">
        <f t="shared" si="7"/>
        <v>0</v>
      </c>
      <c r="Z60" s="14">
        <f t="shared" si="7"/>
        <v>84.99999849865554</v>
      </c>
    </row>
    <row r="61" spans="1:26" ht="13.5">
      <c r="A61" s="38" t="s">
        <v>110</v>
      </c>
      <c r="B61" s="12">
        <f t="shared" si="7"/>
        <v>0</v>
      </c>
      <c r="C61" s="12">
        <f t="shared" si="7"/>
        <v>0</v>
      </c>
      <c r="D61" s="3">
        <f t="shared" si="7"/>
        <v>85.00000062273146</v>
      </c>
      <c r="E61" s="13">
        <f t="shared" si="7"/>
        <v>85.00000062273146</v>
      </c>
      <c r="F61" s="13">
        <f t="shared" si="7"/>
        <v>100</v>
      </c>
      <c r="G61" s="13">
        <f t="shared" si="7"/>
        <v>50.32327668434829</v>
      </c>
      <c r="H61" s="13">
        <f t="shared" si="7"/>
        <v>100</v>
      </c>
      <c r="I61" s="13">
        <f t="shared" si="7"/>
        <v>74.41967188901691</v>
      </c>
      <c r="J61" s="13">
        <f t="shared" si="7"/>
        <v>100</v>
      </c>
      <c r="K61" s="13">
        <f t="shared" si="7"/>
        <v>0</v>
      </c>
      <c r="L61" s="13">
        <f t="shared" si="7"/>
        <v>100</v>
      </c>
      <c r="M61" s="13">
        <f t="shared" si="7"/>
        <v>149.83506011619576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100.41652494200484</v>
      </c>
      <c r="W61" s="13">
        <f t="shared" si="7"/>
        <v>84.99999850544452</v>
      </c>
      <c r="X61" s="13">
        <f t="shared" si="7"/>
        <v>0</v>
      </c>
      <c r="Y61" s="13">
        <f t="shared" si="7"/>
        <v>0</v>
      </c>
      <c r="Z61" s="14">
        <f t="shared" si="7"/>
        <v>85.00000062273146</v>
      </c>
    </row>
    <row r="62" spans="1:26" ht="13.5">
      <c r="A62" s="38" t="s">
        <v>111</v>
      </c>
      <c r="B62" s="12">
        <f t="shared" si="7"/>
        <v>0</v>
      </c>
      <c r="C62" s="12">
        <f t="shared" si="7"/>
        <v>0</v>
      </c>
      <c r="D62" s="3">
        <f t="shared" si="7"/>
        <v>84.99999186155708</v>
      </c>
      <c r="E62" s="13">
        <f t="shared" si="7"/>
        <v>84.99999186155708</v>
      </c>
      <c r="F62" s="13">
        <f t="shared" si="7"/>
        <v>100</v>
      </c>
      <c r="G62" s="13">
        <f t="shared" si="7"/>
        <v>51.95491225855713</v>
      </c>
      <c r="H62" s="13">
        <f t="shared" si="7"/>
        <v>100</v>
      </c>
      <c r="I62" s="13">
        <f t="shared" si="7"/>
        <v>74.18036093611433</v>
      </c>
      <c r="J62" s="13">
        <f t="shared" si="7"/>
        <v>100</v>
      </c>
      <c r="K62" s="13">
        <f t="shared" si="7"/>
        <v>0</v>
      </c>
      <c r="L62" s="13">
        <f t="shared" si="7"/>
        <v>100</v>
      </c>
      <c r="M62" s="13">
        <f t="shared" si="7"/>
        <v>148.53216005535947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99.52416950392127</v>
      </c>
      <c r="W62" s="13">
        <f t="shared" si="7"/>
        <v>84.99999560084147</v>
      </c>
      <c r="X62" s="13">
        <f t="shared" si="7"/>
        <v>0</v>
      </c>
      <c r="Y62" s="13">
        <f t="shared" si="7"/>
        <v>0</v>
      </c>
      <c r="Z62" s="14">
        <f t="shared" si="7"/>
        <v>84.99999186155708</v>
      </c>
    </row>
    <row r="63" spans="1:26" ht="13.5">
      <c r="A63" s="38" t="s">
        <v>112</v>
      </c>
      <c r="B63" s="12">
        <f t="shared" si="7"/>
        <v>0</v>
      </c>
      <c r="C63" s="12">
        <f t="shared" si="7"/>
        <v>0</v>
      </c>
      <c r="D63" s="3">
        <f t="shared" si="7"/>
        <v>84.9999818847919</v>
      </c>
      <c r="E63" s="13">
        <f t="shared" si="7"/>
        <v>84.9999818847919</v>
      </c>
      <c r="F63" s="13">
        <f t="shared" si="7"/>
        <v>100</v>
      </c>
      <c r="G63" s="13">
        <f t="shared" si="7"/>
        <v>50.548152206949396</v>
      </c>
      <c r="H63" s="13">
        <f t="shared" si="7"/>
        <v>100</v>
      </c>
      <c r="I63" s="13">
        <f t="shared" si="7"/>
        <v>76.0895797554976</v>
      </c>
      <c r="J63" s="13">
        <f t="shared" si="7"/>
        <v>100</v>
      </c>
      <c r="K63" s="13">
        <f t="shared" si="7"/>
        <v>0</v>
      </c>
      <c r="L63" s="13">
        <f t="shared" si="7"/>
        <v>100</v>
      </c>
      <c r="M63" s="13">
        <f t="shared" si="7"/>
        <v>149.49115748926874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100.74143769430248</v>
      </c>
      <c r="W63" s="13">
        <f t="shared" si="7"/>
        <v>84.99995388857636</v>
      </c>
      <c r="X63" s="13">
        <f t="shared" si="7"/>
        <v>0</v>
      </c>
      <c r="Y63" s="13">
        <f t="shared" si="7"/>
        <v>0</v>
      </c>
      <c r="Z63" s="14">
        <f t="shared" si="7"/>
        <v>84.9999818847919</v>
      </c>
    </row>
    <row r="64" spans="1:26" ht="13.5">
      <c r="A64" s="38" t="s">
        <v>113</v>
      </c>
      <c r="B64" s="12">
        <f t="shared" si="7"/>
        <v>0</v>
      </c>
      <c r="C64" s="12">
        <f t="shared" si="7"/>
        <v>0</v>
      </c>
      <c r="D64" s="3">
        <f t="shared" si="7"/>
        <v>85.00001397713899</v>
      </c>
      <c r="E64" s="13">
        <f t="shared" si="7"/>
        <v>85.00001397713899</v>
      </c>
      <c r="F64" s="13">
        <f t="shared" si="7"/>
        <v>100</v>
      </c>
      <c r="G64" s="13">
        <f t="shared" si="7"/>
        <v>47.685307612525676</v>
      </c>
      <c r="H64" s="13">
        <f t="shared" si="7"/>
        <v>100</v>
      </c>
      <c r="I64" s="13">
        <f t="shared" si="7"/>
        <v>73.37642022676438</v>
      </c>
      <c r="J64" s="13">
        <f t="shared" si="7"/>
        <v>100</v>
      </c>
      <c r="K64" s="13">
        <f t="shared" si="7"/>
        <v>0</v>
      </c>
      <c r="L64" s="13">
        <f t="shared" si="7"/>
        <v>100</v>
      </c>
      <c r="M64" s="13">
        <f t="shared" si="7"/>
        <v>150.24406354453083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98.01176521935605</v>
      </c>
      <c r="W64" s="13">
        <f t="shared" si="7"/>
        <v>84.99999237610794</v>
      </c>
      <c r="X64" s="13">
        <f t="shared" si="7"/>
        <v>0</v>
      </c>
      <c r="Y64" s="13">
        <f t="shared" si="7"/>
        <v>0</v>
      </c>
      <c r="Z64" s="14">
        <f t="shared" si="7"/>
        <v>85.00001397713899</v>
      </c>
    </row>
    <row r="65" spans="1:26" ht="13.5">
      <c r="A65" s="38" t="s">
        <v>114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115</v>
      </c>
      <c r="B66" s="15">
        <f t="shared" si="7"/>
        <v>0</v>
      </c>
      <c r="C66" s="15">
        <f t="shared" si="7"/>
        <v>0</v>
      </c>
      <c r="D66" s="4">
        <f t="shared" si="7"/>
        <v>99.99989892547674</v>
      </c>
      <c r="E66" s="16">
        <f t="shared" si="7"/>
        <v>99.99989892547674</v>
      </c>
      <c r="F66" s="16">
        <f t="shared" si="7"/>
        <v>100</v>
      </c>
      <c r="G66" s="16">
        <f t="shared" si="7"/>
        <v>46.26731841285457</v>
      </c>
      <c r="H66" s="16">
        <f t="shared" si="7"/>
        <v>100</v>
      </c>
      <c r="I66" s="16">
        <f t="shared" si="7"/>
        <v>73.50140112646018</v>
      </c>
      <c r="J66" s="16">
        <f t="shared" si="7"/>
        <v>100</v>
      </c>
      <c r="K66" s="16">
        <f t="shared" si="7"/>
        <v>0</v>
      </c>
      <c r="L66" s="16">
        <f t="shared" si="7"/>
        <v>100</v>
      </c>
      <c r="M66" s="16">
        <f t="shared" si="7"/>
        <v>96.59290270042794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80.80207490962877</v>
      </c>
      <c r="W66" s="16">
        <f t="shared" si="7"/>
        <v>100</v>
      </c>
      <c r="X66" s="16">
        <f t="shared" si="7"/>
        <v>0</v>
      </c>
      <c r="Y66" s="16">
        <f t="shared" si="7"/>
        <v>0</v>
      </c>
      <c r="Z66" s="17">
        <f t="shared" si="7"/>
        <v>99.99989892547674</v>
      </c>
    </row>
    <row r="67" spans="1:26" ht="13.5" hidden="1">
      <c r="A67" s="40" t="s">
        <v>116</v>
      </c>
      <c r="B67" s="23"/>
      <c r="C67" s="23"/>
      <c r="D67" s="24">
        <v>405960698</v>
      </c>
      <c r="E67" s="25">
        <v>405960698</v>
      </c>
      <c r="F67" s="25">
        <v>31307381</v>
      </c>
      <c r="G67" s="25">
        <v>63229589</v>
      </c>
      <c r="H67" s="25">
        <v>28280349</v>
      </c>
      <c r="I67" s="25">
        <v>122817319</v>
      </c>
      <c r="J67" s="25">
        <v>31152356</v>
      </c>
      <c r="K67" s="25"/>
      <c r="L67" s="25">
        <v>32513473</v>
      </c>
      <c r="M67" s="25">
        <v>63665829</v>
      </c>
      <c r="N67" s="25"/>
      <c r="O67" s="25"/>
      <c r="P67" s="25"/>
      <c r="Q67" s="25"/>
      <c r="R67" s="25"/>
      <c r="S67" s="25"/>
      <c r="T67" s="25"/>
      <c r="U67" s="25"/>
      <c r="V67" s="25">
        <v>186483148</v>
      </c>
      <c r="W67" s="25">
        <v>202980354</v>
      </c>
      <c r="X67" s="25"/>
      <c r="Y67" s="24"/>
      <c r="Z67" s="26">
        <v>405960698</v>
      </c>
    </row>
    <row r="68" spans="1:26" ht="13.5" hidden="1">
      <c r="A68" s="36" t="s">
        <v>31</v>
      </c>
      <c r="B68" s="18"/>
      <c r="C68" s="18"/>
      <c r="D68" s="19">
        <v>59966712</v>
      </c>
      <c r="E68" s="20">
        <v>59966712</v>
      </c>
      <c r="F68" s="20">
        <v>4974842</v>
      </c>
      <c r="G68" s="20">
        <v>9958048</v>
      </c>
      <c r="H68" s="20">
        <v>4960117</v>
      </c>
      <c r="I68" s="20">
        <v>19893007</v>
      </c>
      <c r="J68" s="20">
        <v>5002102</v>
      </c>
      <c r="K68" s="20"/>
      <c r="L68" s="20">
        <v>5033820</v>
      </c>
      <c r="M68" s="20">
        <v>10035922</v>
      </c>
      <c r="N68" s="20"/>
      <c r="O68" s="20"/>
      <c r="P68" s="20"/>
      <c r="Q68" s="20"/>
      <c r="R68" s="20"/>
      <c r="S68" s="20"/>
      <c r="T68" s="20"/>
      <c r="U68" s="20"/>
      <c r="V68" s="20">
        <v>29928929</v>
      </c>
      <c r="W68" s="20">
        <v>29983356</v>
      </c>
      <c r="X68" s="20"/>
      <c r="Y68" s="19"/>
      <c r="Z68" s="22">
        <v>59966712</v>
      </c>
    </row>
    <row r="69" spans="1:26" ht="13.5" hidden="1">
      <c r="A69" s="37" t="s">
        <v>32</v>
      </c>
      <c r="B69" s="18"/>
      <c r="C69" s="18"/>
      <c r="D69" s="19">
        <v>343025879</v>
      </c>
      <c r="E69" s="20">
        <v>343025879</v>
      </c>
      <c r="F69" s="20">
        <v>26437408</v>
      </c>
      <c r="G69" s="20">
        <v>53466709</v>
      </c>
      <c r="H69" s="20">
        <v>23415948</v>
      </c>
      <c r="I69" s="20">
        <v>103320065</v>
      </c>
      <c r="J69" s="20">
        <v>26324784</v>
      </c>
      <c r="K69" s="20"/>
      <c r="L69" s="20">
        <v>27488094</v>
      </c>
      <c r="M69" s="20">
        <v>53812878</v>
      </c>
      <c r="N69" s="20"/>
      <c r="O69" s="20"/>
      <c r="P69" s="20"/>
      <c r="Q69" s="20"/>
      <c r="R69" s="20"/>
      <c r="S69" s="20"/>
      <c r="T69" s="20"/>
      <c r="U69" s="20"/>
      <c r="V69" s="20">
        <v>157132943</v>
      </c>
      <c r="W69" s="20">
        <v>171512946</v>
      </c>
      <c r="X69" s="20"/>
      <c r="Y69" s="19"/>
      <c r="Z69" s="22">
        <v>343025879</v>
      </c>
    </row>
    <row r="70" spans="1:26" ht="13.5" hidden="1">
      <c r="A70" s="38" t="s">
        <v>110</v>
      </c>
      <c r="B70" s="18"/>
      <c r="C70" s="18"/>
      <c r="D70" s="19">
        <v>240874290</v>
      </c>
      <c r="E70" s="20">
        <v>240874290</v>
      </c>
      <c r="F70" s="20">
        <v>18683899</v>
      </c>
      <c r="G70" s="20">
        <v>37610971</v>
      </c>
      <c r="H70" s="20">
        <v>16745233</v>
      </c>
      <c r="I70" s="20">
        <v>73040103</v>
      </c>
      <c r="J70" s="20">
        <v>18911282</v>
      </c>
      <c r="K70" s="20"/>
      <c r="L70" s="20">
        <v>19511808</v>
      </c>
      <c r="M70" s="20">
        <v>38423090</v>
      </c>
      <c r="N70" s="20"/>
      <c r="O70" s="20"/>
      <c r="P70" s="20"/>
      <c r="Q70" s="20"/>
      <c r="R70" s="20"/>
      <c r="S70" s="20"/>
      <c r="T70" s="20"/>
      <c r="U70" s="20"/>
      <c r="V70" s="20">
        <v>111463193</v>
      </c>
      <c r="W70" s="20">
        <v>120437148</v>
      </c>
      <c r="X70" s="20"/>
      <c r="Y70" s="19"/>
      <c r="Z70" s="22">
        <v>240874290</v>
      </c>
    </row>
    <row r="71" spans="1:26" ht="13.5" hidden="1">
      <c r="A71" s="38" t="s">
        <v>111</v>
      </c>
      <c r="B71" s="18"/>
      <c r="C71" s="18"/>
      <c r="D71" s="19">
        <v>68194863</v>
      </c>
      <c r="E71" s="20">
        <v>68194863</v>
      </c>
      <c r="F71" s="20">
        <v>5264147</v>
      </c>
      <c r="G71" s="20">
        <v>10956681</v>
      </c>
      <c r="H71" s="20">
        <v>4167323</v>
      </c>
      <c r="I71" s="20">
        <v>20388151</v>
      </c>
      <c r="J71" s="20">
        <v>4966180</v>
      </c>
      <c r="K71" s="20"/>
      <c r="L71" s="20">
        <v>5577272</v>
      </c>
      <c r="M71" s="20">
        <v>10543452</v>
      </c>
      <c r="N71" s="20"/>
      <c r="O71" s="20"/>
      <c r="P71" s="20"/>
      <c r="Q71" s="20"/>
      <c r="R71" s="20"/>
      <c r="S71" s="20"/>
      <c r="T71" s="20"/>
      <c r="U71" s="20"/>
      <c r="V71" s="20">
        <v>30931603</v>
      </c>
      <c r="W71" s="20">
        <v>34097430</v>
      </c>
      <c r="X71" s="20"/>
      <c r="Y71" s="19"/>
      <c r="Z71" s="22">
        <v>68194863</v>
      </c>
    </row>
    <row r="72" spans="1:26" ht="13.5" hidden="1">
      <c r="A72" s="38" t="s">
        <v>112</v>
      </c>
      <c r="B72" s="18"/>
      <c r="C72" s="18"/>
      <c r="D72" s="19">
        <v>18216738</v>
      </c>
      <c r="E72" s="20">
        <v>18216738</v>
      </c>
      <c r="F72" s="20">
        <v>1270731</v>
      </c>
      <c r="G72" s="20">
        <v>2569633</v>
      </c>
      <c r="H72" s="20">
        <v>1474185</v>
      </c>
      <c r="I72" s="20">
        <v>5314549</v>
      </c>
      <c r="J72" s="20">
        <v>1372904</v>
      </c>
      <c r="K72" s="20"/>
      <c r="L72" s="20">
        <v>1314568</v>
      </c>
      <c r="M72" s="20">
        <v>2687472</v>
      </c>
      <c r="N72" s="20"/>
      <c r="O72" s="20"/>
      <c r="P72" s="20"/>
      <c r="Q72" s="20"/>
      <c r="R72" s="20"/>
      <c r="S72" s="20"/>
      <c r="T72" s="20"/>
      <c r="U72" s="20"/>
      <c r="V72" s="20">
        <v>8002021</v>
      </c>
      <c r="W72" s="20">
        <v>9108372</v>
      </c>
      <c r="X72" s="20"/>
      <c r="Y72" s="19"/>
      <c r="Z72" s="22">
        <v>18216738</v>
      </c>
    </row>
    <row r="73" spans="1:26" ht="13.5" hidden="1">
      <c r="A73" s="38" t="s">
        <v>113</v>
      </c>
      <c r="B73" s="18"/>
      <c r="C73" s="18"/>
      <c r="D73" s="19">
        <v>15739988</v>
      </c>
      <c r="E73" s="20">
        <v>15739988</v>
      </c>
      <c r="F73" s="20">
        <v>1218631</v>
      </c>
      <c r="G73" s="20">
        <v>2329424</v>
      </c>
      <c r="H73" s="20">
        <v>1029207</v>
      </c>
      <c r="I73" s="20">
        <v>4577262</v>
      </c>
      <c r="J73" s="20">
        <v>1074418</v>
      </c>
      <c r="K73" s="20"/>
      <c r="L73" s="20">
        <v>1084446</v>
      </c>
      <c r="M73" s="20">
        <v>2158864</v>
      </c>
      <c r="N73" s="20"/>
      <c r="O73" s="20"/>
      <c r="P73" s="20"/>
      <c r="Q73" s="20"/>
      <c r="R73" s="20"/>
      <c r="S73" s="20"/>
      <c r="T73" s="20"/>
      <c r="U73" s="20"/>
      <c r="V73" s="20">
        <v>6736126</v>
      </c>
      <c r="W73" s="20">
        <v>7869996</v>
      </c>
      <c r="X73" s="20"/>
      <c r="Y73" s="19"/>
      <c r="Z73" s="22">
        <v>15739988</v>
      </c>
    </row>
    <row r="74" spans="1:26" ht="13.5" hidden="1">
      <c r="A74" s="38" t="s">
        <v>114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115</v>
      </c>
      <c r="B75" s="27"/>
      <c r="C75" s="27"/>
      <c r="D75" s="28">
        <v>2968107</v>
      </c>
      <c r="E75" s="29">
        <v>2968107</v>
      </c>
      <c r="F75" s="29">
        <v>-104869</v>
      </c>
      <c r="G75" s="29">
        <v>-195168</v>
      </c>
      <c r="H75" s="29">
        <v>-95716</v>
      </c>
      <c r="I75" s="29">
        <v>-395753</v>
      </c>
      <c r="J75" s="29">
        <v>-174530</v>
      </c>
      <c r="K75" s="29"/>
      <c r="L75" s="29">
        <v>-8441</v>
      </c>
      <c r="M75" s="29">
        <v>-182971</v>
      </c>
      <c r="N75" s="29"/>
      <c r="O75" s="29"/>
      <c r="P75" s="29"/>
      <c r="Q75" s="29"/>
      <c r="R75" s="29"/>
      <c r="S75" s="29"/>
      <c r="T75" s="29"/>
      <c r="U75" s="29"/>
      <c r="V75" s="29">
        <v>-578724</v>
      </c>
      <c r="W75" s="29">
        <v>1484052</v>
      </c>
      <c r="X75" s="29"/>
      <c r="Y75" s="28"/>
      <c r="Z75" s="30">
        <v>2968107</v>
      </c>
    </row>
    <row r="76" spans="1:26" ht="13.5" hidden="1">
      <c r="A76" s="41" t="s">
        <v>117</v>
      </c>
      <c r="B76" s="31"/>
      <c r="C76" s="31"/>
      <c r="D76" s="32">
        <v>345511800</v>
      </c>
      <c r="E76" s="33">
        <v>345511800</v>
      </c>
      <c r="F76" s="33">
        <v>31307381</v>
      </c>
      <c r="G76" s="33">
        <v>31922209</v>
      </c>
      <c r="H76" s="33">
        <v>28280349</v>
      </c>
      <c r="I76" s="33">
        <v>91509939</v>
      </c>
      <c r="J76" s="33">
        <v>31152356</v>
      </c>
      <c r="K76" s="33">
        <v>31762724</v>
      </c>
      <c r="L76" s="33">
        <v>32513473</v>
      </c>
      <c r="M76" s="33">
        <v>95428553</v>
      </c>
      <c r="N76" s="33"/>
      <c r="O76" s="33"/>
      <c r="P76" s="33"/>
      <c r="Q76" s="33"/>
      <c r="R76" s="33"/>
      <c r="S76" s="33"/>
      <c r="T76" s="33"/>
      <c r="U76" s="33"/>
      <c r="V76" s="33">
        <v>186938492</v>
      </c>
      <c r="W76" s="33">
        <v>172755900</v>
      </c>
      <c r="X76" s="33"/>
      <c r="Y76" s="32"/>
      <c r="Z76" s="34">
        <v>345511800</v>
      </c>
    </row>
    <row r="77" spans="1:26" ht="13.5" hidden="1">
      <c r="A77" s="36" t="s">
        <v>31</v>
      </c>
      <c r="B77" s="18"/>
      <c r="C77" s="18"/>
      <c r="D77" s="19">
        <v>50971704</v>
      </c>
      <c r="E77" s="20">
        <v>50971704</v>
      </c>
      <c r="F77" s="20">
        <v>4974842</v>
      </c>
      <c r="G77" s="20">
        <v>4983206</v>
      </c>
      <c r="H77" s="20">
        <v>4960117</v>
      </c>
      <c r="I77" s="20">
        <v>14918165</v>
      </c>
      <c r="J77" s="20">
        <v>5002102</v>
      </c>
      <c r="K77" s="20">
        <v>5076593</v>
      </c>
      <c r="L77" s="20">
        <v>5033820</v>
      </c>
      <c r="M77" s="20">
        <v>15112515</v>
      </c>
      <c r="N77" s="20"/>
      <c r="O77" s="20"/>
      <c r="P77" s="20"/>
      <c r="Q77" s="20"/>
      <c r="R77" s="20"/>
      <c r="S77" s="20"/>
      <c r="T77" s="20"/>
      <c r="U77" s="20"/>
      <c r="V77" s="20">
        <v>30030680</v>
      </c>
      <c r="W77" s="20">
        <v>25485852</v>
      </c>
      <c r="X77" s="20"/>
      <c r="Y77" s="19"/>
      <c r="Z77" s="22">
        <v>50971704</v>
      </c>
    </row>
    <row r="78" spans="1:26" ht="13.5" hidden="1">
      <c r="A78" s="37" t="s">
        <v>32</v>
      </c>
      <c r="B78" s="18"/>
      <c r="C78" s="18"/>
      <c r="D78" s="19">
        <v>291571992</v>
      </c>
      <c r="E78" s="20">
        <v>291571992</v>
      </c>
      <c r="F78" s="20">
        <v>26437408</v>
      </c>
      <c r="G78" s="20">
        <v>27029302</v>
      </c>
      <c r="H78" s="20">
        <v>23415948</v>
      </c>
      <c r="I78" s="20">
        <v>76882658</v>
      </c>
      <c r="J78" s="20">
        <v>26324784</v>
      </c>
      <c r="K78" s="20">
        <v>26679897</v>
      </c>
      <c r="L78" s="20">
        <v>27488094</v>
      </c>
      <c r="M78" s="20">
        <v>80492775</v>
      </c>
      <c r="N78" s="20"/>
      <c r="O78" s="20"/>
      <c r="P78" s="20"/>
      <c r="Q78" s="20"/>
      <c r="R78" s="20"/>
      <c r="S78" s="20"/>
      <c r="T78" s="20"/>
      <c r="U78" s="20"/>
      <c r="V78" s="20">
        <v>157375433</v>
      </c>
      <c r="W78" s="20">
        <v>145785996</v>
      </c>
      <c r="X78" s="20"/>
      <c r="Y78" s="19"/>
      <c r="Z78" s="22">
        <v>291571992</v>
      </c>
    </row>
    <row r="79" spans="1:26" ht="13.5" hidden="1">
      <c r="A79" s="38" t="s">
        <v>110</v>
      </c>
      <c r="B79" s="18"/>
      <c r="C79" s="18"/>
      <c r="D79" s="19">
        <v>204743148</v>
      </c>
      <c r="E79" s="20">
        <v>204743148</v>
      </c>
      <c r="F79" s="20">
        <v>18683899</v>
      </c>
      <c r="G79" s="20">
        <v>18927073</v>
      </c>
      <c r="H79" s="20">
        <v>16745233</v>
      </c>
      <c r="I79" s="20">
        <v>54356205</v>
      </c>
      <c r="J79" s="20">
        <v>18911282</v>
      </c>
      <c r="K79" s="20">
        <v>19148170</v>
      </c>
      <c r="L79" s="20">
        <v>19511808</v>
      </c>
      <c r="M79" s="20">
        <v>57571260</v>
      </c>
      <c r="N79" s="20"/>
      <c r="O79" s="20"/>
      <c r="P79" s="20"/>
      <c r="Q79" s="20"/>
      <c r="R79" s="20"/>
      <c r="S79" s="20"/>
      <c r="T79" s="20"/>
      <c r="U79" s="20"/>
      <c r="V79" s="20">
        <v>111927465</v>
      </c>
      <c r="W79" s="20">
        <v>102371574</v>
      </c>
      <c r="X79" s="20"/>
      <c r="Y79" s="19"/>
      <c r="Z79" s="22">
        <v>204743148</v>
      </c>
    </row>
    <row r="80" spans="1:26" ht="13.5" hidden="1">
      <c r="A80" s="38" t="s">
        <v>111</v>
      </c>
      <c r="B80" s="18"/>
      <c r="C80" s="18"/>
      <c r="D80" s="19">
        <v>57965628</v>
      </c>
      <c r="E80" s="20">
        <v>57965628</v>
      </c>
      <c r="F80" s="20">
        <v>5264147</v>
      </c>
      <c r="G80" s="20">
        <v>5692534</v>
      </c>
      <c r="H80" s="20">
        <v>4167323</v>
      </c>
      <c r="I80" s="20">
        <v>15124004</v>
      </c>
      <c r="J80" s="20">
        <v>4966180</v>
      </c>
      <c r="K80" s="20">
        <v>5116965</v>
      </c>
      <c r="L80" s="20">
        <v>5577272</v>
      </c>
      <c r="M80" s="20">
        <v>15660417</v>
      </c>
      <c r="N80" s="20"/>
      <c r="O80" s="20"/>
      <c r="P80" s="20"/>
      <c r="Q80" s="20"/>
      <c r="R80" s="20"/>
      <c r="S80" s="20"/>
      <c r="T80" s="20"/>
      <c r="U80" s="20"/>
      <c r="V80" s="20">
        <v>30784421</v>
      </c>
      <c r="W80" s="20">
        <v>28982814</v>
      </c>
      <c r="X80" s="20"/>
      <c r="Y80" s="19"/>
      <c r="Z80" s="22">
        <v>57965628</v>
      </c>
    </row>
    <row r="81" spans="1:26" ht="13.5" hidden="1">
      <c r="A81" s="38" t="s">
        <v>112</v>
      </c>
      <c r="B81" s="18"/>
      <c r="C81" s="18"/>
      <c r="D81" s="19">
        <v>15484224</v>
      </c>
      <c r="E81" s="20">
        <v>15484224</v>
      </c>
      <c r="F81" s="20">
        <v>1270731</v>
      </c>
      <c r="G81" s="20">
        <v>1298902</v>
      </c>
      <c r="H81" s="20">
        <v>1474185</v>
      </c>
      <c r="I81" s="20">
        <v>4043818</v>
      </c>
      <c r="J81" s="20">
        <v>1372904</v>
      </c>
      <c r="K81" s="20">
        <v>1330061</v>
      </c>
      <c r="L81" s="20">
        <v>1314568</v>
      </c>
      <c r="M81" s="20">
        <v>4017533</v>
      </c>
      <c r="N81" s="20"/>
      <c r="O81" s="20"/>
      <c r="P81" s="20"/>
      <c r="Q81" s="20"/>
      <c r="R81" s="20"/>
      <c r="S81" s="20"/>
      <c r="T81" s="20"/>
      <c r="U81" s="20"/>
      <c r="V81" s="20">
        <v>8061351</v>
      </c>
      <c r="W81" s="20">
        <v>7742112</v>
      </c>
      <c r="X81" s="20"/>
      <c r="Y81" s="19"/>
      <c r="Z81" s="22">
        <v>15484224</v>
      </c>
    </row>
    <row r="82" spans="1:26" ht="13.5" hidden="1">
      <c r="A82" s="38" t="s">
        <v>113</v>
      </c>
      <c r="B82" s="18"/>
      <c r="C82" s="18"/>
      <c r="D82" s="19">
        <v>13378992</v>
      </c>
      <c r="E82" s="20">
        <v>13378992</v>
      </c>
      <c r="F82" s="20">
        <v>1218631</v>
      </c>
      <c r="G82" s="20">
        <v>1110793</v>
      </c>
      <c r="H82" s="20">
        <v>1029207</v>
      </c>
      <c r="I82" s="20">
        <v>3358631</v>
      </c>
      <c r="J82" s="20">
        <v>1074418</v>
      </c>
      <c r="K82" s="20">
        <v>1084701</v>
      </c>
      <c r="L82" s="20">
        <v>1084446</v>
      </c>
      <c r="M82" s="20">
        <v>3243565</v>
      </c>
      <c r="N82" s="20"/>
      <c r="O82" s="20"/>
      <c r="P82" s="20"/>
      <c r="Q82" s="20"/>
      <c r="R82" s="20"/>
      <c r="S82" s="20"/>
      <c r="T82" s="20"/>
      <c r="U82" s="20"/>
      <c r="V82" s="20">
        <v>6602196</v>
      </c>
      <c r="W82" s="20">
        <v>6689496</v>
      </c>
      <c r="X82" s="20"/>
      <c r="Y82" s="19"/>
      <c r="Z82" s="22">
        <v>13378992</v>
      </c>
    </row>
    <row r="83" spans="1:26" ht="13.5" hidden="1">
      <c r="A83" s="38" t="s">
        <v>114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115</v>
      </c>
      <c r="B84" s="27"/>
      <c r="C84" s="27"/>
      <c r="D84" s="28">
        <v>2968104</v>
      </c>
      <c r="E84" s="29">
        <v>2968104</v>
      </c>
      <c r="F84" s="29">
        <v>-104869</v>
      </c>
      <c r="G84" s="29">
        <v>-90299</v>
      </c>
      <c r="H84" s="29">
        <v>-95716</v>
      </c>
      <c r="I84" s="29">
        <v>-290884</v>
      </c>
      <c r="J84" s="29">
        <v>-174530</v>
      </c>
      <c r="K84" s="29">
        <v>6234</v>
      </c>
      <c r="L84" s="29">
        <v>-8441</v>
      </c>
      <c r="M84" s="29">
        <v>-176737</v>
      </c>
      <c r="N84" s="29"/>
      <c r="O84" s="29"/>
      <c r="P84" s="29"/>
      <c r="Q84" s="29"/>
      <c r="R84" s="29"/>
      <c r="S84" s="29"/>
      <c r="T84" s="29"/>
      <c r="U84" s="29"/>
      <c r="V84" s="29">
        <v>-467621</v>
      </c>
      <c r="W84" s="29">
        <v>1484052</v>
      </c>
      <c r="X84" s="29"/>
      <c r="Y84" s="28"/>
      <c r="Z84" s="30">
        <v>2968104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85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0</v>
      </c>
      <c r="C5" s="18">
        <v>0</v>
      </c>
      <c r="D5" s="58">
        <v>58982400</v>
      </c>
      <c r="E5" s="59">
        <v>58982400</v>
      </c>
      <c r="F5" s="59">
        <v>0</v>
      </c>
      <c r="G5" s="59">
        <v>5403121</v>
      </c>
      <c r="H5" s="59">
        <v>3249750</v>
      </c>
      <c r="I5" s="59">
        <v>8652871</v>
      </c>
      <c r="J5" s="59">
        <v>5339222</v>
      </c>
      <c r="K5" s="59">
        <v>-5319800</v>
      </c>
      <c r="L5" s="59">
        <v>4437119</v>
      </c>
      <c r="M5" s="59">
        <v>4456541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13109412</v>
      </c>
      <c r="W5" s="59">
        <v>29491200</v>
      </c>
      <c r="X5" s="59">
        <v>-16381788</v>
      </c>
      <c r="Y5" s="60">
        <v>-55.55</v>
      </c>
      <c r="Z5" s="61">
        <v>58982400</v>
      </c>
    </row>
    <row r="6" spans="1:26" ht="13.5">
      <c r="A6" s="57" t="s">
        <v>32</v>
      </c>
      <c r="B6" s="18">
        <v>0</v>
      </c>
      <c r="C6" s="18">
        <v>0</v>
      </c>
      <c r="D6" s="58">
        <v>258258996</v>
      </c>
      <c r="E6" s="59">
        <v>258258996</v>
      </c>
      <c r="F6" s="59">
        <v>0</v>
      </c>
      <c r="G6" s="59">
        <v>29501445</v>
      </c>
      <c r="H6" s="59">
        <v>6368541</v>
      </c>
      <c r="I6" s="59">
        <v>35869986</v>
      </c>
      <c r="J6" s="59">
        <v>57440087</v>
      </c>
      <c r="K6" s="59">
        <v>17481626</v>
      </c>
      <c r="L6" s="59">
        <v>16612241</v>
      </c>
      <c r="M6" s="59">
        <v>91533954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127403940</v>
      </c>
      <c r="W6" s="59">
        <v>129129498</v>
      </c>
      <c r="X6" s="59">
        <v>-1725558</v>
      </c>
      <c r="Y6" s="60">
        <v>-1.34</v>
      </c>
      <c r="Z6" s="61">
        <v>258258996</v>
      </c>
    </row>
    <row r="7" spans="1:26" ht="13.5">
      <c r="A7" s="57" t="s">
        <v>33</v>
      </c>
      <c r="B7" s="18">
        <v>0</v>
      </c>
      <c r="C7" s="18">
        <v>0</v>
      </c>
      <c r="D7" s="58">
        <v>640000</v>
      </c>
      <c r="E7" s="59">
        <v>640000</v>
      </c>
      <c r="F7" s="59">
        <v>0</v>
      </c>
      <c r="G7" s="59">
        <v>0</v>
      </c>
      <c r="H7" s="59">
        <v>87020</v>
      </c>
      <c r="I7" s="59">
        <v>87020</v>
      </c>
      <c r="J7" s="59">
        <v>395699</v>
      </c>
      <c r="K7" s="59">
        <v>-2391636</v>
      </c>
      <c r="L7" s="59">
        <v>339631</v>
      </c>
      <c r="M7" s="59">
        <v>-1656306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-1569286</v>
      </c>
      <c r="W7" s="59">
        <v>319998</v>
      </c>
      <c r="X7" s="59">
        <v>-1889284</v>
      </c>
      <c r="Y7" s="60">
        <v>-590.4</v>
      </c>
      <c r="Z7" s="61">
        <v>640000</v>
      </c>
    </row>
    <row r="8" spans="1:26" ht="13.5">
      <c r="A8" s="57" t="s">
        <v>34</v>
      </c>
      <c r="B8" s="18">
        <v>0</v>
      </c>
      <c r="C8" s="18">
        <v>0</v>
      </c>
      <c r="D8" s="58">
        <v>113884750</v>
      </c>
      <c r="E8" s="59">
        <v>113884750</v>
      </c>
      <c r="F8" s="59">
        <v>0</v>
      </c>
      <c r="G8" s="59">
        <v>0</v>
      </c>
      <c r="H8" s="59">
        <v>23188190</v>
      </c>
      <c r="I8" s="59">
        <v>23188190</v>
      </c>
      <c r="J8" s="59">
        <v>197515</v>
      </c>
      <c r="K8" s="59">
        <v>-1021311</v>
      </c>
      <c r="L8" s="59">
        <v>31349238</v>
      </c>
      <c r="M8" s="59">
        <v>30525442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53713632</v>
      </c>
      <c r="W8" s="59">
        <v>56942376</v>
      </c>
      <c r="X8" s="59">
        <v>-3228744</v>
      </c>
      <c r="Y8" s="60">
        <v>-5.67</v>
      </c>
      <c r="Z8" s="61">
        <v>113884750</v>
      </c>
    </row>
    <row r="9" spans="1:26" ht="13.5">
      <c r="A9" s="57" t="s">
        <v>35</v>
      </c>
      <c r="B9" s="18">
        <v>0</v>
      </c>
      <c r="C9" s="18">
        <v>0</v>
      </c>
      <c r="D9" s="58">
        <v>31739919</v>
      </c>
      <c r="E9" s="59">
        <v>31739919</v>
      </c>
      <c r="F9" s="59">
        <v>0</v>
      </c>
      <c r="G9" s="59">
        <v>2968895</v>
      </c>
      <c r="H9" s="59">
        <v>2894739</v>
      </c>
      <c r="I9" s="59">
        <v>5863634</v>
      </c>
      <c r="J9" s="59">
        <v>3239753</v>
      </c>
      <c r="K9" s="59">
        <v>-565401</v>
      </c>
      <c r="L9" s="59">
        <v>2775644</v>
      </c>
      <c r="M9" s="59">
        <v>5449996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11313630</v>
      </c>
      <c r="W9" s="59">
        <v>15869958</v>
      </c>
      <c r="X9" s="59">
        <v>-4556328</v>
      </c>
      <c r="Y9" s="60">
        <v>-28.71</v>
      </c>
      <c r="Z9" s="61">
        <v>31739919</v>
      </c>
    </row>
    <row r="10" spans="1:26" ht="25.5">
      <c r="A10" s="62" t="s">
        <v>102</v>
      </c>
      <c r="B10" s="63">
        <f>SUM(B5:B9)</f>
        <v>0</v>
      </c>
      <c r="C10" s="63">
        <f>SUM(C5:C9)</f>
        <v>0</v>
      </c>
      <c r="D10" s="64">
        <f aca="true" t="shared" si="0" ref="D10:Z10">SUM(D5:D9)</f>
        <v>463506065</v>
      </c>
      <c r="E10" s="65">
        <f t="shared" si="0"/>
        <v>463506065</v>
      </c>
      <c r="F10" s="65">
        <f t="shared" si="0"/>
        <v>0</v>
      </c>
      <c r="G10" s="65">
        <f t="shared" si="0"/>
        <v>37873461</v>
      </c>
      <c r="H10" s="65">
        <f t="shared" si="0"/>
        <v>35788240</v>
      </c>
      <c r="I10" s="65">
        <f t="shared" si="0"/>
        <v>73661701</v>
      </c>
      <c r="J10" s="65">
        <f t="shared" si="0"/>
        <v>66612276</v>
      </c>
      <c r="K10" s="65">
        <f t="shared" si="0"/>
        <v>8183478</v>
      </c>
      <c r="L10" s="65">
        <f t="shared" si="0"/>
        <v>55513873</v>
      </c>
      <c r="M10" s="65">
        <f t="shared" si="0"/>
        <v>130309627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203971328</v>
      </c>
      <c r="W10" s="65">
        <f t="shared" si="0"/>
        <v>231753030</v>
      </c>
      <c r="X10" s="65">
        <f t="shared" si="0"/>
        <v>-27781702</v>
      </c>
      <c r="Y10" s="66">
        <f>+IF(W10&lt;&gt;0,(X10/W10)*100,0)</f>
        <v>-11.987632696754817</v>
      </c>
      <c r="Z10" s="67">
        <f t="shared" si="0"/>
        <v>463506065</v>
      </c>
    </row>
    <row r="11" spans="1:26" ht="13.5">
      <c r="A11" s="57" t="s">
        <v>36</v>
      </c>
      <c r="B11" s="18">
        <v>0</v>
      </c>
      <c r="C11" s="18">
        <v>0</v>
      </c>
      <c r="D11" s="58">
        <v>180977315</v>
      </c>
      <c r="E11" s="59">
        <v>180977315</v>
      </c>
      <c r="F11" s="59">
        <v>0</v>
      </c>
      <c r="G11" s="59">
        <v>10340866</v>
      </c>
      <c r="H11" s="59">
        <v>15442310</v>
      </c>
      <c r="I11" s="59">
        <v>25783176</v>
      </c>
      <c r="J11" s="59">
        <v>14835732</v>
      </c>
      <c r="K11" s="59">
        <v>13766178</v>
      </c>
      <c r="L11" s="59">
        <v>14500389</v>
      </c>
      <c r="M11" s="59">
        <v>43102299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68885475</v>
      </c>
      <c r="W11" s="59">
        <v>90488658</v>
      </c>
      <c r="X11" s="59">
        <v>-21603183</v>
      </c>
      <c r="Y11" s="60">
        <v>-23.87</v>
      </c>
      <c r="Z11" s="61">
        <v>180977315</v>
      </c>
    </row>
    <row r="12" spans="1:26" ht="13.5">
      <c r="A12" s="57" t="s">
        <v>37</v>
      </c>
      <c r="B12" s="18">
        <v>0</v>
      </c>
      <c r="C12" s="18">
        <v>0</v>
      </c>
      <c r="D12" s="58">
        <v>10438436</v>
      </c>
      <c r="E12" s="59">
        <v>10438436</v>
      </c>
      <c r="F12" s="59">
        <v>0</v>
      </c>
      <c r="G12" s="59">
        <v>540677</v>
      </c>
      <c r="H12" s="59">
        <v>439185</v>
      </c>
      <c r="I12" s="59">
        <v>979862</v>
      </c>
      <c r="J12" s="59">
        <v>180747</v>
      </c>
      <c r="K12" s="59">
        <v>766463</v>
      </c>
      <c r="L12" s="59">
        <v>770040</v>
      </c>
      <c r="M12" s="59">
        <v>1717250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2697112</v>
      </c>
      <c r="W12" s="59">
        <v>5219220</v>
      </c>
      <c r="X12" s="59">
        <v>-2522108</v>
      </c>
      <c r="Y12" s="60">
        <v>-48.32</v>
      </c>
      <c r="Z12" s="61">
        <v>10438436</v>
      </c>
    </row>
    <row r="13" spans="1:26" ht="13.5">
      <c r="A13" s="57" t="s">
        <v>103</v>
      </c>
      <c r="B13" s="18">
        <v>0</v>
      </c>
      <c r="C13" s="18">
        <v>0</v>
      </c>
      <c r="D13" s="58">
        <v>73986800</v>
      </c>
      <c r="E13" s="59">
        <v>73986800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36993798</v>
      </c>
      <c r="X13" s="59">
        <v>-36993798</v>
      </c>
      <c r="Y13" s="60">
        <v>-100</v>
      </c>
      <c r="Z13" s="61">
        <v>73986800</v>
      </c>
    </row>
    <row r="14" spans="1:26" ht="13.5">
      <c r="A14" s="57" t="s">
        <v>38</v>
      </c>
      <c r="B14" s="18">
        <v>0</v>
      </c>
      <c r="C14" s="18">
        <v>0</v>
      </c>
      <c r="D14" s="58">
        <v>11112800</v>
      </c>
      <c r="E14" s="59">
        <v>11112800</v>
      </c>
      <c r="F14" s="59">
        <v>0</v>
      </c>
      <c r="G14" s="59">
        <v>0</v>
      </c>
      <c r="H14" s="59">
        <v>158120</v>
      </c>
      <c r="I14" s="59">
        <v>158120</v>
      </c>
      <c r="J14" s="59">
        <v>69037</v>
      </c>
      <c r="K14" s="59">
        <v>625703</v>
      </c>
      <c r="L14" s="59">
        <v>0</v>
      </c>
      <c r="M14" s="59">
        <v>694740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852860</v>
      </c>
      <c r="W14" s="59">
        <v>5556402</v>
      </c>
      <c r="X14" s="59">
        <v>-4703542</v>
      </c>
      <c r="Y14" s="60">
        <v>-84.65</v>
      </c>
      <c r="Z14" s="61">
        <v>11112800</v>
      </c>
    </row>
    <row r="15" spans="1:26" ht="13.5">
      <c r="A15" s="57" t="s">
        <v>39</v>
      </c>
      <c r="B15" s="18">
        <v>0</v>
      </c>
      <c r="C15" s="18">
        <v>0</v>
      </c>
      <c r="D15" s="58">
        <v>185132263</v>
      </c>
      <c r="E15" s="59">
        <v>185132263</v>
      </c>
      <c r="F15" s="59">
        <v>0</v>
      </c>
      <c r="G15" s="59">
        <v>630995</v>
      </c>
      <c r="H15" s="59">
        <v>4212223</v>
      </c>
      <c r="I15" s="59">
        <v>4843218</v>
      </c>
      <c r="J15" s="59">
        <v>31350572</v>
      </c>
      <c r="K15" s="59">
        <v>39816276</v>
      </c>
      <c r="L15" s="59">
        <v>12762370</v>
      </c>
      <c r="M15" s="59">
        <v>83929218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88772436</v>
      </c>
      <c r="W15" s="59">
        <v>92566134</v>
      </c>
      <c r="X15" s="59">
        <v>-3793698</v>
      </c>
      <c r="Y15" s="60">
        <v>-4.1</v>
      </c>
      <c r="Z15" s="61">
        <v>185132263</v>
      </c>
    </row>
    <row r="16" spans="1:26" ht="13.5">
      <c r="A16" s="68" t="s">
        <v>40</v>
      </c>
      <c r="B16" s="18">
        <v>0</v>
      </c>
      <c r="C16" s="18">
        <v>0</v>
      </c>
      <c r="D16" s="58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/>
      <c r="X16" s="59">
        <v>0</v>
      </c>
      <c r="Y16" s="60">
        <v>0</v>
      </c>
      <c r="Z16" s="61">
        <v>0</v>
      </c>
    </row>
    <row r="17" spans="1:26" ht="13.5">
      <c r="A17" s="57" t="s">
        <v>41</v>
      </c>
      <c r="B17" s="18">
        <v>0</v>
      </c>
      <c r="C17" s="18">
        <v>0</v>
      </c>
      <c r="D17" s="58">
        <v>93238292</v>
      </c>
      <c r="E17" s="59">
        <v>93238292</v>
      </c>
      <c r="F17" s="59">
        <v>0</v>
      </c>
      <c r="G17" s="59">
        <v>296459</v>
      </c>
      <c r="H17" s="59">
        <v>2760261</v>
      </c>
      <c r="I17" s="59">
        <v>3056720</v>
      </c>
      <c r="J17" s="59">
        <v>8349526</v>
      </c>
      <c r="K17" s="59">
        <v>3548283</v>
      </c>
      <c r="L17" s="59">
        <v>11410106</v>
      </c>
      <c r="M17" s="59">
        <v>23307915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26364635</v>
      </c>
      <c r="W17" s="59">
        <v>46619142</v>
      </c>
      <c r="X17" s="59">
        <v>-20254507</v>
      </c>
      <c r="Y17" s="60">
        <v>-43.45</v>
      </c>
      <c r="Z17" s="61">
        <v>93238292</v>
      </c>
    </row>
    <row r="18" spans="1:26" ht="13.5">
      <c r="A18" s="69" t="s">
        <v>42</v>
      </c>
      <c r="B18" s="70">
        <f>SUM(B11:B17)</f>
        <v>0</v>
      </c>
      <c r="C18" s="70">
        <f>SUM(C11:C17)</f>
        <v>0</v>
      </c>
      <c r="D18" s="71">
        <f aca="true" t="shared" si="1" ref="D18:Z18">SUM(D11:D17)</f>
        <v>554885906</v>
      </c>
      <c r="E18" s="72">
        <f t="shared" si="1"/>
        <v>554885906</v>
      </c>
      <c r="F18" s="72">
        <f t="shared" si="1"/>
        <v>0</v>
      </c>
      <c r="G18" s="72">
        <f t="shared" si="1"/>
        <v>11808997</v>
      </c>
      <c r="H18" s="72">
        <f t="shared" si="1"/>
        <v>23012099</v>
      </c>
      <c r="I18" s="72">
        <f t="shared" si="1"/>
        <v>34821096</v>
      </c>
      <c r="J18" s="72">
        <f t="shared" si="1"/>
        <v>54785614</v>
      </c>
      <c r="K18" s="72">
        <f t="shared" si="1"/>
        <v>58522903</v>
      </c>
      <c r="L18" s="72">
        <f t="shared" si="1"/>
        <v>39442905</v>
      </c>
      <c r="M18" s="72">
        <f t="shared" si="1"/>
        <v>152751422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187572518</v>
      </c>
      <c r="W18" s="72">
        <f t="shared" si="1"/>
        <v>277443354</v>
      </c>
      <c r="X18" s="72">
        <f t="shared" si="1"/>
        <v>-89870836</v>
      </c>
      <c r="Y18" s="66">
        <f>+IF(W18&lt;&gt;0,(X18/W18)*100,0)</f>
        <v>-32.392499118937266</v>
      </c>
      <c r="Z18" s="73">
        <f t="shared" si="1"/>
        <v>554885906</v>
      </c>
    </row>
    <row r="19" spans="1:26" ht="13.5">
      <c r="A19" s="69" t="s">
        <v>43</v>
      </c>
      <c r="B19" s="74">
        <f>+B10-B18</f>
        <v>0</v>
      </c>
      <c r="C19" s="74">
        <f>+C10-C18</f>
        <v>0</v>
      </c>
      <c r="D19" s="75">
        <f aca="true" t="shared" si="2" ref="D19:Z19">+D10-D18</f>
        <v>-91379841</v>
      </c>
      <c r="E19" s="76">
        <f t="shared" si="2"/>
        <v>-91379841</v>
      </c>
      <c r="F19" s="76">
        <f t="shared" si="2"/>
        <v>0</v>
      </c>
      <c r="G19" s="76">
        <f t="shared" si="2"/>
        <v>26064464</v>
      </c>
      <c r="H19" s="76">
        <f t="shared" si="2"/>
        <v>12776141</v>
      </c>
      <c r="I19" s="76">
        <f t="shared" si="2"/>
        <v>38840605</v>
      </c>
      <c r="J19" s="76">
        <f t="shared" si="2"/>
        <v>11826662</v>
      </c>
      <c r="K19" s="76">
        <f t="shared" si="2"/>
        <v>-50339425</v>
      </c>
      <c r="L19" s="76">
        <f t="shared" si="2"/>
        <v>16070968</v>
      </c>
      <c r="M19" s="76">
        <f t="shared" si="2"/>
        <v>-22441795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16398810</v>
      </c>
      <c r="W19" s="76">
        <f>IF(E10=E18,0,W10-W18)</f>
        <v>-45690324</v>
      </c>
      <c r="X19" s="76">
        <f t="shared" si="2"/>
        <v>62089134</v>
      </c>
      <c r="Y19" s="77">
        <f>+IF(W19&lt;&gt;0,(X19/W19)*100,0)</f>
        <v>-135.891209701205</v>
      </c>
      <c r="Z19" s="78">
        <f t="shared" si="2"/>
        <v>-91379841</v>
      </c>
    </row>
    <row r="20" spans="1:26" ht="13.5">
      <c r="A20" s="57" t="s">
        <v>44</v>
      </c>
      <c r="B20" s="18">
        <v>0</v>
      </c>
      <c r="C20" s="18">
        <v>0</v>
      </c>
      <c r="D20" s="58">
        <v>88190900</v>
      </c>
      <c r="E20" s="59">
        <v>88190900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>
        <v>44095452</v>
      </c>
      <c r="X20" s="59">
        <v>-44095452</v>
      </c>
      <c r="Y20" s="60">
        <v>-100</v>
      </c>
      <c r="Z20" s="61">
        <v>88190900</v>
      </c>
    </row>
    <row r="21" spans="1:26" ht="13.5">
      <c r="A21" s="57" t="s">
        <v>104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105</v>
      </c>
      <c r="B22" s="85">
        <f>SUM(B19:B21)</f>
        <v>0</v>
      </c>
      <c r="C22" s="85">
        <f>SUM(C19:C21)</f>
        <v>0</v>
      </c>
      <c r="D22" s="86">
        <f aca="true" t="shared" si="3" ref="D22:Z22">SUM(D19:D21)</f>
        <v>-3188941</v>
      </c>
      <c r="E22" s="87">
        <f t="shared" si="3"/>
        <v>-3188941</v>
      </c>
      <c r="F22" s="87">
        <f t="shared" si="3"/>
        <v>0</v>
      </c>
      <c r="G22" s="87">
        <f t="shared" si="3"/>
        <v>26064464</v>
      </c>
      <c r="H22" s="87">
        <f t="shared" si="3"/>
        <v>12776141</v>
      </c>
      <c r="I22" s="87">
        <f t="shared" si="3"/>
        <v>38840605</v>
      </c>
      <c r="J22" s="87">
        <f t="shared" si="3"/>
        <v>11826662</v>
      </c>
      <c r="K22" s="87">
        <f t="shared" si="3"/>
        <v>-50339425</v>
      </c>
      <c r="L22" s="87">
        <f t="shared" si="3"/>
        <v>16070968</v>
      </c>
      <c r="M22" s="87">
        <f t="shared" si="3"/>
        <v>-22441795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16398810</v>
      </c>
      <c r="W22" s="87">
        <f t="shared" si="3"/>
        <v>-1594872</v>
      </c>
      <c r="X22" s="87">
        <f t="shared" si="3"/>
        <v>17993682</v>
      </c>
      <c r="Y22" s="88">
        <f>+IF(W22&lt;&gt;0,(X22/W22)*100,0)</f>
        <v>-1128.221073540698</v>
      </c>
      <c r="Z22" s="89">
        <f t="shared" si="3"/>
        <v>-3188941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0</v>
      </c>
      <c r="C24" s="74">
        <f>SUM(C22:C23)</f>
        <v>0</v>
      </c>
      <c r="D24" s="75">
        <f aca="true" t="shared" si="4" ref="D24:Z24">SUM(D22:D23)</f>
        <v>-3188941</v>
      </c>
      <c r="E24" s="76">
        <f t="shared" si="4"/>
        <v>-3188941</v>
      </c>
      <c r="F24" s="76">
        <f t="shared" si="4"/>
        <v>0</v>
      </c>
      <c r="G24" s="76">
        <f t="shared" si="4"/>
        <v>26064464</v>
      </c>
      <c r="H24" s="76">
        <f t="shared" si="4"/>
        <v>12776141</v>
      </c>
      <c r="I24" s="76">
        <f t="shared" si="4"/>
        <v>38840605</v>
      </c>
      <c r="J24" s="76">
        <f t="shared" si="4"/>
        <v>11826662</v>
      </c>
      <c r="K24" s="76">
        <f t="shared" si="4"/>
        <v>-50339425</v>
      </c>
      <c r="L24" s="76">
        <f t="shared" si="4"/>
        <v>16070968</v>
      </c>
      <c r="M24" s="76">
        <f t="shared" si="4"/>
        <v>-22441795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16398810</v>
      </c>
      <c r="W24" s="76">
        <f t="shared" si="4"/>
        <v>-1594872</v>
      </c>
      <c r="X24" s="76">
        <f t="shared" si="4"/>
        <v>17993682</v>
      </c>
      <c r="Y24" s="77">
        <f>+IF(W24&lt;&gt;0,(X24/W24)*100,0)</f>
        <v>-1128.221073540698</v>
      </c>
      <c r="Z24" s="78">
        <f t="shared" si="4"/>
        <v>-3188941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106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0</v>
      </c>
      <c r="C27" s="21">
        <v>0</v>
      </c>
      <c r="D27" s="98">
        <v>87442250</v>
      </c>
      <c r="E27" s="99">
        <v>87442250</v>
      </c>
      <c r="F27" s="99">
        <v>0</v>
      </c>
      <c r="G27" s="99">
        <v>135802</v>
      </c>
      <c r="H27" s="99">
        <v>0</v>
      </c>
      <c r="I27" s="99">
        <v>135802</v>
      </c>
      <c r="J27" s="99">
        <v>4186486</v>
      </c>
      <c r="K27" s="99">
        <v>6530458</v>
      </c>
      <c r="L27" s="99">
        <v>10428052</v>
      </c>
      <c r="M27" s="99">
        <v>21144996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21280798</v>
      </c>
      <c r="W27" s="99">
        <v>43721125</v>
      </c>
      <c r="X27" s="99">
        <v>-22440327</v>
      </c>
      <c r="Y27" s="100">
        <v>-51.33</v>
      </c>
      <c r="Z27" s="101">
        <v>87442250</v>
      </c>
    </row>
    <row r="28" spans="1:26" ht="13.5">
      <c r="A28" s="102" t="s">
        <v>44</v>
      </c>
      <c r="B28" s="18">
        <v>0</v>
      </c>
      <c r="C28" s="18">
        <v>0</v>
      </c>
      <c r="D28" s="58">
        <v>87442250</v>
      </c>
      <c r="E28" s="59">
        <v>87442250</v>
      </c>
      <c r="F28" s="59">
        <v>0</v>
      </c>
      <c r="G28" s="59">
        <v>135802</v>
      </c>
      <c r="H28" s="59">
        <v>0</v>
      </c>
      <c r="I28" s="59">
        <v>135802</v>
      </c>
      <c r="J28" s="59">
        <v>4186486</v>
      </c>
      <c r="K28" s="59">
        <v>6530458</v>
      </c>
      <c r="L28" s="59">
        <v>10428052</v>
      </c>
      <c r="M28" s="59">
        <v>21144996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21280798</v>
      </c>
      <c r="W28" s="59">
        <v>43721125</v>
      </c>
      <c r="X28" s="59">
        <v>-22440327</v>
      </c>
      <c r="Y28" s="60">
        <v>-51.33</v>
      </c>
      <c r="Z28" s="61">
        <v>87442250</v>
      </c>
    </row>
    <row r="29" spans="1:26" ht="13.5">
      <c r="A29" s="57" t="s">
        <v>107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0</v>
      </c>
      <c r="C31" s="18">
        <v>0</v>
      </c>
      <c r="D31" s="58">
        <v>0</v>
      </c>
      <c r="E31" s="59">
        <v>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/>
      <c r="X31" s="59">
        <v>0</v>
      </c>
      <c r="Y31" s="60">
        <v>0</v>
      </c>
      <c r="Z31" s="61">
        <v>0</v>
      </c>
    </row>
    <row r="32" spans="1:26" ht="13.5">
      <c r="A32" s="69" t="s">
        <v>50</v>
      </c>
      <c r="B32" s="21">
        <f>SUM(B28:B31)</f>
        <v>0</v>
      </c>
      <c r="C32" s="21">
        <f>SUM(C28:C31)</f>
        <v>0</v>
      </c>
      <c r="D32" s="98">
        <f aca="true" t="shared" si="5" ref="D32:Z32">SUM(D28:D31)</f>
        <v>87442250</v>
      </c>
      <c r="E32" s="99">
        <f t="shared" si="5"/>
        <v>87442250</v>
      </c>
      <c r="F32" s="99">
        <f t="shared" si="5"/>
        <v>0</v>
      </c>
      <c r="G32" s="99">
        <f t="shared" si="5"/>
        <v>135802</v>
      </c>
      <c r="H32" s="99">
        <f t="shared" si="5"/>
        <v>0</v>
      </c>
      <c r="I32" s="99">
        <f t="shared" si="5"/>
        <v>135802</v>
      </c>
      <c r="J32" s="99">
        <f t="shared" si="5"/>
        <v>4186486</v>
      </c>
      <c r="K32" s="99">
        <f t="shared" si="5"/>
        <v>6530458</v>
      </c>
      <c r="L32" s="99">
        <f t="shared" si="5"/>
        <v>10428052</v>
      </c>
      <c r="M32" s="99">
        <f t="shared" si="5"/>
        <v>21144996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21280798</v>
      </c>
      <c r="W32" s="99">
        <f t="shared" si="5"/>
        <v>43721125</v>
      </c>
      <c r="X32" s="99">
        <f t="shared" si="5"/>
        <v>-22440327</v>
      </c>
      <c r="Y32" s="100">
        <f>+IF(W32&lt;&gt;0,(X32/W32)*100,0)</f>
        <v>-51.326051193787904</v>
      </c>
      <c r="Z32" s="101">
        <f t="shared" si="5"/>
        <v>87442250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0</v>
      </c>
      <c r="C35" s="18">
        <v>0</v>
      </c>
      <c r="D35" s="58">
        <v>223967495</v>
      </c>
      <c r="E35" s="59">
        <v>223967495</v>
      </c>
      <c r="F35" s="59">
        <v>0</v>
      </c>
      <c r="G35" s="59">
        <v>278236000</v>
      </c>
      <c r="H35" s="59">
        <v>284920435</v>
      </c>
      <c r="I35" s="59">
        <v>284920435</v>
      </c>
      <c r="J35" s="59">
        <v>360054049</v>
      </c>
      <c r="K35" s="59">
        <v>324208181</v>
      </c>
      <c r="L35" s="59">
        <v>326067905</v>
      </c>
      <c r="M35" s="59">
        <v>326067905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326067905</v>
      </c>
      <c r="W35" s="59">
        <v>111983748</v>
      </c>
      <c r="X35" s="59">
        <v>214084157</v>
      </c>
      <c r="Y35" s="60">
        <v>191.17</v>
      </c>
      <c r="Z35" s="61">
        <v>223967495</v>
      </c>
    </row>
    <row r="36" spans="1:26" ht="13.5">
      <c r="A36" s="57" t="s">
        <v>53</v>
      </c>
      <c r="B36" s="18">
        <v>0</v>
      </c>
      <c r="C36" s="18">
        <v>0</v>
      </c>
      <c r="D36" s="58">
        <v>1097384176</v>
      </c>
      <c r="E36" s="59">
        <v>1097384176</v>
      </c>
      <c r="F36" s="59">
        <v>0</v>
      </c>
      <c r="G36" s="59">
        <v>1289136285</v>
      </c>
      <c r="H36" s="59">
        <v>1290006236</v>
      </c>
      <c r="I36" s="59">
        <v>1290006236</v>
      </c>
      <c r="J36" s="59">
        <v>1294192722</v>
      </c>
      <c r="K36" s="59">
        <v>1299853228</v>
      </c>
      <c r="L36" s="59">
        <v>1310281280</v>
      </c>
      <c r="M36" s="59">
        <v>1310281280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1310281280</v>
      </c>
      <c r="W36" s="59">
        <v>548692088</v>
      </c>
      <c r="X36" s="59">
        <v>761589192</v>
      </c>
      <c r="Y36" s="60">
        <v>138.8</v>
      </c>
      <c r="Z36" s="61">
        <v>1097384176</v>
      </c>
    </row>
    <row r="37" spans="1:26" ht="13.5">
      <c r="A37" s="57" t="s">
        <v>54</v>
      </c>
      <c r="B37" s="18">
        <v>0</v>
      </c>
      <c r="C37" s="18">
        <v>0</v>
      </c>
      <c r="D37" s="58">
        <v>184554000</v>
      </c>
      <c r="E37" s="59">
        <v>184554000</v>
      </c>
      <c r="F37" s="59">
        <v>0</v>
      </c>
      <c r="G37" s="59">
        <v>295708367</v>
      </c>
      <c r="H37" s="59">
        <v>286926186</v>
      </c>
      <c r="I37" s="59">
        <v>286926186</v>
      </c>
      <c r="J37" s="59">
        <v>354587421</v>
      </c>
      <c r="K37" s="59">
        <v>307139429</v>
      </c>
      <c r="L37" s="59">
        <v>296043514</v>
      </c>
      <c r="M37" s="59">
        <v>296043514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296043514</v>
      </c>
      <c r="W37" s="59">
        <v>92277000</v>
      </c>
      <c r="X37" s="59">
        <v>203766514</v>
      </c>
      <c r="Y37" s="60">
        <v>220.82</v>
      </c>
      <c r="Z37" s="61">
        <v>184554000</v>
      </c>
    </row>
    <row r="38" spans="1:26" ht="13.5">
      <c r="A38" s="57" t="s">
        <v>55</v>
      </c>
      <c r="B38" s="18">
        <v>0</v>
      </c>
      <c r="C38" s="18">
        <v>0</v>
      </c>
      <c r="D38" s="58">
        <v>88743400</v>
      </c>
      <c r="E38" s="59">
        <v>88743400</v>
      </c>
      <c r="F38" s="59">
        <v>0</v>
      </c>
      <c r="G38" s="59">
        <v>104674984</v>
      </c>
      <c r="H38" s="59">
        <v>104674984</v>
      </c>
      <c r="I38" s="59">
        <v>104674984</v>
      </c>
      <c r="J38" s="59">
        <v>104507185</v>
      </c>
      <c r="K38" s="59">
        <v>104489893</v>
      </c>
      <c r="L38" s="59">
        <v>104489893</v>
      </c>
      <c r="M38" s="59">
        <v>104489893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104489893</v>
      </c>
      <c r="W38" s="59">
        <v>44371700</v>
      </c>
      <c r="X38" s="59">
        <v>60118193</v>
      </c>
      <c r="Y38" s="60">
        <v>135.49</v>
      </c>
      <c r="Z38" s="61">
        <v>88743400</v>
      </c>
    </row>
    <row r="39" spans="1:26" ht="13.5">
      <c r="A39" s="57" t="s">
        <v>56</v>
      </c>
      <c r="B39" s="18">
        <v>0</v>
      </c>
      <c r="C39" s="18">
        <v>0</v>
      </c>
      <c r="D39" s="58">
        <v>1048054271</v>
      </c>
      <c r="E39" s="59">
        <v>1048054271</v>
      </c>
      <c r="F39" s="59">
        <v>0</v>
      </c>
      <c r="G39" s="59">
        <v>1166988934</v>
      </c>
      <c r="H39" s="59">
        <v>1183325501</v>
      </c>
      <c r="I39" s="59">
        <v>1183325501</v>
      </c>
      <c r="J39" s="59">
        <v>1195152165</v>
      </c>
      <c r="K39" s="59">
        <v>1212432087</v>
      </c>
      <c r="L39" s="59">
        <v>1235815778</v>
      </c>
      <c r="M39" s="59">
        <v>1235815778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1235815778</v>
      </c>
      <c r="W39" s="59">
        <v>524027136</v>
      </c>
      <c r="X39" s="59">
        <v>711788642</v>
      </c>
      <c r="Y39" s="60">
        <v>135.83</v>
      </c>
      <c r="Z39" s="61">
        <v>1048054271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0</v>
      </c>
      <c r="C42" s="18">
        <v>0</v>
      </c>
      <c r="D42" s="58">
        <v>60610500</v>
      </c>
      <c r="E42" s="59">
        <v>60610500</v>
      </c>
      <c r="F42" s="59">
        <v>0</v>
      </c>
      <c r="G42" s="59">
        <v>-5107855</v>
      </c>
      <c r="H42" s="59">
        <v>12215782</v>
      </c>
      <c r="I42" s="59">
        <v>7107927</v>
      </c>
      <c r="J42" s="59">
        <v>25987311</v>
      </c>
      <c r="K42" s="59">
        <v>4017513</v>
      </c>
      <c r="L42" s="59">
        <v>12467806</v>
      </c>
      <c r="M42" s="59">
        <v>42472630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49580557</v>
      </c>
      <c r="W42" s="59">
        <v>38923612</v>
      </c>
      <c r="X42" s="59">
        <v>10656945</v>
      </c>
      <c r="Y42" s="60">
        <v>27.38</v>
      </c>
      <c r="Z42" s="61">
        <v>60610500</v>
      </c>
    </row>
    <row r="43" spans="1:26" ht="13.5">
      <c r="A43" s="57" t="s">
        <v>59</v>
      </c>
      <c r="B43" s="18">
        <v>0</v>
      </c>
      <c r="C43" s="18">
        <v>0</v>
      </c>
      <c r="D43" s="58">
        <v>-87442250</v>
      </c>
      <c r="E43" s="59">
        <v>-87442250</v>
      </c>
      <c r="F43" s="59">
        <v>0</v>
      </c>
      <c r="G43" s="59">
        <v>-135802</v>
      </c>
      <c r="H43" s="59">
        <v>0</v>
      </c>
      <c r="I43" s="59">
        <v>-135802</v>
      </c>
      <c r="J43" s="59">
        <v>-4186486</v>
      </c>
      <c r="K43" s="59">
        <v>-6530457</v>
      </c>
      <c r="L43" s="59">
        <v>-10428052</v>
      </c>
      <c r="M43" s="59">
        <v>-21144995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-21280797</v>
      </c>
      <c r="W43" s="59">
        <v>-40627500</v>
      </c>
      <c r="X43" s="59">
        <v>19346703</v>
      </c>
      <c r="Y43" s="60">
        <v>-47.62</v>
      </c>
      <c r="Z43" s="61">
        <v>-87442250</v>
      </c>
    </row>
    <row r="44" spans="1:26" ht="13.5">
      <c r="A44" s="57" t="s">
        <v>60</v>
      </c>
      <c r="B44" s="18">
        <v>0</v>
      </c>
      <c r="C44" s="18">
        <v>0</v>
      </c>
      <c r="D44" s="58">
        <v>0</v>
      </c>
      <c r="E44" s="59">
        <v>0</v>
      </c>
      <c r="F44" s="59">
        <v>0</v>
      </c>
      <c r="G44" s="59">
        <v>-5385</v>
      </c>
      <c r="H44" s="59">
        <v>2830</v>
      </c>
      <c r="I44" s="59">
        <v>-2555</v>
      </c>
      <c r="J44" s="59">
        <v>35251</v>
      </c>
      <c r="K44" s="59">
        <v>-5014</v>
      </c>
      <c r="L44" s="59">
        <v>-2218</v>
      </c>
      <c r="M44" s="59">
        <v>28019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25464</v>
      </c>
      <c r="W44" s="59"/>
      <c r="X44" s="59">
        <v>25464</v>
      </c>
      <c r="Y44" s="60">
        <v>0</v>
      </c>
      <c r="Z44" s="61">
        <v>0</v>
      </c>
    </row>
    <row r="45" spans="1:26" ht="13.5">
      <c r="A45" s="69" t="s">
        <v>61</v>
      </c>
      <c r="B45" s="21">
        <v>0</v>
      </c>
      <c r="C45" s="21">
        <v>0</v>
      </c>
      <c r="D45" s="98">
        <v>-26007750</v>
      </c>
      <c r="E45" s="99">
        <v>-26007750</v>
      </c>
      <c r="F45" s="99">
        <v>34933615</v>
      </c>
      <c r="G45" s="99">
        <v>29684573</v>
      </c>
      <c r="H45" s="99">
        <v>41903185</v>
      </c>
      <c r="I45" s="99">
        <v>41903185</v>
      </c>
      <c r="J45" s="99">
        <v>63739261</v>
      </c>
      <c r="K45" s="99">
        <v>61221303</v>
      </c>
      <c r="L45" s="99">
        <v>63258839</v>
      </c>
      <c r="M45" s="99">
        <v>63258839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63258839</v>
      </c>
      <c r="W45" s="99">
        <v>-879888</v>
      </c>
      <c r="X45" s="99">
        <v>64138727</v>
      </c>
      <c r="Y45" s="100">
        <v>-7289.42</v>
      </c>
      <c r="Z45" s="101">
        <v>-26007750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108</v>
      </c>
      <c r="B47" s="114" t="s">
        <v>93</v>
      </c>
      <c r="C47" s="114"/>
      <c r="D47" s="115" t="s">
        <v>94</v>
      </c>
      <c r="E47" s="116" t="s">
        <v>95</v>
      </c>
      <c r="F47" s="117"/>
      <c r="G47" s="117"/>
      <c r="H47" s="117"/>
      <c r="I47" s="118" t="s">
        <v>96</v>
      </c>
      <c r="J47" s="117"/>
      <c r="K47" s="117"/>
      <c r="L47" s="117"/>
      <c r="M47" s="118" t="s">
        <v>97</v>
      </c>
      <c r="N47" s="119"/>
      <c r="O47" s="119"/>
      <c r="P47" s="119"/>
      <c r="Q47" s="119"/>
      <c r="R47" s="119"/>
      <c r="S47" s="119"/>
      <c r="T47" s="119"/>
      <c r="U47" s="119"/>
      <c r="V47" s="118" t="s">
        <v>98</v>
      </c>
      <c r="W47" s="118" t="s">
        <v>99</v>
      </c>
      <c r="X47" s="118" t="s">
        <v>100</v>
      </c>
      <c r="Y47" s="118" t="s">
        <v>101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22587815</v>
      </c>
      <c r="C49" s="51">
        <v>0</v>
      </c>
      <c r="D49" s="128">
        <v>14607949</v>
      </c>
      <c r="E49" s="53">
        <v>13673868</v>
      </c>
      <c r="F49" s="53">
        <v>0</v>
      </c>
      <c r="G49" s="53">
        <v>0</v>
      </c>
      <c r="H49" s="53">
        <v>0</v>
      </c>
      <c r="I49" s="53">
        <v>9123944</v>
      </c>
      <c r="J49" s="53">
        <v>0</v>
      </c>
      <c r="K49" s="53">
        <v>0</v>
      </c>
      <c r="L49" s="53">
        <v>0</v>
      </c>
      <c r="M49" s="53">
        <v>11696003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10302492</v>
      </c>
      <c r="W49" s="53">
        <v>56735638</v>
      </c>
      <c r="X49" s="53">
        <v>175103962</v>
      </c>
      <c r="Y49" s="53">
        <v>313831671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19757043</v>
      </c>
      <c r="C51" s="51">
        <v>0</v>
      </c>
      <c r="D51" s="128">
        <v>22472344</v>
      </c>
      <c r="E51" s="53">
        <v>14739713</v>
      </c>
      <c r="F51" s="53">
        <v>0</v>
      </c>
      <c r="G51" s="53">
        <v>0</v>
      </c>
      <c r="H51" s="53">
        <v>0</v>
      </c>
      <c r="I51" s="53">
        <v>134290660</v>
      </c>
      <c r="J51" s="53">
        <v>0</v>
      </c>
      <c r="K51" s="53">
        <v>0</v>
      </c>
      <c r="L51" s="53">
        <v>0</v>
      </c>
      <c r="M51" s="53">
        <v>571833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191831593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109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86.42263314626707</v>
      </c>
      <c r="E58" s="7">
        <f t="shared" si="6"/>
        <v>86.42263314626707</v>
      </c>
      <c r="F58" s="7">
        <f t="shared" si="6"/>
        <v>0</v>
      </c>
      <c r="G58" s="7">
        <f t="shared" si="6"/>
        <v>12.192879966913269</v>
      </c>
      <c r="H58" s="7">
        <f t="shared" si="6"/>
        <v>191.92821070392924</v>
      </c>
      <c r="I58" s="7">
        <f t="shared" si="6"/>
        <v>54.91554135869093</v>
      </c>
      <c r="J58" s="7">
        <f t="shared" si="6"/>
        <v>26.443024635471502</v>
      </c>
      <c r="K58" s="7">
        <f t="shared" si="6"/>
        <v>155.6323696786979</v>
      </c>
      <c r="L58" s="7">
        <f t="shared" si="6"/>
        <v>88.17666551907884</v>
      </c>
      <c r="M58" s="7">
        <f t="shared" si="6"/>
        <v>56.44903265291293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55.94967291906933</v>
      </c>
      <c r="W58" s="7">
        <f t="shared" si="6"/>
        <v>86.44612389567733</v>
      </c>
      <c r="X58" s="7">
        <f t="shared" si="6"/>
        <v>0</v>
      </c>
      <c r="Y58" s="7">
        <f t="shared" si="6"/>
        <v>0</v>
      </c>
      <c r="Z58" s="8">
        <f t="shared" si="6"/>
        <v>86.42263314626707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87</v>
      </c>
      <c r="E59" s="10">
        <f t="shared" si="7"/>
        <v>87</v>
      </c>
      <c r="F59" s="10">
        <f t="shared" si="7"/>
        <v>0</v>
      </c>
      <c r="G59" s="10">
        <f t="shared" si="7"/>
        <v>14.677257829317536</v>
      </c>
      <c r="H59" s="10">
        <f t="shared" si="7"/>
        <v>117.8730056158166</v>
      </c>
      <c r="I59" s="10">
        <f t="shared" si="7"/>
        <v>53.43438033457335</v>
      </c>
      <c r="J59" s="10">
        <f t="shared" si="7"/>
        <v>56.64147323336621</v>
      </c>
      <c r="K59" s="10">
        <f t="shared" si="7"/>
        <v>-63.20216925448325</v>
      </c>
      <c r="L59" s="10">
        <f t="shared" si="7"/>
        <v>70.20985914508941</v>
      </c>
      <c r="M59" s="10">
        <f t="shared" si="7"/>
        <v>213.20880925363417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107.74965345509014</v>
      </c>
      <c r="W59" s="10">
        <f t="shared" si="7"/>
        <v>87</v>
      </c>
      <c r="X59" s="10">
        <f t="shared" si="7"/>
        <v>0</v>
      </c>
      <c r="Y59" s="10">
        <f t="shared" si="7"/>
        <v>0</v>
      </c>
      <c r="Z59" s="11">
        <f t="shared" si="7"/>
        <v>87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92.48512373214677</v>
      </c>
      <c r="E60" s="13">
        <f t="shared" si="7"/>
        <v>92.48512373214677</v>
      </c>
      <c r="F60" s="13">
        <f t="shared" si="7"/>
        <v>0</v>
      </c>
      <c r="G60" s="13">
        <f t="shared" si="7"/>
        <v>12.445254800230972</v>
      </c>
      <c r="H60" s="13">
        <f t="shared" si="7"/>
        <v>285.3843918096783</v>
      </c>
      <c r="I60" s="13">
        <f t="shared" si="7"/>
        <v>60.90426687091542</v>
      </c>
      <c r="J60" s="13">
        <f t="shared" si="7"/>
        <v>24.29325881766161</v>
      </c>
      <c r="K60" s="13">
        <f t="shared" si="7"/>
        <v>88.05751821941506</v>
      </c>
      <c r="L60" s="13">
        <f t="shared" si="7"/>
        <v>105.3856671113789</v>
      </c>
      <c r="M60" s="13">
        <f t="shared" si="7"/>
        <v>51.18851961753995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53.92394301149557</v>
      </c>
      <c r="W60" s="13">
        <f t="shared" si="7"/>
        <v>92.48511598798285</v>
      </c>
      <c r="X60" s="13">
        <f t="shared" si="7"/>
        <v>0</v>
      </c>
      <c r="Y60" s="13">
        <f t="shared" si="7"/>
        <v>0</v>
      </c>
      <c r="Z60" s="14">
        <f t="shared" si="7"/>
        <v>92.48512373214677</v>
      </c>
    </row>
    <row r="61" spans="1:26" ht="13.5">
      <c r="A61" s="38" t="s">
        <v>110</v>
      </c>
      <c r="B61" s="12">
        <f t="shared" si="7"/>
        <v>0</v>
      </c>
      <c r="C61" s="12">
        <f t="shared" si="7"/>
        <v>0</v>
      </c>
      <c r="D61" s="3">
        <f t="shared" si="7"/>
        <v>95.00000018661189</v>
      </c>
      <c r="E61" s="13">
        <f t="shared" si="7"/>
        <v>95.00000018661189</v>
      </c>
      <c r="F61" s="13">
        <f t="shared" si="7"/>
        <v>0</v>
      </c>
      <c r="G61" s="13">
        <f t="shared" si="7"/>
        <v>15.773373909429905</v>
      </c>
      <c r="H61" s="13">
        <f t="shared" si="7"/>
        <v>427.19957844428944</v>
      </c>
      <c r="I61" s="13">
        <f t="shared" si="7"/>
        <v>75.36447971432581</v>
      </c>
      <c r="J61" s="13">
        <f t="shared" si="7"/>
        <v>20.693724560087247</v>
      </c>
      <c r="K61" s="13">
        <f t="shared" si="7"/>
        <v>46.83316945048052</v>
      </c>
      <c r="L61" s="13">
        <f t="shared" si="7"/>
        <v>119.81124627545748</v>
      </c>
      <c r="M61" s="13">
        <f t="shared" si="7"/>
        <v>41.49513830044224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48.29665672898372</v>
      </c>
      <c r="W61" s="13">
        <f t="shared" si="7"/>
        <v>94.99999589453861</v>
      </c>
      <c r="X61" s="13">
        <f t="shared" si="7"/>
        <v>0</v>
      </c>
      <c r="Y61" s="13">
        <f t="shared" si="7"/>
        <v>0</v>
      </c>
      <c r="Z61" s="14">
        <f t="shared" si="7"/>
        <v>95.00000018661189</v>
      </c>
    </row>
    <row r="62" spans="1:26" ht="13.5">
      <c r="A62" s="38" t="s">
        <v>111</v>
      </c>
      <c r="B62" s="12">
        <f t="shared" si="7"/>
        <v>0</v>
      </c>
      <c r="C62" s="12">
        <f t="shared" si="7"/>
        <v>0</v>
      </c>
      <c r="D62" s="3">
        <f t="shared" si="7"/>
        <v>90</v>
      </c>
      <c r="E62" s="13">
        <f t="shared" si="7"/>
        <v>90</v>
      </c>
      <c r="F62" s="13">
        <f t="shared" si="7"/>
        <v>0</v>
      </c>
      <c r="G62" s="13">
        <f t="shared" si="7"/>
        <v>5.555721299077712</v>
      </c>
      <c r="H62" s="13">
        <f t="shared" si="7"/>
        <v>475.981198887414</v>
      </c>
      <c r="I62" s="13">
        <f t="shared" si="7"/>
        <v>39.51848890425504</v>
      </c>
      <c r="J62" s="13">
        <f t="shared" si="7"/>
        <v>50.05509846094972</v>
      </c>
      <c r="K62" s="13">
        <f t="shared" si="7"/>
        <v>-51.40217278628395</v>
      </c>
      <c r="L62" s="13">
        <f t="shared" si="7"/>
        <v>82.35543345230157</v>
      </c>
      <c r="M62" s="13">
        <f t="shared" si="7"/>
        <v>219.0289045325314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84.72278894103951</v>
      </c>
      <c r="W62" s="13">
        <f t="shared" si="7"/>
        <v>89.99999362007142</v>
      </c>
      <c r="X62" s="13">
        <f t="shared" si="7"/>
        <v>0</v>
      </c>
      <c r="Y62" s="13">
        <f t="shared" si="7"/>
        <v>0</v>
      </c>
      <c r="Z62" s="14">
        <f t="shared" si="7"/>
        <v>90</v>
      </c>
    </row>
    <row r="63" spans="1:26" ht="13.5">
      <c r="A63" s="38" t="s">
        <v>112</v>
      </c>
      <c r="B63" s="12">
        <f t="shared" si="7"/>
        <v>0</v>
      </c>
      <c r="C63" s="12">
        <f t="shared" si="7"/>
        <v>0</v>
      </c>
      <c r="D63" s="3">
        <f t="shared" si="7"/>
        <v>86.99999953865026</v>
      </c>
      <c r="E63" s="13">
        <f t="shared" si="7"/>
        <v>86.99999953865026</v>
      </c>
      <c r="F63" s="13">
        <f t="shared" si="7"/>
        <v>0</v>
      </c>
      <c r="G63" s="13">
        <f t="shared" si="7"/>
        <v>8.768454679998557</v>
      </c>
      <c r="H63" s="13">
        <f t="shared" si="7"/>
        <v>81.32057175330594</v>
      </c>
      <c r="I63" s="13">
        <f t="shared" si="7"/>
        <v>38.40997681396121</v>
      </c>
      <c r="J63" s="13">
        <f t="shared" si="7"/>
        <v>45.203753360266155</v>
      </c>
      <c r="K63" s="13">
        <f t="shared" si="7"/>
        <v>-49.720393822043015</v>
      </c>
      <c r="L63" s="13">
        <f t="shared" si="7"/>
        <v>71.77626168966319</v>
      </c>
      <c r="M63" s="13">
        <f t="shared" si="7"/>
        <v>197.52293138748624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86.31169409907818</v>
      </c>
      <c r="W63" s="13">
        <f t="shared" si="7"/>
        <v>86.99995681766092</v>
      </c>
      <c r="X63" s="13">
        <f t="shared" si="7"/>
        <v>0</v>
      </c>
      <c r="Y63" s="13">
        <f t="shared" si="7"/>
        <v>0</v>
      </c>
      <c r="Z63" s="14">
        <f t="shared" si="7"/>
        <v>86.99999953865026</v>
      </c>
    </row>
    <row r="64" spans="1:26" ht="13.5">
      <c r="A64" s="38" t="s">
        <v>113</v>
      </c>
      <c r="B64" s="12">
        <f t="shared" si="7"/>
        <v>0</v>
      </c>
      <c r="C64" s="12">
        <f t="shared" si="7"/>
        <v>0</v>
      </c>
      <c r="D64" s="3">
        <f t="shared" si="7"/>
        <v>85</v>
      </c>
      <c r="E64" s="13">
        <f t="shared" si="7"/>
        <v>85</v>
      </c>
      <c r="F64" s="13">
        <f t="shared" si="7"/>
        <v>0</v>
      </c>
      <c r="G64" s="13">
        <f t="shared" si="7"/>
        <v>10.035009221480243</v>
      </c>
      <c r="H64" s="13">
        <f t="shared" si="7"/>
        <v>80.30534183578273</v>
      </c>
      <c r="I64" s="13">
        <f t="shared" si="7"/>
        <v>38.3922175760858</v>
      </c>
      <c r="J64" s="13">
        <f t="shared" si="7"/>
        <v>41.95262074797907</v>
      </c>
      <c r="K64" s="13">
        <f t="shared" si="7"/>
        <v>-48.00568283202604</v>
      </c>
      <c r="L64" s="13">
        <f t="shared" si="7"/>
        <v>58.316923136402565</v>
      </c>
      <c r="M64" s="13">
        <f t="shared" si="7"/>
        <v>168.93316576410317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80.85953502523729</v>
      </c>
      <c r="W64" s="13">
        <f t="shared" si="7"/>
        <v>84.99999690642493</v>
      </c>
      <c r="X64" s="13">
        <f t="shared" si="7"/>
        <v>0</v>
      </c>
      <c r="Y64" s="13">
        <f t="shared" si="7"/>
        <v>0</v>
      </c>
      <c r="Z64" s="14">
        <f t="shared" si="7"/>
        <v>85</v>
      </c>
    </row>
    <row r="65" spans="1:26" ht="13.5">
      <c r="A65" s="38" t="s">
        <v>114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115</v>
      </c>
      <c r="B66" s="15">
        <f t="shared" si="7"/>
        <v>0</v>
      </c>
      <c r="C66" s="15">
        <f t="shared" si="7"/>
        <v>0</v>
      </c>
      <c r="D66" s="4">
        <f t="shared" si="7"/>
        <v>8</v>
      </c>
      <c r="E66" s="16">
        <f t="shared" si="7"/>
        <v>8</v>
      </c>
      <c r="F66" s="16">
        <f t="shared" si="7"/>
        <v>0</v>
      </c>
      <c r="G66" s="16">
        <f t="shared" si="7"/>
        <v>2.739680729192383</v>
      </c>
      <c r="H66" s="16">
        <f t="shared" si="7"/>
        <v>10.4822166673832</v>
      </c>
      <c r="I66" s="16">
        <f t="shared" si="7"/>
        <v>6.37490102596574</v>
      </c>
      <c r="J66" s="16">
        <f t="shared" si="7"/>
        <v>10.213084809619962</v>
      </c>
      <c r="K66" s="16">
        <f t="shared" si="7"/>
        <v>0</v>
      </c>
      <c r="L66" s="16">
        <f t="shared" si="7"/>
        <v>5.857626977874479</v>
      </c>
      <c r="M66" s="16">
        <f t="shared" si="7"/>
        <v>11.507867831363512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9.132361084034576</v>
      </c>
      <c r="W66" s="16">
        <f t="shared" si="7"/>
        <v>8.388919249776901</v>
      </c>
      <c r="X66" s="16">
        <f t="shared" si="7"/>
        <v>0</v>
      </c>
      <c r="Y66" s="16">
        <f t="shared" si="7"/>
        <v>0</v>
      </c>
      <c r="Z66" s="17">
        <f t="shared" si="7"/>
        <v>8</v>
      </c>
    </row>
    <row r="67" spans="1:26" ht="13.5" hidden="1">
      <c r="A67" s="40" t="s">
        <v>116</v>
      </c>
      <c r="B67" s="23"/>
      <c r="C67" s="23"/>
      <c r="D67" s="24">
        <v>337640446</v>
      </c>
      <c r="E67" s="25">
        <v>337640446</v>
      </c>
      <c r="F67" s="25"/>
      <c r="G67" s="25">
        <v>37112159</v>
      </c>
      <c r="H67" s="25">
        <v>11572143</v>
      </c>
      <c r="I67" s="25">
        <v>48684302</v>
      </c>
      <c r="J67" s="25">
        <v>65105472</v>
      </c>
      <c r="K67" s="25">
        <v>12161826</v>
      </c>
      <c r="L67" s="25">
        <v>23553753</v>
      </c>
      <c r="M67" s="25">
        <v>100821051</v>
      </c>
      <c r="N67" s="25"/>
      <c r="O67" s="25"/>
      <c r="P67" s="25"/>
      <c r="Q67" s="25"/>
      <c r="R67" s="25"/>
      <c r="S67" s="25"/>
      <c r="T67" s="25"/>
      <c r="U67" s="25"/>
      <c r="V67" s="25">
        <v>149505353</v>
      </c>
      <c r="W67" s="25">
        <v>168820224</v>
      </c>
      <c r="X67" s="25"/>
      <c r="Y67" s="24"/>
      <c r="Z67" s="26">
        <v>337640446</v>
      </c>
    </row>
    <row r="68" spans="1:26" ht="13.5" hidden="1">
      <c r="A68" s="36" t="s">
        <v>31</v>
      </c>
      <c r="B68" s="18"/>
      <c r="C68" s="18"/>
      <c r="D68" s="19">
        <v>58982400</v>
      </c>
      <c r="E68" s="20">
        <v>58982400</v>
      </c>
      <c r="F68" s="20"/>
      <c r="G68" s="20">
        <v>5403121</v>
      </c>
      <c r="H68" s="20">
        <v>3249750</v>
      </c>
      <c r="I68" s="20">
        <v>8652871</v>
      </c>
      <c r="J68" s="20">
        <v>5339222</v>
      </c>
      <c r="K68" s="20">
        <v>-5319800</v>
      </c>
      <c r="L68" s="20">
        <v>4437119</v>
      </c>
      <c r="M68" s="20">
        <v>4456541</v>
      </c>
      <c r="N68" s="20"/>
      <c r="O68" s="20"/>
      <c r="P68" s="20"/>
      <c r="Q68" s="20"/>
      <c r="R68" s="20"/>
      <c r="S68" s="20"/>
      <c r="T68" s="20"/>
      <c r="U68" s="20"/>
      <c r="V68" s="20">
        <v>13109412</v>
      </c>
      <c r="W68" s="20">
        <v>29491200</v>
      </c>
      <c r="X68" s="20"/>
      <c r="Y68" s="19"/>
      <c r="Z68" s="22">
        <v>58982400</v>
      </c>
    </row>
    <row r="69" spans="1:26" ht="13.5" hidden="1">
      <c r="A69" s="37" t="s">
        <v>32</v>
      </c>
      <c r="B69" s="18"/>
      <c r="C69" s="18"/>
      <c r="D69" s="19">
        <v>258258996</v>
      </c>
      <c r="E69" s="20">
        <v>258258996</v>
      </c>
      <c r="F69" s="20"/>
      <c r="G69" s="20">
        <v>29501445</v>
      </c>
      <c r="H69" s="20">
        <v>6368541</v>
      </c>
      <c r="I69" s="20">
        <v>35869986</v>
      </c>
      <c r="J69" s="20">
        <v>57440087</v>
      </c>
      <c r="K69" s="20">
        <v>17481626</v>
      </c>
      <c r="L69" s="20">
        <v>16612241</v>
      </c>
      <c r="M69" s="20">
        <v>91533954</v>
      </c>
      <c r="N69" s="20"/>
      <c r="O69" s="20"/>
      <c r="P69" s="20"/>
      <c r="Q69" s="20"/>
      <c r="R69" s="20"/>
      <c r="S69" s="20"/>
      <c r="T69" s="20"/>
      <c r="U69" s="20"/>
      <c r="V69" s="20">
        <v>127403940</v>
      </c>
      <c r="W69" s="20">
        <v>129129498</v>
      </c>
      <c r="X69" s="20"/>
      <c r="Y69" s="19"/>
      <c r="Z69" s="22">
        <v>258258996</v>
      </c>
    </row>
    <row r="70" spans="1:26" ht="13.5" hidden="1">
      <c r="A70" s="38" t="s">
        <v>110</v>
      </c>
      <c r="B70" s="18"/>
      <c r="C70" s="18"/>
      <c r="D70" s="19">
        <v>160761466</v>
      </c>
      <c r="E70" s="20">
        <v>160761466</v>
      </c>
      <c r="F70" s="20"/>
      <c r="G70" s="20">
        <v>18476231</v>
      </c>
      <c r="H70" s="20">
        <v>3129361</v>
      </c>
      <c r="I70" s="20">
        <v>21605592</v>
      </c>
      <c r="J70" s="20">
        <v>49598244</v>
      </c>
      <c r="K70" s="20">
        <v>24909053</v>
      </c>
      <c r="L70" s="20">
        <v>11475906</v>
      </c>
      <c r="M70" s="20">
        <v>85983203</v>
      </c>
      <c r="N70" s="20"/>
      <c r="O70" s="20"/>
      <c r="P70" s="20"/>
      <c r="Q70" s="20"/>
      <c r="R70" s="20"/>
      <c r="S70" s="20"/>
      <c r="T70" s="20"/>
      <c r="U70" s="20"/>
      <c r="V70" s="20">
        <v>107588795</v>
      </c>
      <c r="W70" s="20">
        <v>80380734</v>
      </c>
      <c r="X70" s="20"/>
      <c r="Y70" s="19"/>
      <c r="Z70" s="22">
        <v>160761466</v>
      </c>
    </row>
    <row r="71" spans="1:26" ht="13.5" hidden="1">
      <c r="A71" s="38" t="s">
        <v>111</v>
      </c>
      <c r="B71" s="18"/>
      <c r="C71" s="18"/>
      <c r="D71" s="19">
        <v>56426960</v>
      </c>
      <c r="E71" s="20">
        <v>56426960</v>
      </c>
      <c r="F71" s="20"/>
      <c r="G71" s="20">
        <v>7106026</v>
      </c>
      <c r="H71" s="20">
        <v>552946</v>
      </c>
      <c r="I71" s="20">
        <v>7658972</v>
      </c>
      <c r="J71" s="20">
        <v>3992852</v>
      </c>
      <c r="K71" s="20">
        <v>-3598237</v>
      </c>
      <c r="L71" s="20">
        <v>2183216</v>
      </c>
      <c r="M71" s="20">
        <v>2577831</v>
      </c>
      <c r="N71" s="20"/>
      <c r="O71" s="20"/>
      <c r="P71" s="20"/>
      <c r="Q71" s="20"/>
      <c r="R71" s="20"/>
      <c r="S71" s="20"/>
      <c r="T71" s="20"/>
      <c r="U71" s="20"/>
      <c r="V71" s="20">
        <v>10236803</v>
      </c>
      <c r="W71" s="20">
        <v>28213482</v>
      </c>
      <c r="X71" s="20"/>
      <c r="Y71" s="19"/>
      <c r="Z71" s="22">
        <v>56426960</v>
      </c>
    </row>
    <row r="72" spans="1:26" ht="13.5" hidden="1">
      <c r="A72" s="38" t="s">
        <v>112</v>
      </c>
      <c r="B72" s="18"/>
      <c r="C72" s="18"/>
      <c r="D72" s="19">
        <v>21675530</v>
      </c>
      <c r="E72" s="20">
        <v>21675530</v>
      </c>
      <c r="F72" s="20"/>
      <c r="G72" s="20">
        <v>2437864</v>
      </c>
      <c r="H72" s="20">
        <v>1684013</v>
      </c>
      <c r="I72" s="20">
        <v>4121877</v>
      </c>
      <c r="J72" s="20">
        <v>2367372</v>
      </c>
      <c r="K72" s="20">
        <v>-2355277</v>
      </c>
      <c r="L72" s="20">
        <v>1763310</v>
      </c>
      <c r="M72" s="20">
        <v>1775405</v>
      </c>
      <c r="N72" s="20"/>
      <c r="O72" s="20"/>
      <c r="P72" s="20"/>
      <c r="Q72" s="20"/>
      <c r="R72" s="20"/>
      <c r="S72" s="20"/>
      <c r="T72" s="20"/>
      <c r="U72" s="20"/>
      <c r="V72" s="20">
        <v>5897282</v>
      </c>
      <c r="W72" s="20">
        <v>10837764</v>
      </c>
      <c r="X72" s="20"/>
      <c r="Y72" s="19"/>
      <c r="Z72" s="22">
        <v>21675530</v>
      </c>
    </row>
    <row r="73" spans="1:26" ht="13.5" hidden="1">
      <c r="A73" s="38" t="s">
        <v>113</v>
      </c>
      <c r="B73" s="18"/>
      <c r="C73" s="18"/>
      <c r="D73" s="19">
        <v>19395040</v>
      </c>
      <c r="E73" s="20">
        <v>19395040</v>
      </c>
      <c r="F73" s="20"/>
      <c r="G73" s="20">
        <v>1481324</v>
      </c>
      <c r="H73" s="20">
        <v>1002221</v>
      </c>
      <c r="I73" s="20">
        <v>2483545</v>
      </c>
      <c r="J73" s="20">
        <v>1481619</v>
      </c>
      <c r="K73" s="20">
        <v>-1473913</v>
      </c>
      <c r="L73" s="20">
        <v>1189809</v>
      </c>
      <c r="M73" s="20">
        <v>1197515</v>
      </c>
      <c r="N73" s="20"/>
      <c r="O73" s="20"/>
      <c r="P73" s="20"/>
      <c r="Q73" s="20"/>
      <c r="R73" s="20"/>
      <c r="S73" s="20"/>
      <c r="T73" s="20"/>
      <c r="U73" s="20"/>
      <c r="V73" s="20">
        <v>3681060</v>
      </c>
      <c r="W73" s="20">
        <v>9697518</v>
      </c>
      <c r="X73" s="20"/>
      <c r="Y73" s="19"/>
      <c r="Z73" s="22">
        <v>19395040</v>
      </c>
    </row>
    <row r="74" spans="1:26" ht="13.5" hidden="1">
      <c r="A74" s="38" t="s">
        <v>114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115</v>
      </c>
      <c r="B75" s="27"/>
      <c r="C75" s="27"/>
      <c r="D75" s="28">
        <v>20399050</v>
      </c>
      <c r="E75" s="29">
        <v>20399050</v>
      </c>
      <c r="F75" s="29"/>
      <c r="G75" s="29">
        <v>2207593</v>
      </c>
      <c r="H75" s="29">
        <v>1953852</v>
      </c>
      <c r="I75" s="29">
        <v>4161445</v>
      </c>
      <c r="J75" s="29">
        <v>2326163</v>
      </c>
      <c r="K75" s="29"/>
      <c r="L75" s="29">
        <v>2504393</v>
      </c>
      <c r="M75" s="29">
        <v>4830556</v>
      </c>
      <c r="N75" s="29"/>
      <c r="O75" s="29"/>
      <c r="P75" s="29"/>
      <c r="Q75" s="29"/>
      <c r="R75" s="29"/>
      <c r="S75" s="29"/>
      <c r="T75" s="29"/>
      <c r="U75" s="29"/>
      <c r="V75" s="29">
        <v>8992001</v>
      </c>
      <c r="W75" s="29">
        <v>10199526</v>
      </c>
      <c r="X75" s="29"/>
      <c r="Y75" s="28"/>
      <c r="Z75" s="30">
        <v>20399050</v>
      </c>
    </row>
    <row r="76" spans="1:26" ht="13.5" hidden="1">
      <c r="A76" s="41" t="s">
        <v>117</v>
      </c>
      <c r="B76" s="31"/>
      <c r="C76" s="31"/>
      <c r="D76" s="32">
        <v>291797764</v>
      </c>
      <c r="E76" s="33">
        <v>291797764</v>
      </c>
      <c r="F76" s="33"/>
      <c r="G76" s="33">
        <v>4525041</v>
      </c>
      <c r="H76" s="33">
        <v>22210207</v>
      </c>
      <c r="I76" s="33">
        <v>26735248</v>
      </c>
      <c r="J76" s="33">
        <v>17215856</v>
      </c>
      <c r="K76" s="33">
        <v>18927738</v>
      </c>
      <c r="L76" s="33">
        <v>20768914</v>
      </c>
      <c r="M76" s="33">
        <v>56912508</v>
      </c>
      <c r="N76" s="33"/>
      <c r="O76" s="33"/>
      <c r="P76" s="33"/>
      <c r="Q76" s="33"/>
      <c r="R76" s="33"/>
      <c r="S76" s="33"/>
      <c r="T76" s="33"/>
      <c r="U76" s="33"/>
      <c r="V76" s="33">
        <v>83647756</v>
      </c>
      <c r="W76" s="33">
        <v>145938540</v>
      </c>
      <c r="X76" s="33"/>
      <c r="Y76" s="32"/>
      <c r="Z76" s="34">
        <v>291797764</v>
      </c>
    </row>
    <row r="77" spans="1:26" ht="13.5" hidden="1">
      <c r="A77" s="36" t="s">
        <v>31</v>
      </c>
      <c r="B77" s="18"/>
      <c r="C77" s="18"/>
      <c r="D77" s="19">
        <v>51314688</v>
      </c>
      <c r="E77" s="20">
        <v>51314688</v>
      </c>
      <c r="F77" s="20"/>
      <c r="G77" s="20">
        <v>793030</v>
      </c>
      <c r="H77" s="20">
        <v>3830578</v>
      </c>
      <c r="I77" s="20">
        <v>4623608</v>
      </c>
      <c r="J77" s="20">
        <v>3024214</v>
      </c>
      <c r="K77" s="20">
        <v>3362229</v>
      </c>
      <c r="L77" s="20">
        <v>3115295</v>
      </c>
      <c r="M77" s="20">
        <v>9501738</v>
      </c>
      <c r="N77" s="20"/>
      <c r="O77" s="20"/>
      <c r="P77" s="20"/>
      <c r="Q77" s="20"/>
      <c r="R77" s="20"/>
      <c r="S77" s="20"/>
      <c r="T77" s="20"/>
      <c r="U77" s="20"/>
      <c r="V77" s="20">
        <v>14125346</v>
      </c>
      <c r="W77" s="20">
        <v>25657344</v>
      </c>
      <c r="X77" s="20"/>
      <c r="Y77" s="19"/>
      <c r="Z77" s="22">
        <v>51314688</v>
      </c>
    </row>
    <row r="78" spans="1:26" ht="13.5" hidden="1">
      <c r="A78" s="37" t="s">
        <v>32</v>
      </c>
      <c r="B78" s="18"/>
      <c r="C78" s="18"/>
      <c r="D78" s="19">
        <v>238851152</v>
      </c>
      <c r="E78" s="20">
        <v>238851152</v>
      </c>
      <c r="F78" s="20"/>
      <c r="G78" s="20">
        <v>3671530</v>
      </c>
      <c r="H78" s="20">
        <v>18174822</v>
      </c>
      <c r="I78" s="20">
        <v>21846352</v>
      </c>
      <c r="J78" s="20">
        <v>13954069</v>
      </c>
      <c r="K78" s="20">
        <v>15393886</v>
      </c>
      <c r="L78" s="20">
        <v>17506921</v>
      </c>
      <c r="M78" s="20">
        <v>46854876</v>
      </c>
      <c r="N78" s="20"/>
      <c r="O78" s="20"/>
      <c r="P78" s="20"/>
      <c r="Q78" s="20"/>
      <c r="R78" s="20"/>
      <c r="S78" s="20"/>
      <c r="T78" s="20"/>
      <c r="U78" s="20"/>
      <c r="V78" s="20">
        <v>68701228</v>
      </c>
      <c r="W78" s="20">
        <v>119425566</v>
      </c>
      <c r="X78" s="20"/>
      <c r="Y78" s="19"/>
      <c r="Z78" s="22">
        <v>238851152</v>
      </c>
    </row>
    <row r="79" spans="1:26" ht="13.5" hidden="1">
      <c r="A79" s="38" t="s">
        <v>110</v>
      </c>
      <c r="B79" s="18"/>
      <c r="C79" s="18"/>
      <c r="D79" s="19">
        <v>152723393</v>
      </c>
      <c r="E79" s="20">
        <v>152723393</v>
      </c>
      <c r="F79" s="20"/>
      <c r="G79" s="20">
        <v>2914325</v>
      </c>
      <c r="H79" s="20">
        <v>13368617</v>
      </c>
      <c r="I79" s="20">
        <v>16282942</v>
      </c>
      <c r="J79" s="20">
        <v>10263724</v>
      </c>
      <c r="K79" s="20">
        <v>11665699</v>
      </c>
      <c r="L79" s="20">
        <v>13749426</v>
      </c>
      <c r="M79" s="20">
        <v>35678849</v>
      </c>
      <c r="N79" s="20"/>
      <c r="O79" s="20"/>
      <c r="P79" s="20"/>
      <c r="Q79" s="20"/>
      <c r="R79" s="20"/>
      <c r="S79" s="20"/>
      <c r="T79" s="20"/>
      <c r="U79" s="20"/>
      <c r="V79" s="20">
        <v>51961791</v>
      </c>
      <c r="W79" s="20">
        <v>76361694</v>
      </c>
      <c r="X79" s="20"/>
      <c r="Y79" s="19"/>
      <c r="Z79" s="22">
        <v>152723393</v>
      </c>
    </row>
    <row r="80" spans="1:26" ht="13.5" hidden="1">
      <c r="A80" s="38" t="s">
        <v>111</v>
      </c>
      <c r="B80" s="18"/>
      <c r="C80" s="18"/>
      <c r="D80" s="19">
        <v>50784264</v>
      </c>
      <c r="E80" s="20">
        <v>50784264</v>
      </c>
      <c r="F80" s="20"/>
      <c r="G80" s="20">
        <v>394791</v>
      </c>
      <c r="H80" s="20">
        <v>2631919</v>
      </c>
      <c r="I80" s="20">
        <v>3026710</v>
      </c>
      <c r="J80" s="20">
        <v>1998626</v>
      </c>
      <c r="K80" s="20">
        <v>1849572</v>
      </c>
      <c r="L80" s="20">
        <v>1797997</v>
      </c>
      <c r="M80" s="20">
        <v>5646195</v>
      </c>
      <c r="N80" s="20"/>
      <c r="O80" s="20"/>
      <c r="P80" s="20"/>
      <c r="Q80" s="20"/>
      <c r="R80" s="20"/>
      <c r="S80" s="20"/>
      <c r="T80" s="20"/>
      <c r="U80" s="20"/>
      <c r="V80" s="20">
        <v>8672905</v>
      </c>
      <c r="W80" s="20">
        <v>25392132</v>
      </c>
      <c r="X80" s="20"/>
      <c r="Y80" s="19"/>
      <c r="Z80" s="22">
        <v>50784264</v>
      </c>
    </row>
    <row r="81" spans="1:26" ht="13.5" hidden="1">
      <c r="A81" s="38" t="s">
        <v>112</v>
      </c>
      <c r="B81" s="18"/>
      <c r="C81" s="18"/>
      <c r="D81" s="19">
        <v>18857711</v>
      </c>
      <c r="E81" s="20">
        <v>18857711</v>
      </c>
      <c r="F81" s="20"/>
      <c r="G81" s="20">
        <v>213763</v>
      </c>
      <c r="H81" s="20">
        <v>1369449</v>
      </c>
      <c r="I81" s="20">
        <v>1583212</v>
      </c>
      <c r="J81" s="20">
        <v>1070141</v>
      </c>
      <c r="K81" s="20">
        <v>1171053</v>
      </c>
      <c r="L81" s="20">
        <v>1265638</v>
      </c>
      <c r="M81" s="20">
        <v>3506832</v>
      </c>
      <c r="N81" s="20"/>
      <c r="O81" s="20"/>
      <c r="P81" s="20"/>
      <c r="Q81" s="20"/>
      <c r="R81" s="20"/>
      <c r="S81" s="20"/>
      <c r="T81" s="20"/>
      <c r="U81" s="20"/>
      <c r="V81" s="20">
        <v>5090044</v>
      </c>
      <c r="W81" s="20">
        <v>9428850</v>
      </c>
      <c r="X81" s="20"/>
      <c r="Y81" s="19"/>
      <c r="Z81" s="22">
        <v>18857711</v>
      </c>
    </row>
    <row r="82" spans="1:26" ht="13.5" hidden="1">
      <c r="A82" s="38" t="s">
        <v>113</v>
      </c>
      <c r="B82" s="18"/>
      <c r="C82" s="18"/>
      <c r="D82" s="19">
        <v>16485784</v>
      </c>
      <c r="E82" s="20">
        <v>16485784</v>
      </c>
      <c r="F82" s="20"/>
      <c r="G82" s="20">
        <v>148651</v>
      </c>
      <c r="H82" s="20">
        <v>804837</v>
      </c>
      <c r="I82" s="20">
        <v>953488</v>
      </c>
      <c r="J82" s="20">
        <v>621578</v>
      </c>
      <c r="K82" s="20">
        <v>707562</v>
      </c>
      <c r="L82" s="20">
        <v>693860</v>
      </c>
      <c r="M82" s="20">
        <v>2023000</v>
      </c>
      <c r="N82" s="20"/>
      <c r="O82" s="20"/>
      <c r="P82" s="20"/>
      <c r="Q82" s="20"/>
      <c r="R82" s="20"/>
      <c r="S82" s="20"/>
      <c r="T82" s="20"/>
      <c r="U82" s="20"/>
      <c r="V82" s="20">
        <v>2976488</v>
      </c>
      <c r="W82" s="20">
        <v>8242890</v>
      </c>
      <c r="X82" s="20"/>
      <c r="Y82" s="19"/>
      <c r="Z82" s="22">
        <v>16485784</v>
      </c>
    </row>
    <row r="83" spans="1:26" ht="13.5" hidden="1">
      <c r="A83" s="38" t="s">
        <v>114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115</v>
      </c>
      <c r="B84" s="27"/>
      <c r="C84" s="27"/>
      <c r="D84" s="28">
        <v>1631924</v>
      </c>
      <c r="E84" s="29">
        <v>1631924</v>
      </c>
      <c r="F84" s="29"/>
      <c r="G84" s="29">
        <v>60481</v>
      </c>
      <c r="H84" s="29">
        <v>204807</v>
      </c>
      <c r="I84" s="29">
        <v>265288</v>
      </c>
      <c r="J84" s="29">
        <v>237573</v>
      </c>
      <c r="K84" s="29">
        <v>171623</v>
      </c>
      <c r="L84" s="29">
        <v>146698</v>
      </c>
      <c r="M84" s="29">
        <v>555894</v>
      </c>
      <c r="N84" s="29"/>
      <c r="O84" s="29"/>
      <c r="P84" s="29"/>
      <c r="Q84" s="29"/>
      <c r="R84" s="29"/>
      <c r="S84" s="29"/>
      <c r="T84" s="29"/>
      <c r="U84" s="29"/>
      <c r="V84" s="29">
        <v>821182</v>
      </c>
      <c r="W84" s="29">
        <v>855630</v>
      </c>
      <c r="X84" s="29"/>
      <c r="Y84" s="28"/>
      <c r="Z84" s="30">
        <v>1631924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86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0</v>
      </c>
      <c r="C5" s="18">
        <v>0</v>
      </c>
      <c r="D5" s="58">
        <v>0</v>
      </c>
      <c r="E5" s="59">
        <v>0</v>
      </c>
      <c r="F5" s="59">
        <v>0</v>
      </c>
      <c r="G5" s="59">
        <v>0</v>
      </c>
      <c r="H5" s="59">
        <v>0</v>
      </c>
      <c r="I5" s="59">
        <v>0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0</v>
      </c>
      <c r="W5" s="59"/>
      <c r="X5" s="59">
        <v>0</v>
      </c>
      <c r="Y5" s="60">
        <v>0</v>
      </c>
      <c r="Z5" s="61">
        <v>0</v>
      </c>
    </row>
    <row r="6" spans="1:26" ht="13.5">
      <c r="A6" s="57" t="s">
        <v>32</v>
      </c>
      <c r="B6" s="18">
        <v>0</v>
      </c>
      <c r="C6" s="18">
        <v>0</v>
      </c>
      <c r="D6" s="58">
        <v>1847800</v>
      </c>
      <c r="E6" s="59">
        <v>1847800</v>
      </c>
      <c r="F6" s="59">
        <v>91068</v>
      </c>
      <c r="G6" s="59">
        <v>92887</v>
      </c>
      <c r="H6" s="59">
        <v>83602</v>
      </c>
      <c r="I6" s="59">
        <v>267557</v>
      </c>
      <c r="J6" s="59">
        <v>342453</v>
      </c>
      <c r="K6" s="59">
        <v>68069</v>
      </c>
      <c r="L6" s="59">
        <v>99358</v>
      </c>
      <c r="M6" s="59">
        <v>509880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777437</v>
      </c>
      <c r="W6" s="59">
        <v>923898</v>
      </c>
      <c r="X6" s="59">
        <v>-146461</v>
      </c>
      <c r="Y6" s="60">
        <v>-15.85</v>
      </c>
      <c r="Z6" s="61">
        <v>1847800</v>
      </c>
    </row>
    <row r="7" spans="1:26" ht="13.5">
      <c r="A7" s="57" t="s">
        <v>33</v>
      </c>
      <c r="B7" s="18">
        <v>0</v>
      </c>
      <c r="C7" s="18">
        <v>0</v>
      </c>
      <c r="D7" s="58">
        <v>8677000</v>
      </c>
      <c r="E7" s="59">
        <v>8677000</v>
      </c>
      <c r="F7" s="59">
        <v>829696</v>
      </c>
      <c r="G7" s="59">
        <v>1182015</v>
      </c>
      <c r="H7" s="59">
        <v>715856</v>
      </c>
      <c r="I7" s="59">
        <v>2727567</v>
      </c>
      <c r="J7" s="59">
        <v>992492</v>
      </c>
      <c r="K7" s="59">
        <v>1094598</v>
      </c>
      <c r="L7" s="59">
        <v>1075789</v>
      </c>
      <c r="M7" s="59">
        <v>3162879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5890446</v>
      </c>
      <c r="W7" s="59">
        <v>4338498</v>
      </c>
      <c r="X7" s="59">
        <v>1551948</v>
      </c>
      <c r="Y7" s="60">
        <v>35.77</v>
      </c>
      <c r="Z7" s="61">
        <v>8677000</v>
      </c>
    </row>
    <row r="8" spans="1:26" ht="13.5">
      <c r="A8" s="57" t="s">
        <v>34</v>
      </c>
      <c r="B8" s="18">
        <v>0</v>
      </c>
      <c r="C8" s="18">
        <v>0</v>
      </c>
      <c r="D8" s="58">
        <v>119766000</v>
      </c>
      <c r="E8" s="59">
        <v>118566000</v>
      </c>
      <c r="F8" s="59">
        <v>47199000</v>
      </c>
      <c r="G8" s="59">
        <v>91532</v>
      </c>
      <c r="H8" s="59">
        <v>8532729</v>
      </c>
      <c r="I8" s="59">
        <v>55823261</v>
      </c>
      <c r="J8" s="59">
        <v>6378786</v>
      </c>
      <c r="K8" s="59">
        <v>33003</v>
      </c>
      <c r="L8" s="59">
        <v>37927435</v>
      </c>
      <c r="M8" s="59">
        <v>44339224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100162485</v>
      </c>
      <c r="W8" s="59">
        <v>59283000</v>
      </c>
      <c r="X8" s="59">
        <v>40879485</v>
      </c>
      <c r="Y8" s="60">
        <v>68.96</v>
      </c>
      <c r="Z8" s="61">
        <v>118566000</v>
      </c>
    </row>
    <row r="9" spans="1:26" ht="13.5">
      <c r="A9" s="57" t="s">
        <v>35</v>
      </c>
      <c r="B9" s="18">
        <v>0</v>
      </c>
      <c r="C9" s="18">
        <v>0</v>
      </c>
      <c r="D9" s="58">
        <v>30100</v>
      </c>
      <c r="E9" s="59">
        <v>1230100</v>
      </c>
      <c r="F9" s="59">
        <v>626</v>
      </c>
      <c r="G9" s="59">
        <v>802</v>
      </c>
      <c r="H9" s="59">
        <v>1215</v>
      </c>
      <c r="I9" s="59">
        <v>2643</v>
      </c>
      <c r="J9" s="59">
        <v>11091</v>
      </c>
      <c r="K9" s="59">
        <v>3147</v>
      </c>
      <c r="L9" s="59">
        <v>23470</v>
      </c>
      <c r="M9" s="59">
        <v>37708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40351</v>
      </c>
      <c r="W9" s="59">
        <v>15048</v>
      </c>
      <c r="X9" s="59">
        <v>25303</v>
      </c>
      <c r="Y9" s="60">
        <v>168.15</v>
      </c>
      <c r="Z9" s="61">
        <v>1230100</v>
      </c>
    </row>
    <row r="10" spans="1:26" ht="25.5">
      <c r="A10" s="62" t="s">
        <v>102</v>
      </c>
      <c r="B10" s="63">
        <f>SUM(B5:B9)</f>
        <v>0</v>
      </c>
      <c r="C10" s="63">
        <f>SUM(C5:C9)</f>
        <v>0</v>
      </c>
      <c r="D10" s="64">
        <f aca="true" t="shared" si="0" ref="D10:Z10">SUM(D5:D9)</f>
        <v>130320900</v>
      </c>
      <c r="E10" s="65">
        <f t="shared" si="0"/>
        <v>130320900</v>
      </c>
      <c r="F10" s="65">
        <f t="shared" si="0"/>
        <v>48120390</v>
      </c>
      <c r="G10" s="65">
        <f t="shared" si="0"/>
        <v>1367236</v>
      </c>
      <c r="H10" s="65">
        <f t="shared" si="0"/>
        <v>9333402</v>
      </c>
      <c r="I10" s="65">
        <f t="shared" si="0"/>
        <v>58821028</v>
      </c>
      <c r="J10" s="65">
        <f t="shared" si="0"/>
        <v>7724822</v>
      </c>
      <c r="K10" s="65">
        <f t="shared" si="0"/>
        <v>1198817</v>
      </c>
      <c r="L10" s="65">
        <f t="shared" si="0"/>
        <v>39126052</v>
      </c>
      <c r="M10" s="65">
        <f t="shared" si="0"/>
        <v>48049691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106870719</v>
      </c>
      <c r="W10" s="65">
        <f t="shared" si="0"/>
        <v>64560444</v>
      </c>
      <c r="X10" s="65">
        <f t="shared" si="0"/>
        <v>42310275</v>
      </c>
      <c r="Y10" s="66">
        <f>+IF(W10&lt;&gt;0,(X10/W10)*100,0)</f>
        <v>65.53591081250929</v>
      </c>
      <c r="Z10" s="67">
        <f t="shared" si="0"/>
        <v>130320900</v>
      </c>
    </row>
    <row r="11" spans="1:26" ht="13.5">
      <c r="A11" s="57" t="s">
        <v>36</v>
      </c>
      <c r="B11" s="18">
        <v>0</v>
      </c>
      <c r="C11" s="18">
        <v>0</v>
      </c>
      <c r="D11" s="58">
        <v>79949195</v>
      </c>
      <c r="E11" s="59">
        <v>83987801</v>
      </c>
      <c r="F11" s="59">
        <v>102238</v>
      </c>
      <c r="G11" s="59">
        <v>30150</v>
      </c>
      <c r="H11" s="59">
        <v>17552404</v>
      </c>
      <c r="I11" s="59">
        <v>17684792</v>
      </c>
      <c r="J11" s="59">
        <v>5490850</v>
      </c>
      <c r="K11" s="59">
        <v>5818536</v>
      </c>
      <c r="L11" s="59">
        <v>6093286</v>
      </c>
      <c r="M11" s="59">
        <v>17402672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35087464</v>
      </c>
      <c r="W11" s="59">
        <v>41990898</v>
      </c>
      <c r="X11" s="59">
        <v>-6903434</v>
      </c>
      <c r="Y11" s="60">
        <v>-16.44</v>
      </c>
      <c r="Z11" s="61">
        <v>83987801</v>
      </c>
    </row>
    <row r="12" spans="1:26" ht="13.5">
      <c r="A12" s="57" t="s">
        <v>37</v>
      </c>
      <c r="B12" s="18">
        <v>0</v>
      </c>
      <c r="C12" s="18">
        <v>0</v>
      </c>
      <c r="D12" s="58">
        <v>7358900</v>
      </c>
      <c r="E12" s="59">
        <v>7358900</v>
      </c>
      <c r="F12" s="59">
        <v>82008</v>
      </c>
      <c r="G12" s="59">
        <v>1681</v>
      </c>
      <c r="H12" s="59">
        <v>1452871</v>
      </c>
      <c r="I12" s="59">
        <v>1536560</v>
      </c>
      <c r="J12" s="59">
        <v>488808</v>
      </c>
      <c r="K12" s="59">
        <v>542349</v>
      </c>
      <c r="L12" s="59">
        <v>615396</v>
      </c>
      <c r="M12" s="59">
        <v>1646553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3183113</v>
      </c>
      <c r="W12" s="59">
        <v>3679452</v>
      </c>
      <c r="X12" s="59">
        <v>-496339</v>
      </c>
      <c r="Y12" s="60">
        <v>-13.49</v>
      </c>
      <c r="Z12" s="61">
        <v>7358900</v>
      </c>
    </row>
    <row r="13" spans="1:26" ht="13.5">
      <c r="A13" s="57" t="s">
        <v>103</v>
      </c>
      <c r="B13" s="18">
        <v>0</v>
      </c>
      <c r="C13" s="18">
        <v>0</v>
      </c>
      <c r="D13" s="58">
        <v>8329000</v>
      </c>
      <c r="E13" s="59">
        <v>8691400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701219</v>
      </c>
      <c r="M13" s="59">
        <v>701219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701219</v>
      </c>
      <c r="W13" s="59">
        <v>4345698</v>
      </c>
      <c r="X13" s="59">
        <v>-3644479</v>
      </c>
      <c r="Y13" s="60">
        <v>-83.86</v>
      </c>
      <c r="Z13" s="61">
        <v>8691400</v>
      </c>
    </row>
    <row r="14" spans="1:26" ht="13.5">
      <c r="A14" s="57" t="s">
        <v>38</v>
      </c>
      <c r="B14" s="18">
        <v>0</v>
      </c>
      <c r="C14" s="18">
        <v>0</v>
      </c>
      <c r="D14" s="58">
        <v>0</v>
      </c>
      <c r="E14" s="59">
        <v>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/>
      <c r="X14" s="59">
        <v>0</v>
      </c>
      <c r="Y14" s="60">
        <v>0</v>
      </c>
      <c r="Z14" s="61">
        <v>0</v>
      </c>
    </row>
    <row r="15" spans="1:26" ht="13.5">
      <c r="A15" s="57" t="s">
        <v>39</v>
      </c>
      <c r="B15" s="18">
        <v>0</v>
      </c>
      <c r="C15" s="18">
        <v>0</v>
      </c>
      <c r="D15" s="58">
        <v>0</v>
      </c>
      <c r="E15" s="59">
        <v>0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0</v>
      </c>
      <c r="W15" s="59"/>
      <c r="X15" s="59">
        <v>0</v>
      </c>
      <c r="Y15" s="60">
        <v>0</v>
      </c>
      <c r="Z15" s="61">
        <v>0</v>
      </c>
    </row>
    <row r="16" spans="1:26" ht="13.5">
      <c r="A16" s="68" t="s">
        <v>40</v>
      </c>
      <c r="B16" s="18">
        <v>0</v>
      </c>
      <c r="C16" s="18">
        <v>0</v>
      </c>
      <c r="D16" s="58">
        <v>10844000</v>
      </c>
      <c r="E16" s="59">
        <v>10844000</v>
      </c>
      <c r="F16" s="59">
        <v>0</v>
      </c>
      <c r="G16" s="59">
        <v>0</v>
      </c>
      <c r="H16" s="59">
        <v>7447674</v>
      </c>
      <c r="I16" s="59">
        <v>7447674</v>
      </c>
      <c r="J16" s="59">
        <v>5895230</v>
      </c>
      <c r="K16" s="59">
        <v>3081264</v>
      </c>
      <c r="L16" s="59">
        <v>658080</v>
      </c>
      <c r="M16" s="59">
        <v>9634574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17082248</v>
      </c>
      <c r="W16" s="59">
        <v>9615750</v>
      </c>
      <c r="X16" s="59">
        <v>7466498</v>
      </c>
      <c r="Y16" s="60">
        <v>77.65</v>
      </c>
      <c r="Z16" s="61">
        <v>10844000</v>
      </c>
    </row>
    <row r="17" spans="1:26" ht="13.5">
      <c r="A17" s="57" t="s">
        <v>41</v>
      </c>
      <c r="B17" s="18">
        <v>0</v>
      </c>
      <c r="C17" s="18">
        <v>0</v>
      </c>
      <c r="D17" s="58">
        <v>47319832</v>
      </c>
      <c r="E17" s="59">
        <v>42918800</v>
      </c>
      <c r="F17" s="59">
        <v>379557</v>
      </c>
      <c r="G17" s="59">
        <v>1493928</v>
      </c>
      <c r="H17" s="59">
        <v>2264636</v>
      </c>
      <c r="I17" s="59">
        <v>4138121</v>
      </c>
      <c r="J17" s="59">
        <v>3734039</v>
      </c>
      <c r="K17" s="59">
        <v>1302834</v>
      </c>
      <c r="L17" s="59">
        <v>3229831</v>
      </c>
      <c r="M17" s="59">
        <v>8266704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12404825</v>
      </c>
      <c r="W17" s="59">
        <v>21159402</v>
      </c>
      <c r="X17" s="59">
        <v>-8754577</v>
      </c>
      <c r="Y17" s="60">
        <v>-41.37</v>
      </c>
      <c r="Z17" s="61">
        <v>42918800</v>
      </c>
    </row>
    <row r="18" spans="1:26" ht="13.5">
      <c r="A18" s="69" t="s">
        <v>42</v>
      </c>
      <c r="B18" s="70">
        <f>SUM(B11:B17)</f>
        <v>0</v>
      </c>
      <c r="C18" s="70">
        <f>SUM(C11:C17)</f>
        <v>0</v>
      </c>
      <c r="D18" s="71">
        <f aca="true" t="shared" si="1" ref="D18:Z18">SUM(D11:D17)</f>
        <v>153800927</v>
      </c>
      <c r="E18" s="72">
        <f t="shared" si="1"/>
        <v>153800901</v>
      </c>
      <c r="F18" s="72">
        <f t="shared" si="1"/>
        <v>563803</v>
      </c>
      <c r="G18" s="72">
        <f t="shared" si="1"/>
        <v>1525759</v>
      </c>
      <c r="H18" s="72">
        <f t="shared" si="1"/>
        <v>28717585</v>
      </c>
      <c r="I18" s="72">
        <f t="shared" si="1"/>
        <v>30807147</v>
      </c>
      <c r="J18" s="72">
        <f t="shared" si="1"/>
        <v>15608927</v>
      </c>
      <c r="K18" s="72">
        <f t="shared" si="1"/>
        <v>10744983</v>
      </c>
      <c r="L18" s="72">
        <f t="shared" si="1"/>
        <v>11297812</v>
      </c>
      <c r="M18" s="72">
        <f t="shared" si="1"/>
        <v>37651722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68458869</v>
      </c>
      <c r="W18" s="72">
        <f t="shared" si="1"/>
        <v>80791200</v>
      </c>
      <c r="X18" s="72">
        <f t="shared" si="1"/>
        <v>-12332331</v>
      </c>
      <c r="Y18" s="66">
        <f>+IF(W18&lt;&gt;0,(X18/W18)*100,0)</f>
        <v>-15.264448355761518</v>
      </c>
      <c r="Z18" s="73">
        <f t="shared" si="1"/>
        <v>153800901</v>
      </c>
    </row>
    <row r="19" spans="1:26" ht="13.5">
      <c r="A19" s="69" t="s">
        <v>43</v>
      </c>
      <c r="B19" s="74">
        <f>+B10-B18</f>
        <v>0</v>
      </c>
      <c r="C19" s="74">
        <f>+C10-C18</f>
        <v>0</v>
      </c>
      <c r="D19" s="75">
        <f aca="true" t="shared" si="2" ref="D19:Z19">+D10-D18</f>
        <v>-23480027</v>
      </c>
      <c r="E19" s="76">
        <f t="shared" si="2"/>
        <v>-23480001</v>
      </c>
      <c r="F19" s="76">
        <f t="shared" si="2"/>
        <v>47556587</v>
      </c>
      <c r="G19" s="76">
        <f t="shared" si="2"/>
        <v>-158523</v>
      </c>
      <c r="H19" s="76">
        <f t="shared" si="2"/>
        <v>-19384183</v>
      </c>
      <c r="I19" s="76">
        <f t="shared" si="2"/>
        <v>28013881</v>
      </c>
      <c r="J19" s="76">
        <f t="shared" si="2"/>
        <v>-7884105</v>
      </c>
      <c r="K19" s="76">
        <f t="shared" si="2"/>
        <v>-9546166</v>
      </c>
      <c r="L19" s="76">
        <f t="shared" si="2"/>
        <v>27828240</v>
      </c>
      <c r="M19" s="76">
        <f t="shared" si="2"/>
        <v>10397969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38411850</v>
      </c>
      <c r="W19" s="76">
        <f>IF(E10=E18,0,W10-W18)</f>
        <v>-16230756</v>
      </c>
      <c r="X19" s="76">
        <f t="shared" si="2"/>
        <v>54642606</v>
      </c>
      <c r="Y19" s="77">
        <f>+IF(W19&lt;&gt;0,(X19/W19)*100,0)</f>
        <v>-336.66088012166534</v>
      </c>
      <c r="Z19" s="78">
        <f t="shared" si="2"/>
        <v>-23480001</v>
      </c>
    </row>
    <row r="20" spans="1:26" ht="13.5">
      <c r="A20" s="57" t="s">
        <v>44</v>
      </c>
      <c r="B20" s="18">
        <v>0</v>
      </c>
      <c r="C20" s="18">
        <v>0</v>
      </c>
      <c r="D20" s="58">
        <v>0</v>
      </c>
      <c r="E20" s="59">
        <v>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/>
      <c r="X20" s="59">
        <v>0</v>
      </c>
      <c r="Y20" s="60">
        <v>0</v>
      </c>
      <c r="Z20" s="61">
        <v>0</v>
      </c>
    </row>
    <row r="21" spans="1:26" ht="13.5">
      <c r="A21" s="57" t="s">
        <v>104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105</v>
      </c>
      <c r="B22" s="85">
        <f>SUM(B19:B21)</f>
        <v>0</v>
      </c>
      <c r="C22" s="85">
        <f>SUM(C19:C21)</f>
        <v>0</v>
      </c>
      <c r="D22" s="86">
        <f aca="true" t="shared" si="3" ref="D22:Z22">SUM(D19:D21)</f>
        <v>-23480027</v>
      </c>
      <c r="E22" s="87">
        <f t="shared" si="3"/>
        <v>-23480001</v>
      </c>
      <c r="F22" s="87">
        <f t="shared" si="3"/>
        <v>47556587</v>
      </c>
      <c r="G22" s="87">
        <f t="shared" si="3"/>
        <v>-158523</v>
      </c>
      <c r="H22" s="87">
        <f t="shared" si="3"/>
        <v>-19384183</v>
      </c>
      <c r="I22" s="87">
        <f t="shared" si="3"/>
        <v>28013881</v>
      </c>
      <c r="J22" s="87">
        <f t="shared" si="3"/>
        <v>-7884105</v>
      </c>
      <c r="K22" s="87">
        <f t="shared" si="3"/>
        <v>-9546166</v>
      </c>
      <c r="L22" s="87">
        <f t="shared" si="3"/>
        <v>27828240</v>
      </c>
      <c r="M22" s="87">
        <f t="shared" si="3"/>
        <v>10397969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38411850</v>
      </c>
      <c r="W22" s="87">
        <f t="shared" si="3"/>
        <v>-16230756</v>
      </c>
      <c r="X22" s="87">
        <f t="shared" si="3"/>
        <v>54642606</v>
      </c>
      <c r="Y22" s="88">
        <f>+IF(W22&lt;&gt;0,(X22/W22)*100,0)</f>
        <v>-336.66088012166534</v>
      </c>
      <c r="Z22" s="89">
        <f t="shared" si="3"/>
        <v>-23480001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0</v>
      </c>
      <c r="C24" s="74">
        <f>SUM(C22:C23)</f>
        <v>0</v>
      </c>
      <c r="D24" s="75">
        <f aca="true" t="shared" si="4" ref="D24:Z24">SUM(D22:D23)</f>
        <v>-23480027</v>
      </c>
      <c r="E24" s="76">
        <f t="shared" si="4"/>
        <v>-23480001</v>
      </c>
      <c r="F24" s="76">
        <f t="shared" si="4"/>
        <v>47556587</v>
      </c>
      <c r="G24" s="76">
        <f t="shared" si="4"/>
        <v>-158523</v>
      </c>
      <c r="H24" s="76">
        <f t="shared" si="4"/>
        <v>-19384183</v>
      </c>
      <c r="I24" s="76">
        <f t="shared" si="4"/>
        <v>28013881</v>
      </c>
      <c r="J24" s="76">
        <f t="shared" si="4"/>
        <v>-7884105</v>
      </c>
      <c r="K24" s="76">
        <f t="shared" si="4"/>
        <v>-9546166</v>
      </c>
      <c r="L24" s="76">
        <f t="shared" si="4"/>
        <v>27828240</v>
      </c>
      <c r="M24" s="76">
        <f t="shared" si="4"/>
        <v>10397969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38411850</v>
      </c>
      <c r="W24" s="76">
        <f t="shared" si="4"/>
        <v>-16230756</v>
      </c>
      <c r="X24" s="76">
        <f t="shared" si="4"/>
        <v>54642606</v>
      </c>
      <c r="Y24" s="77">
        <f>+IF(W24&lt;&gt;0,(X24/W24)*100,0)</f>
        <v>-336.66088012166534</v>
      </c>
      <c r="Z24" s="78">
        <f t="shared" si="4"/>
        <v>-23480001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106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0</v>
      </c>
      <c r="C27" s="21">
        <v>0</v>
      </c>
      <c r="D27" s="98">
        <v>0</v>
      </c>
      <c r="E27" s="99">
        <v>0</v>
      </c>
      <c r="F27" s="99">
        <v>0</v>
      </c>
      <c r="G27" s="99">
        <v>0</v>
      </c>
      <c r="H27" s="99">
        <v>0</v>
      </c>
      <c r="I27" s="99">
        <v>0</v>
      </c>
      <c r="J27" s="99">
        <v>0</v>
      </c>
      <c r="K27" s="99">
        <v>0</v>
      </c>
      <c r="L27" s="99">
        <v>0</v>
      </c>
      <c r="M27" s="99">
        <v>0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0</v>
      </c>
      <c r="W27" s="99"/>
      <c r="X27" s="99">
        <v>0</v>
      </c>
      <c r="Y27" s="100">
        <v>0</v>
      </c>
      <c r="Z27" s="101">
        <v>0</v>
      </c>
    </row>
    <row r="28" spans="1:26" ht="13.5">
      <c r="A28" s="102" t="s">
        <v>44</v>
      </c>
      <c r="B28" s="18">
        <v>0</v>
      </c>
      <c r="C28" s="18">
        <v>0</v>
      </c>
      <c r="D28" s="58">
        <v>0</v>
      </c>
      <c r="E28" s="59">
        <v>0</v>
      </c>
      <c r="F28" s="59">
        <v>0</v>
      </c>
      <c r="G28" s="59">
        <v>0</v>
      </c>
      <c r="H28" s="59">
        <v>0</v>
      </c>
      <c r="I28" s="59">
        <v>0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0</v>
      </c>
      <c r="W28" s="59"/>
      <c r="X28" s="59">
        <v>0</v>
      </c>
      <c r="Y28" s="60">
        <v>0</v>
      </c>
      <c r="Z28" s="61">
        <v>0</v>
      </c>
    </row>
    <row r="29" spans="1:26" ht="13.5">
      <c r="A29" s="57" t="s">
        <v>107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0</v>
      </c>
      <c r="C31" s="18">
        <v>0</v>
      </c>
      <c r="D31" s="58">
        <v>0</v>
      </c>
      <c r="E31" s="59">
        <v>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/>
      <c r="X31" s="59">
        <v>0</v>
      </c>
      <c r="Y31" s="60">
        <v>0</v>
      </c>
      <c r="Z31" s="61">
        <v>0</v>
      </c>
    </row>
    <row r="32" spans="1:26" ht="13.5">
      <c r="A32" s="69" t="s">
        <v>50</v>
      </c>
      <c r="B32" s="21">
        <f>SUM(B28:B31)</f>
        <v>0</v>
      </c>
      <c r="C32" s="21">
        <f>SUM(C28:C31)</f>
        <v>0</v>
      </c>
      <c r="D32" s="98">
        <f aca="true" t="shared" si="5" ref="D32:Z32">SUM(D28:D31)</f>
        <v>0</v>
      </c>
      <c r="E32" s="99">
        <f t="shared" si="5"/>
        <v>0</v>
      </c>
      <c r="F32" s="99">
        <f t="shared" si="5"/>
        <v>0</v>
      </c>
      <c r="G32" s="99">
        <f t="shared" si="5"/>
        <v>0</v>
      </c>
      <c r="H32" s="99">
        <f t="shared" si="5"/>
        <v>0</v>
      </c>
      <c r="I32" s="99">
        <f t="shared" si="5"/>
        <v>0</v>
      </c>
      <c r="J32" s="99">
        <f t="shared" si="5"/>
        <v>0</v>
      </c>
      <c r="K32" s="99">
        <f t="shared" si="5"/>
        <v>0</v>
      </c>
      <c r="L32" s="99">
        <f t="shared" si="5"/>
        <v>0</v>
      </c>
      <c r="M32" s="99">
        <f t="shared" si="5"/>
        <v>0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0</v>
      </c>
      <c r="W32" s="99">
        <f t="shared" si="5"/>
        <v>0</v>
      </c>
      <c r="X32" s="99">
        <f t="shared" si="5"/>
        <v>0</v>
      </c>
      <c r="Y32" s="100">
        <f>+IF(W32&lt;&gt;0,(X32/W32)*100,0)</f>
        <v>0</v>
      </c>
      <c r="Z32" s="101">
        <f t="shared" si="5"/>
        <v>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0</v>
      </c>
      <c r="C35" s="18">
        <v>0</v>
      </c>
      <c r="D35" s="58">
        <v>99852300</v>
      </c>
      <c r="E35" s="59">
        <v>99852300</v>
      </c>
      <c r="F35" s="59">
        <v>217582254</v>
      </c>
      <c r="G35" s="59">
        <v>219223637</v>
      </c>
      <c r="H35" s="59">
        <v>192527087</v>
      </c>
      <c r="I35" s="59">
        <v>192527087</v>
      </c>
      <c r="J35" s="59">
        <v>177733837</v>
      </c>
      <c r="K35" s="59">
        <v>162445348</v>
      </c>
      <c r="L35" s="59">
        <v>211654444</v>
      </c>
      <c r="M35" s="59">
        <v>211654444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211654444</v>
      </c>
      <c r="W35" s="59">
        <v>49926150</v>
      </c>
      <c r="X35" s="59">
        <v>161728294</v>
      </c>
      <c r="Y35" s="60">
        <v>323.94</v>
      </c>
      <c r="Z35" s="61">
        <v>99852300</v>
      </c>
    </row>
    <row r="36" spans="1:26" ht="13.5">
      <c r="A36" s="57" t="s">
        <v>53</v>
      </c>
      <c r="B36" s="18">
        <v>0</v>
      </c>
      <c r="C36" s="18">
        <v>0</v>
      </c>
      <c r="D36" s="58">
        <v>49164400</v>
      </c>
      <c r="E36" s="59">
        <v>49164400</v>
      </c>
      <c r="F36" s="59">
        <v>61481512</v>
      </c>
      <c r="G36" s="59">
        <v>61583017</v>
      </c>
      <c r="H36" s="59">
        <v>61583017</v>
      </c>
      <c r="I36" s="59">
        <v>61583017</v>
      </c>
      <c r="J36" s="59">
        <v>61583017</v>
      </c>
      <c r="K36" s="59">
        <v>61399552</v>
      </c>
      <c r="L36" s="59">
        <v>61399552</v>
      </c>
      <c r="M36" s="59">
        <v>61399552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61399552</v>
      </c>
      <c r="W36" s="59">
        <v>24582200</v>
      </c>
      <c r="X36" s="59">
        <v>36817352</v>
      </c>
      <c r="Y36" s="60">
        <v>149.77</v>
      </c>
      <c r="Z36" s="61">
        <v>49164400</v>
      </c>
    </row>
    <row r="37" spans="1:26" ht="13.5">
      <c r="A37" s="57" t="s">
        <v>54</v>
      </c>
      <c r="B37" s="18">
        <v>0</v>
      </c>
      <c r="C37" s="18">
        <v>0</v>
      </c>
      <c r="D37" s="58">
        <v>12856600</v>
      </c>
      <c r="E37" s="59">
        <v>12856600</v>
      </c>
      <c r="F37" s="59">
        <v>69543612</v>
      </c>
      <c r="G37" s="59">
        <v>71390812</v>
      </c>
      <c r="H37" s="59">
        <v>63950237</v>
      </c>
      <c r="I37" s="59">
        <v>63950237</v>
      </c>
      <c r="J37" s="59">
        <v>57462177</v>
      </c>
      <c r="K37" s="59">
        <v>57437910</v>
      </c>
      <c r="L37" s="59">
        <v>75012811</v>
      </c>
      <c r="M37" s="59">
        <v>75012811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75012811</v>
      </c>
      <c r="W37" s="59">
        <v>6428300</v>
      </c>
      <c r="X37" s="59">
        <v>68584511</v>
      </c>
      <c r="Y37" s="60">
        <v>1066.92</v>
      </c>
      <c r="Z37" s="61">
        <v>12856600</v>
      </c>
    </row>
    <row r="38" spans="1:26" ht="13.5">
      <c r="A38" s="57" t="s">
        <v>55</v>
      </c>
      <c r="B38" s="18">
        <v>0</v>
      </c>
      <c r="C38" s="18">
        <v>0</v>
      </c>
      <c r="D38" s="58">
        <v>21245000</v>
      </c>
      <c r="E38" s="59">
        <v>21245000</v>
      </c>
      <c r="F38" s="59">
        <v>23821523</v>
      </c>
      <c r="G38" s="59">
        <v>25268852</v>
      </c>
      <c r="H38" s="59">
        <v>25268852</v>
      </c>
      <c r="I38" s="59">
        <v>25268852</v>
      </c>
      <c r="J38" s="59">
        <v>25049953</v>
      </c>
      <c r="K38" s="59">
        <v>25009271</v>
      </c>
      <c r="L38" s="59">
        <v>24921713</v>
      </c>
      <c r="M38" s="59">
        <v>24921713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24921713</v>
      </c>
      <c r="W38" s="59">
        <v>10622500</v>
      </c>
      <c r="X38" s="59">
        <v>14299213</v>
      </c>
      <c r="Y38" s="60">
        <v>134.61</v>
      </c>
      <c r="Z38" s="61">
        <v>21245000</v>
      </c>
    </row>
    <row r="39" spans="1:26" ht="13.5">
      <c r="A39" s="57" t="s">
        <v>56</v>
      </c>
      <c r="B39" s="18">
        <v>0</v>
      </c>
      <c r="C39" s="18">
        <v>0</v>
      </c>
      <c r="D39" s="58">
        <v>114915100</v>
      </c>
      <c r="E39" s="59">
        <v>114915100</v>
      </c>
      <c r="F39" s="59">
        <v>185698631</v>
      </c>
      <c r="G39" s="59">
        <v>184146990</v>
      </c>
      <c r="H39" s="59">
        <v>164891015</v>
      </c>
      <c r="I39" s="59">
        <v>164891015</v>
      </c>
      <c r="J39" s="59">
        <v>156804724</v>
      </c>
      <c r="K39" s="59">
        <v>141397719</v>
      </c>
      <c r="L39" s="59">
        <v>173119472</v>
      </c>
      <c r="M39" s="59">
        <v>173119472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173119472</v>
      </c>
      <c r="W39" s="59">
        <v>57457550</v>
      </c>
      <c r="X39" s="59">
        <v>115661922</v>
      </c>
      <c r="Y39" s="60">
        <v>201.3</v>
      </c>
      <c r="Z39" s="61">
        <v>114915100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0</v>
      </c>
      <c r="C42" s="18">
        <v>0</v>
      </c>
      <c r="D42" s="58">
        <v>-24679911</v>
      </c>
      <c r="E42" s="59">
        <v>-24679911</v>
      </c>
      <c r="F42" s="59">
        <v>47556587</v>
      </c>
      <c r="G42" s="59">
        <v>-158523</v>
      </c>
      <c r="H42" s="59">
        <v>-19384183</v>
      </c>
      <c r="I42" s="59">
        <v>28013881</v>
      </c>
      <c r="J42" s="59">
        <v>-7884105</v>
      </c>
      <c r="K42" s="59">
        <v>-9546166</v>
      </c>
      <c r="L42" s="59">
        <v>28538221</v>
      </c>
      <c r="M42" s="59">
        <v>11107950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39121831</v>
      </c>
      <c r="W42" s="59">
        <v>2977029</v>
      </c>
      <c r="X42" s="59">
        <v>36144802</v>
      </c>
      <c r="Y42" s="60">
        <v>1214.12</v>
      </c>
      <c r="Z42" s="61">
        <v>-24679911</v>
      </c>
    </row>
    <row r="43" spans="1:26" ht="13.5">
      <c r="A43" s="57" t="s">
        <v>59</v>
      </c>
      <c r="B43" s="18">
        <v>0</v>
      </c>
      <c r="C43" s="18">
        <v>0</v>
      </c>
      <c r="D43" s="58">
        <v>0</v>
      </c>
      <c r="E43" s="59">
        <v>0</v>
      </c>
      <c r="F43" s="59">
        <v>0</v>
      </c>
      <c r="G43" s="59">
        <v>0</v>
      </c>
      <c r="H43" s="59">
        <v>0</v>
      </c>
      <c r="I43" s="59">
        <v>0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0</v>
      </c>
      <c r="W43" s="59"/>
      <c r="X43" s="59">
        <v>0</v>
      </c>
      <c r="Y43" s="60">
        <v>0</v>
      </c>
      <c r="Z43" s="61">
        <v>0</v>
      </c>
    </row>
    <row r="44" spans="1:26" ht="13.5">
      <c r="A44" s="57" t="s">
        <v>60</v>
      </c>
      <c r="B44" s="18">
        <v>0</v>
      </c>
      <c r="C44" s="18">
        <v>0</v>
      </c>
      <c r="D44" s="58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/>
      <c r="X44" s="59">
        <v>0</v>
      </c>
      <c r="Y44" s="60">
        <v>0</v>
      </c>
      <c r="Z44" s="61">
        <v>0</v>
      </c>
    </row>
    <row r="45" spans="1:26" ht="13.5">
      <c r="A45" s="69" t="s">
        <v>61</v>
      </c>
      <c r="B45" s="21">
        <v>0</v>
      </c>
      <c r="C45" s="21">
        <v>0</v>
      </c>
      <c r="D45" s="98">
        <v>-24679910</v>
      </c>
      <c r="E45" s="99">
        <v>-24679910</v>
      </c>
      <c r="F45" s="99">
        <v>162985950</v>
      </c>
      <c r="G45" s="99">
        <v>162827427</v>
      </c>
      <c r="H45" s="99">
        <v>143443244</v>
      </c>
      <c r="I45" s="99">
        <v>143443244</v>
      </c>
      <c r="J45" s="99">
        <v>135559139</v>
      </c>
      <c r="K45" s="99">
        <v>126012973</v>
      </c>
      <c r="L45" s="99">
        <v>154551194</v>
      </c>
      <c r="M45" s="99">
        <v>154551194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154551194</v>
      </c>
      <c r="W45" s="99">
        <v>2977030</v>
      </c>
      <c r="X45" s="99">
        <v>151574164</v>
      </c>
      <c r="Y45" s="100">
        <v>5091.46</v>
      </c>
      <c r="Z45" s="101">
        <v>-24679910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108</v>
      </c>
      <c r="B47" s="114" t="s">
        <v>93</v>
      </c>
      <c r="C47" s="114"/>
      <c r="D47" s="115" t="s">
        <v>94</v>
      </c>
      <c r="E47" s="116" t="s">
        <v>95</v>
      </c>
      <c r="F47" s="117"/>
      <c r="G47" s="117"/>
      <c r="H47" s="117"/>
      <c r="I47" s="118" t="s">
        <v>96</v>
      </c>
      <c r="J47" s="117"/>
      <c r="K47" s="117"/>
      <c r="L47" s="117"/>
      <c r="M47" s="118" t="s">
        <v>97</v>
      </c>
      <c r="N47" s="119"/>
      <c r="O47" s="119"/>
      <c r="P47" s="119"/>
      <c r="Q47" s="119"/>
      <c r="R47" s="119"/>
      <c r="S47" s="119"/>
      <c r="T47" s="119"/>
      <c r="U47" s="119"/>
      <c r="V47" s="118" t="s">
        <v>98</v>
      </c>
      <c r="W47" s="118" t="s">
        <v>99</v>
      </c>
      <c r="X47" s="118" t="s">
        <v>100</v>
      </c>
      <c r="Y47" s="118" t="s">
        <v>101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10417</v>
      </c>
      <c r="C49" s="51">
        <v>0</v>
      </c>
      <c r="D49" s="128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10417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213672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213672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109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99.99956707614048</v>
      </c>
      <c r="E58" s="7">
        <f t="shared" si="6"/>
        <v>99.99956707614048</v>
      </c>
      <c r="F58" s="7">
        <f t="shared" si="6"/>
        <v>100</v>
      </c>
      <c r="G58" s="7">
        <f t="shared" si="6"/>
        <v>100</v>
      </c>
      <c r="H58" s="7">
        <f t="shared" si="6"/>
        <v>100</v>
      </c>
      <c r="I58" s="7">
        <f t="shared" si="6"/>
        <v>100</v>
      </c>
      <c r="J58" s="7">
        <f t="shared" si="6"/>
        <v>100</v>
      </c>
      <c r="K58" s="7">
        <f t="shared" si="6"/>
        <v>100</v>
      </c>
      <c r="L58" s="7">
        <f t="shared" si="6"/>
        <v>100</v>
      </c>
      <c r="M58" s="7">
        <f t="shared" si="6"/>
        <v>100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100</v>
      </c>
      <c r="W58" s="7">
        <f t="shared" si="6"/>
        <v>100</v>
      </c>
      <c r="X58" s="7">
        <f t="shared" si="6"/>
        <v>0</v>
      </c>
      <c r="Y58" s="7">
        <f t="shared" si="6"/>
        <v>0</v>
      </c>
      <c r="Z58" s="8">
        <f t="shared" si="6"/>
        <v>99.99956707614048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99.99978352635567</v>
      </c>
      <c r="E60" s="13">
        <f t="shared" si="7"/>
        <v>99.99978352635567</v>
      </c>
      <c r="F60" s="13">
        <f t="shared" si="7"/>
        <v>100</v>
      </c>
      <c r="G60" s="13">
        <f t="shared" si="7"/>
        <v>100</v>
      </c>
      <c r="H60" s="13">
        <f t="shared" si="7"/>
        <v>100</v>
      </c>
      <c r="I60" s="13">
        <f t="shared" si="7"/>
        <v>100</v>
      </c>
      <c r="J60" s="13">
        <f t="shared" si="7"/>
        <v>100</v>
      </c>
      <c r="K60" s="13">
        <f t="shared" si="7"/>
        <v>100</v>
      </c>
      <c r="L60" s="13">
        <f t="shared" si="7"/>
        <v>100</v>
      </c>
      <c r="M60" s="13">
        <f t="shared" si="7"/>
        <v>100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100</v>
      </c>
      <c r="W60" s="13">
        <f t="shared" si="7"/>
        <v>100</v>
      </c>
      <c r="X60" s="13">
        <f t="shared" si="7"/>
        <v>0</v>
      </c>
      <c r="Y60" s="13">
        <f t="shared" si="7"/>
        <v>0</v>
      </c>
      <c r="Z60" s="14">
        <f t="shared" si="7"/>
        <v>99.99978352635567</v>
      </c>
    </row>
    <row r="61" spans="1:26" ht="13.5">
      <c r="A61" s="38" t="s">
        <v>110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8" t="s">
        <v>111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8" t="s">
        <v>112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8" t="s">
        <v>113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8" t="s">
        <v>114</v>
      </c>
      <c r="B65" s="12">
        <f t="shared" si="7"/>
        <v>0</v>
      </c>
      <c r="C65" s="12">
        <f t="shared" si="7"/>
        <v>0</v>
      </c>
      <c r="D65" s="3">
        <f t="shared" si="7"/>
        <v>99.99978352635567</v>
      </c>
      <c r="E65" s="13">
        <f t="shared" si="7"/>
        <v>99.99978352635567</v>
      </c>
      <c r="F65" s="13">
        <f t="shared" si="7"/>
        <v>100</v>
      </c>
      <c r="G65" s="13">
        <f t="shared" si="7"/>
        <v>100</v>
      </c>
      <c r="H65" s="13">
        <f t="shared" si="7"/>
        <v>100</v>
      </c>
      <c r="I65" s="13">
        <f t="shared" si="7"/>
        <v>100</v>
      </c>
      <c r="J65" s="13">
        <f t="shared" si="7"/>
        <v>100</v>
      </c>
      <c r="K65" s="13">
        <f t="shared" si="7"/>
        <v>100</v>
      </c>
      <c r="L65" s="13">
        <f t="shared" si="7"/>
        <v>100</v>
      </c>
      <c r="M65" s="13">
        <f t="shared" si="7"/>
        <v>100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100</v>
      </c>
      <c r="W65" s="13">
        <f t="shared" si="7"/>
        <v>100</v>
      </c>
      <c r="X65" s="13">
        <f t="shared" si="7"/>
        <v>0</v>
      </c>
      <c r="Y65" s="13">
        <f t="shared" si="7"/>
        <v>0</v>
      </c>
      <c r="Z65" s="14">
        <f t="shared" si="7"/>
        <v>99.99978352635567</v>
      </c>
    </row>
    <row r="66" spans="1:26" ht="13.5">
      <c r="A66" s="39" t="s">
        <v>115</v>
      </c>
      <c r="B66" s="15">
        <f t="shared" si="7"/>
        <v>0</v>
      </c>
      <c r="C66" s="15">
        <f t="shared" si="7"/>
        <v>0</v>
      </c>
      <c r="D66" s="4">
        <f t="shared" si="7"/>
        <v>96</v>
      </c>
      <c r="E66" s="16">
        <f t="shared" si="7"/>
        <v>96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100</v>
      </c>
      <c r="K66" s="16">
        <f t="shared" si="7"/>
        <v>0</v>
      </c>
      <c r="L66" s="16">
        <f t="shared" si="7"/>
        <v>0</v>
      </c>
      <c r="M66" s="16">
        <f t="shared" si="7"/>
        <v>100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100</v>
      </c>
      <c r="W66" s="16">
        <f t="shared" si="7"/>
        <v>100</v>
      </c>
      <c r="X66" s="16">
        <f t="shared" si="7"/>
        <v>0</v>
      </c>
      <c r="Y66" s="16">
        <f t="shared" si="7"/>
        <v>0</v>
      </c>
      <c r="Z66" s="17">
        <f t="shared" si="7"/>
        <v>96</v>
      </c>
    </row>
    <row r="67" spans="1:26" ht="13.5" hidden="1">
      <c r="A67" s="40" t="s">
        <v>116</v>
      </c>
      <c r="B67" s="23"/>
      <c r="C67" s="23"/>
      <c r="D67" s="24">
        <v>1847900</v>
      </c>
      <c r="E67" s="25">
        <v>1847900</v>
      </c>
      <c r="F67" s="25">
        <v>91068</v>
      </c>
      <c r="G67" s="25">
        <v>92887</v>
      </c>
      <c r="H67" s="25">
        <v>83602</v>
      </c>
      <c r="I67" s="25">
        <v>267557</v>
      </c>
      <c r="J67" s="25">
        <v>342461</v>
      </c>
      <c r="K67" s="25">
        <v>68069</v>
      </c>
      <c r="L67" s="25">
        <v>99358</v>
      </c>
      <c r="M67" s="25">
        <v>509888</v>
      </c>
      <c r="N67" s="25"/>
      <c r="O67" s="25"/>
      <c r="P67" s="25"/>
      <c r="Q67" s="25"/>
      <c r="R67" s="25"/>
      <c r="S67" s="25"/>
      <c r="T67" s="25"/>
      <c r="U67" s="25"/>
      <c r="V67" s="25">
        <v>777445</v>
      </c>
      <c r="W67" s="25">
        <v>923946</v>
      </c>
      <c r="X67" s="25"/>
      <c r="Y67" s="24"/>
      <c r="Z67" s="26">
        <v>1847900</v>
      </c>
    </row>
    <row r="68" spans="1:26" ht="13.5" hidden="1">
      <c r="A68" s="36" t="s">
        <v>31</v>
      </c>
      <c r="B68" s="18"/>
      <c r="C68" s="18"/>
      <c r="D68" s="19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19"/>
      <c r="Z68" s="22"/>
    </row>
    <row r="69" spans="1:26" ht="13.5" hidden="1">
      <c r="A69" s="37" t="s">
        <v>32</v>
      </c>
      <c r="B69" s="18"/>
      <c r="C69" s="18"/>
      <c r="D69" s="19">
        <v>1847800</v>
      </c>
      <c r="E69" s="20">
        <v>1847800</v>
      </c>
      <c r="F69" s="20">
        <v>91068</v>
      </c>
      <c r="G69" s="20">
        <v>92887</v>
      </c>
      <c r="H69" s="20">
        <v>83602</v>
      </c>
      <c r="I69" s="20">
        <v>267557</v>
      </c>
      <c r="J69" s="20">
        <v>342453</v>
      </c>
      <c r="K69" s="20">
        <v>68069</v>
      </c>
      <c r="L69" s="20">
        <v>99358</v>
      </c>
      <c r="M69" s="20">
        <v>509880</v>
      </c>
      <c r="N69" s="20"/>
      <c r="O69" s="20"/>
      <c r="P69" s="20"/>
      <c r="Q69" s="20"/>
      <c r="R69" s="20"/>
      <c r="S69" s="20"/>
      <c r="T69" s="20"/>
      <c r="U69" s="20"/>
      <c r="V69" s="20">
        <v>777437</v>
      </c>
      <c r="W69" s="20">
        <v>923898</v>
      </c>
      <c r="X69" s="20"/>
      <c r="Y69" s="19"/>
      <c r="Z69" s="22">
        <v>1847800</v>
      </c>
    </row>
    <row r="70" spans="1:26" ht="13.5" hidden="1">
      <c r="A70" s="38" t="s">
        <v>110</v>
      </c>
      <c r="B70" s="18"/>
      <c r="C70" s="18"/>
      <c r="D70" s="19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19"/>
      <c r="Z70" s="22"/>
    </row>
    <row r="71" spans="1:26" ht="13.5" hidden="1">
      <c r="A71" s="38" t="s">
        <v>111</v>
      </c>
      <c r="B71" s="18"/>
      <c r="C71" s="18"/>
      <c r="D71" s="19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19"/>
      <c r="Z71" s="22"/>
    </row>
    <row r="72" spans="1:26" ht="13.5" hidden="1">
      <c r="A72" s="38" t="s">
        <v>112</v>
      </c>
      <c r="B72" s="18"/>
      <c r="C72" s="18"/>
      <c r="D72" s="19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19"/>
      <c r="Z72" s="22"/>
    </row>
    <row r="73" spans="1:26" ht="13.5" hidden="1">
      <c r="A73" s="38" t="s">
        <v>113</v>
      </c>
      <c r="B73" s="18"/>
      <c r="C73" s="18"/>
      <c r="D73" s="19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19"/>
      <c r="Z73" s="22"/>
    </row>
    <row r="74" spans="1:26" ht="13.5" hidden="1">
      <c r="A74" s="38" t="s">
        <v>114</v>
      </c>
      <c r="B74" s="18"/>
      <c r="C74" s="18"/>
      <c r="D74" s="19">
        <v>1847800</v>
      </c>
      <c r="E74" s="20">
        <v>1847800</v>
      </c>
      <c r="F74" s="20">
        <v>91068</v>
      </c>
      <c r="G74" s="20">
        <v>92887</v>
      </c>
      <c r="H74" s="20">
        <v>83602</v>
      </c>
      <c r="I74" s="20">
        <v>267557</v>
      </c>
      <c r="J74" s="20">
        <v>342453</v>
      </c>
      <c r="K74" s="20">
        <v>68069</v>
      </c>
      <c r="L74" s="20">
        <v>99358</v>
      </c>
      <c r="M74" s="20">
        <v>509880</v>
      </c>
      <c r="N74" s="20"/>
      <c r="O74" s="20"/>
      <c r="P74" s="20"/>
      <c r="Q74" s="20"/>
      <c r="R74" s="20"/>
      <c r="S74" s="20"/>
      <c r="T74" s="20"/>
      <c r="U74" s="20"/>
      <c r="V74" s="20">
        <v>777437</v>
      </c>
      <c r="W74" s="20">
        <v>923898</v>
      </c>
      <c r="X74" s="20"/>
      <c r="Y74" s="19"/>
      <c r="Z74" s="22">
        <v>1847800</v>
      </c>
    </row>
    <row r="75" spans="1:26" ht="13.5" hidden="1">
      <c r="A75" s="39" t="s">
        <v>115</v>
      </c>
      <c r="B75" s="27"/>
      <c r="C75" s="27"/>
      <c r="D75" s="28">
        <v>100</v>
      </c>
      <c r="E75" s="29">
        <v>100</v>
      </c>
      <c r="F75" s="29"/>
      <c r="G75" s="29"/>
      <c r="H75" s="29"/>
      <c r="I75" s="29"/>
      <c r="J75" s="29">
        <v>8</v>
      </c>
      <c r="K75" s="29"/>
      <c r="L75" s="29"/>
      <c r="M75" s="29">
        <v>8</v>
      </c>
      <c r="N75" s="29"/>
      <c r="O75" s="29"/>
      <c r="P75" s="29"/>
      <c r="Q75" s="29"/>
      <c r="R75" s="29"/>
      <c r="S75" s="29"/>
      <c r="T75" s="29"/>
      <c r="U75" s="29"/>
      <c r="V75" s="29">
        <v>8</v>
      </c>
      <c r="W75" s="29">
        <v>48</v>
      </c>
      <c r="X75" s="29"/>
      <c r="Y75" s="28"/>
      <c r="Z75" s="30">
        <v>100</v>
      </c>
    </row>
    <row r="76" spans="1:26" ht="13.5" hidden="1">
      <c r="A76" s="41" t="s">
        <v>117</v>
      </c>
      <c r="B76" s="31"/>
      <c r="C76" s="31"/>
      <c r="D76" s="32">
        <v>1847892</v>
      </c>
      <c r="E76" s="33">
        <v>1847892</v>
      </c>
      <c r="F76" s="33">
        <v>91068</v>
      </c>
      <c r="G76" s="33">
        <v>92887</v>
      </c>
      <c r="H76" s="33">
        <v>83602</v>
      </c>
      <c r="I76" s="33">
        <v>267557</v>
      </c>
      <c r="J76" s="33">
        <v>342461</v>
      </c>
      <c r="K76" s="33">
        <v>68069</v>
      </c>
      <c r="L76" s="33">
        <v>99358</v>
      </c>
      <c r="M76" s="33">
        <v>509888</v>
      </c>
      <c r="N76" s="33"/>
      <c r="O76" s="33"/>
      <c r="P76" s="33"/>
      <c r="Q76" s="33"/>
      <c r="R76" s="33"/>
      <c r="S76" s="33"/>
      <c r="T76" s="33"/>
      <c r="U76" s="33"/>
      <c r="V76" s="33">
        <v>777445</v>
      </c>
      <c r="W76" s="33">
        <v>923946</v>
      </c>
      <c r="X76" s="33"/>
      <c r="Y76" s="32"/>
      <c r="Z76" s="34">
        <v>1847892</v>
      </c>
    </row>
    <row r="77" spans="1:26" ht="13.5" hidden="1">
      <c r="A77" s="36" t="s">
        <v>31</v>
      </c>
      <c r="B77" s="18"/>
      <c r="C77" s="18"/>
      <c r="D77" s="19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19"/>
      <c r="Z77" s="22"/>
    </row>
    <row r="78" spans="1:26" ht="13.5" hidden="1">
      <c r="A78" s="37" t="s">
        <v>32</v>
      </c>
      <c r="B78" s="18"/>
      <c r="C78" s="18"/>
      <c r="D78" s="19">
        <v>1847796</v>
      </c>
      <c r="E78" s="20">
        <v>1847796</v>
      </c>
      <c r="F78" s="20">
        <v>91068</v>
      </c>
      <c r="G78" s="20">
        <v>92887</v>
      </c>
      <c r="H78" s="20">
        <v>83602</v>
      </c>
      <c r="I78" s="20">
        <v>267557</v>
      </c>
      <c r="J78" s="20">
        <v>342453</v>
      </c>
      <c r="K78" s="20">
        <v>68069</v>
      </c>
      <c r="L78" s="20">
        <v>99358</v>
      </c>
      <c r="M78" s="20">
        <v>509880</v>
      </c>
      <c r="N78" s="20"/>
      <c r="O78" s="20"/>
      <c r="P78" s="20"/>
      <c r="Q78" s="20"/>
      <c r="R78" s="20"/>
      <c r="S78" s="20"/>
      <c r="T78" s="20"/>
      <c r="U78" s="20"/>
      <c r="V78" s="20">
        <v>777437</v>
      </c>
      <c r="W78" s="20">
        <v>923898</v>
      </c>
      <c r="X78" s="20"/>
      <c r="Y78" s="19"/>
      <c r="Z78" s="22">
        <v>1847796</v>
      </c>
    </row>
    <row r="79" spans="1:26" ht="13.5" hidden="1">
      <c r="A79" s="38" t="s">
        <v>110</v>
      </c>
      <c r="B79" s="18"/>
      <c r="C79" s="18"/>
      <c r="D79" s="19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19"/>
      <c r="Z79" s="22"/>
    </row>
    <row r="80" spans="1:26" ht="13.5" hidden="1">
      <c r="A80" s="38" t="s">
        <v>111</v>
      </c>
      <c r="B80" s="18"/>
      <c r="C80" s="18"/>
      <c r="D80" s="19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19"/>
      <c r="Z80" s="22"/>
    </row>
    <row r="81" spans="1:26" ht="13.5" hidden="1">
      <c r="A81" s="38" t="s">
        <v>112</v>
      </c>
      <c r="B81" s="18"/>
      <c r="C81" s="18"/>
      <c r="D81" s="19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19"/>
      <c r="Z81" s="22"/>
    </row>
    <row r="82" spans="1:26" ht="13.5" hidden="1">
      <c r="A82" s="38" t="s">
        <v>113</v>
      </c>
      <c r="B82" s="18"/>
      <c r="C82" s="18"/>
      <c r="D82" s="19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19"/>
      <c r="Z82" s="22"/>
    </row>
    <row r="83" spans="1:26" ht="13.5" hidden="1">
      <c r="A83" s="38" t="s">
        <v>114</v>
      </c>
      <c r="B83" s="18"/>
      <c r="C83" s="18"/>
      <c r="D83" s="19">
        <v>1847796</v>
      </c>
      <c r="E83" s="20">
        <v>1847796</v>
      </c>
      <c r="F83" s="20">
        <v>91068</v>
      </c>
      <c r="G83" s="20">
        <v>92887</v>
      </c>
      <c r="H83" s="20">
        <v>83602</v>
      </c>
      <c r="I83" s="20">
        <v>267557</v>
      </c>
      <c r="J83" s="20">
        <v>342453</v>
      </c>
      <c r="K83" s="20">
        <v>68069</v>
      </c>
      <c r="L83" s="20">
        <v>99358</v>
      </c>
      <c r="M83" s="20">
        <v>509880</v>
      </c>
      <c r="N83" s="20"/>
      <c r="O83" s="20"/>
      <c r="P83" s="20"/>
      <c r="Q83" s="20"/>
      <c r="R83" s="20"/>
      <c r="S83" s="20"/>
      <c r="T83" s="20"/>
      <c r="U83" s="20"/>
      <c r="V83" s="20">
        <v>777437</v>
      </c>
      <c r="W83" s="20">
        <v>923898</v>
      </c>
      <c r="X83" s="20"/>
      <c r="Y83" s="19"/>
      <c r="Z83" s="22">
        <v>1847796</v>
      </c>
    </row>
    <row r="84" spans="1:26" ht="13.5" hidden="1">
      <c r="A84" s="39" t="s">
        <v>115</v>
      </c>
      <c r="B84" s="27"/>
      <c r="C84" s="27"/>
      <c r="D84" s="28">
        <v>96</v>
      </c>
      <c r="E84" s="29">
        <v>96</v>
      </c>
      <c r="F84" s="29"/>
      <c r="G84" s="29"/>
      <c r="H84" s="29"/>
      <c r="I84" s="29"/>
      <c r="J84" s="29">
        <v>8</v>
      </c>
      <c r="K84" s="29"/>
      <c r="L84" s="29"/>
      <c r="M84" s="29">
        <v>8</v>
      </c>
      <c r="N84" s="29"/>
      <c r="O84" s="29"/>
      <c r="P84" s="29"/>
      <c r="Q84" s="29"/>
      <c r="R84" s="29"/>
      <c r="S84" s="29"/>
      <c r="T84" s="29"/>
      <c r="U84" s="29"/>
      <c r="V84" s="29">
        <v>8</v>
      </c>
      <c r="W84" s="29">
        <v>48</v>
      </c>
      <c r="X84" s="29"/>
      <c r="Y84" s="28"/>
      <c r="Z84" s="30">
        <v>96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87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29797752</v>
      </c>
      <c r="C5" s="18">
        <v>0</v>
      </c>
      <c r="D5" s="58">
        <v>28372336</v>
      </c>
      <c r="E5" s="59">
        <v>28372336</v>
      </c>
      <c r="F5" s="59">
        <v>2388554</v>
      </c>
      <c r="G5" s="59">
        <v>2387223</v>
      </c>
      <c r="H5" s="59">
        <v>2402739</v>
      </c>
      <c r="I5" s="59">
        <v>7178516</v>
      </c>
      <c r="J5" s="59">
        <v>1667000</v>
      </c>
      <c r="K5" s="59">
        <v>2398863</v>
      </c>
      <c r="L5" s="59">
        <v>3784068</v>
      </c>
      <c r="M5" s="59">
        <v>7849931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15028447</v>
      </c>
      <c r="W5" s="59">
        <v>14186166</v>
      </c>
      <c r="X5" s="59">
        <v>842281</v>
      </c>
      <c r="Y5" s="60">
        <v>5.94</v>
      </c>
      <c r="Z5" s="61">
        <v>28372336</v>
      </c>
    </row>
    <row r="6" spans="1:26" ht="13.5">
      <c r="A6" s="57" t="s">
        <v>32</v>
      </c>
      <c r="B6" s="18">
        <v>49000161</v>
      </c>
      <c r="C6" s="18">
        <v>0</v>
      </c>
      <c r="D6" s="58">
        <v>58611396</v>
      </c>
      <c r="E6" s="59">
        <v>58611396</v>
      </c>
      <c r="F6" s="59">
        <v>3874687</v>
      </c>
      <c r="G6" s="59">
        <v>4402525</v>
      </c>
      <c r="H6" s="59">
        <v>4601186</v>
      </c>
      <c r="I6" s="59">
        <v>12878398</v>
      </c>
      <c r="J6" s="59">
        <v>4222000</v>
      </c>
      <c r="K6" s="59">
        <v>4343888</v>
      </c>
      <c r="L6" s="59">
        <v>3963993</v>
      </c>
      <c r="M6" s="59">
        <v>12529881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25408279</v>
      </c>
      <c r="W6" s="59">
        <v>29305704</v>
      </c>
      <c r="X6" s="59">
        <v>-3897425</v>
      </c>
      <c r="Y6" s="60">
        <v>-13.3</v>
      </c>
      <c r="Z6" s="61">
        <v>58611396</v>
      </c>
    </row>
    <row r="7" spans="1:26" ht="13.5">
      <c r="A7" s="57" t="s">
        <v>33</v>
      </c>
      <c r="B7" s="18">
        <v>4676603</v>
      </c>
      <c r="C7" s="18">
        <v>0</v>
      </c>
      <c r="D7" s="58">
        <v>1240600</v>
      </c>
      <c r="E7" s="59">
        <v>1240600</v>
      </c>
      <c r="F7" s="59">
        <v>137669</v>
      </c>
      <c r="G7" s="59">
        <v>0</v>
      </c>
      <c r="H7" s="59">
        <v>134772</v>
      </c>
      <c r="I7" s="59">
        <v>272441</v>
      </c>
      <c r="J7" s="59">
        <v>140000</v>
      </c>
      <c r="K7" s="59">
        <v>136308</v>
      </c>
      <c r="L7" s="59">
        <v>141638</v>
      </c>
      <c r="M7" s="59">
        <v>417946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690387</v>
      </c>
      <c r="W7" s="59">
        <v>620298</v>
      </c>
      <c r="X7" s="59">
        <v>70089</v>
      </c>
      <c r="Y7" s="60">
        <v>11.3</v>
      </c>
      <c r="Z7" s="61">
        <v>1240600</v>
      </c>
    </row>
    <row r="8" spans="1:26" ht="13.5">
      <c r="A8" s="57" t="s">
        <v>34</v>
      </c>
      <c r="B8" s="18">
        <v>121287155</v>
      </c>
      <c r="C8" s="18">
        <v>0</v>
      </c>
      <c r="D8" s="58">
        <v>120624000</v>
      </c>
      <c r="E8" s="59">
        <v>120624000</v>
      </c>
      <c r="F8" s="59">
        <v>49030644</v>
      </c>
      <c r="G8" s="59">
        <v>32333</v>
      </c>
      <c r="H8" s="59">
        <v>0</v>
      </c>
      <c r="I8" s="59">
        <v>49062977</v>
      </c>
      <c r="J8" s="59">
        <v>25249</v>
      </c>
      <c r="K8" s="59">
        <v>135360</v>
      </c>
      <c r="L8" s="59">
        <v>39280773</v>
      </c>
      <c r="M8" s="59">
        <v>39441382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88504359</v>
      </c>
      <c r="W8" s="59">
        <v>90857600</v>
      </c>
      <c r="X8" s="59">
        <v>-2353241</v>
      </c>
      <c r="Y8" s="60">
        <v>-2.59</v>
      </c>
      <c r="Z8" s="61">
        <v>120624000</v>
      </c>
    </row>
    <row r="9" spans="1:26" ht="13.5">
      <c r="A9" s="57" t="s">
        <v>35</v>
      </c>
      <c r="B9" s="18">
        <v>12559028</v>
      </c>
      <c r="C9" s="18">
        <v>0</v>
      </c>
      <c r="D9" s="58">
        <v>20740515</v>
      </c>
      <c r="E9" s="59">
        <v>20740515</v>
      </c>
      <c r="F9" s="59">
        <v>1685249</v>
      </c>
      <c r="G9" s="59">
        <v>2108309</v>
      </c>
      <c r="H9" s="59">
        <v>1833808</v>
      </c>
      <c r="I9" s="59">
        <v>5627366</v>
      </c>
      <c r="J9" s="59">
        <v>1597902</v>
      </c>
      <c r="K9" s="59">
        <v>2141739</v>
      </c>
      <c r="L9" s="59">
        <v>2026059</v>
      </c>
      <c r="M9" s="59">
        <v>5765700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11393066</v>
      </c>
      <c r="W9" s="59">
        <v>10071378</v>
      </c>
      <c r="X9" s="59">
        <v>1321688</v>
      </c>
      <c r="Y9" s="60">
        <v>13.12</v>
      </c>
      <c r="Z9" s="61">
        <v>20740515</v>
      </c>
    </row>
    <row r="10" spans="1:26" ht="25.5">
      <c r="A10" s="62" t="s">
        <v>102</v>
      </c>
      <c r="B10" s="63">
        <f>SUM(B5:B9)</f>
        <v>217320699</v>
      </c>
      <c r="C10" s="63">
        <f>SUM(C5:C9)</f>
        <v>0</v>
      </c>
      <c r="D10" s="64">
        <f aca="true" t="shared" si="0" ref="D10:Z10">SUM(D5:D9)</f>
        <v>229588847</v>
      </c>
      <c r="E10" s="65">
        <f t="shared" si="0"/>
        <v>229588847</v>
      </c>
      <c r="F10" s="65">
        <f t="shared" si="0"/>
        <v>57116803</v>
      </c>
      <c r="G10" s="65">
        <f t="shared" si="0"/>
        <v>8930390</v>
      </c>
      <c r="H10" s="65">
        <f t="shared" si="0"/>
        <v>8972505</v>
      </c>
      <c r="I10" s="65">
        <f t="shared" si="0"/>
        <v>75019698</v>
      </c>
      <c r="J10" s="65">
        <f t="shared" si="0"/>
        <v>7652151</v>
      </c>
      <c r="K10" s="65">
        <f t="shared" si="0"/>
        <v>9156158</v>
      </c>
      <c r="L10" s="65">
        <f t="shared" si="0"/>
        <v>49196531</v>
      </c>
      <c r="M10" s="65">
        <f t="shared" si="0"/>
        <v>66004840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141024538</v>
      </c>
      <c r="W10" s="65">
        <f t="shared" si="0"/>
        <v>145041146</v>
      </c>
      <c r="X10" s="65">
        <f t="shared" si="0"/>
        <v>-4016608</v>
      </c>
      <c r="Y10" s="66">
        <f>+IF(W10&lt;&gt;0,(X10/W10)*100,0)</f>
        <v>-2.7692886541312904</v>
      </c>
      <c r="Z10" s="67">
        <f t="shared" si="0"/>
        <v>229588847</v>
      </c>
    </row>
    <row r="11" spans="1:26" ht="13.5">
      <c r="A11" s="57" t="s">
        <v>36</v>
      </c>
      <c r="B11" s="18">
        <v>57171372</v>
      </c>
      <c r="C11" s="18">
        <v>0</v>
      </c>
      <c r="D11" s="58">
        <v>70709751</v>
      </c>
      <c r="E11" s="59">
        <v>70709751</v>
      </c>
      <c r="F11" s="59">
        <v>4846248</v>
      </c>
      <c r="G11" s="59">
        <v>4856494</v>
      </c>
      <c r="H11" s="59">
        <v>4730775</v>
      </c>
      <c r="I11" s="59">
        <v>14433517</v>
      </c>
      <c r="J11" s="59">
        <v>4490001</v>
      </c>
      <c r="K11" s="59">
        <v>5500256</v>
      </c>
      <c r="L11" s="59">
        <v>4888588</v>
      </c>
      <c r="M11" s="59">
        <v>14878845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29312362</v>
      </c>
      <c r="W11" s="59">
        <v>35354874</v>
      </c>
      <c r="X11" s="59">
        <v>-6042512</v>
      </c>
      <c r="Y11" s="60">
        <v>-17.09</v>
      </c>
      <c r="Z11" s="61">
        <v>70709751</v>
      </c>
    </row>
    <row r="12" spans="1:26" ht="13.5">
      <c r="A12" s="57" t="s">
        <v>37</v>
      </c>
      <c r="B12" s="18">
        <v>10633213</v>
      </c>
      <c r="C12" s="18">
        <v>0</v>
      </c>
      <c r="D12" s="58">
        <v>11663148</v>
      </c>
      <c r="E12" s="59">
        <v>11663148</v>
      </c>
      <c r="F12" s="59">
        <v>832372</v>
      </c>
      <c r="G12" s="59">
        <v>878199</v>
      </c>
      <c r="H12" s="59">
        <v>921885</v>
      </c>
      <c r="I12" s="59">
        <v>2632456</v>
      </c>
      <c r="J12" s="59">
        <v>878199</v>
      </c>
      <c r="K12" s="59">
        <v>877776</v>
      </c>
      <c r="L12" s="59">
        <v>877776</v>
      </c>
      <c r="M12" s="59">
        <v>2633751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5266207</v>
      </c>
      <c r="W12" s="59">
        <v>5831574</v>
      </c>
      <c r="X12" s="59">
        <v>-565367</v>
      </c>
      <c r="Y12" s="60">
        <v>-9.69</v>
      </c>
      <c r="Z12" s="61">
        <v>11663148</v>
      </c>
    </row>
    <row r="13" spans="1:26" ht="13.5">
      <c r="A13" s="57" t="s">
        <v>103</v>
      </c>
      <c r="B13" s="18">
        <v>41865500</v>
      </c>
      <c r="C13" s="18">
        <v>0</v>
      </c>
      <c r="D13" s="58">
        <v>44944000</v>
      </c>
      <c r="E13" s="59">
        <v>44944000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/>
      <c r="X13" s="59">
        <v>0</v>
      </c>
      <c r="Y13" s="60">
        <v>0</v>
      </c>
      <c r="Z13" s="61">
        <v>44944000</v>
      </c>
    </row>
    <row r="14" spans="1:26" ht="13.5">
      <c r="A14" s="57" t="s">
        <v>38</v>
      </c>
      <c r="B14" s="18">
        <v>375511</v>
      </c>
      <c r="C14" s="18">
        <v>0</v>
      </c>
      <c r="D14" s="58">
        <v>797981</v>
      </c>
      <c r="E14" s="59">
        <v>797981</v>
      </c>
      <c r="F14" s="59">
        <v>0</v>
      </c>
      <c r="G14" s="59">
        <v>0</v>
      </c>
      <c r="H14" s="59">
        <v>136001</v>
      </c>
      <c r="I14" s="59">
        <v>136001</v>
      </c>
      <c r="J14" s="59">
        <v>0</v>
      </c>
      <c r="K14" s="59">
        <v>135753</v>
      </c>
      <c r="L14" s="59">
        <v>135532</v>
      </c>
      <c r="M14" s="59">
        <v>271285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407286</v>
      </c>
      <c r="W14" s="59">
        <v>398988</v>
      </c>
      <c r="X14" s="59">
        <v>8298</v>
      </c>
      <c r="Y14" s="60">
        <v>2.08</v>
      </c>
      <c r="Z14" s="61">
        <v>797981</v>
      </c>
    </row>
    <row r="15" spans="1:26" ht="13.5">
      <c r="A15" s="57" t="s">
        <v>39</v>
      </c>
      <c r="B15" s="18">
        <v>35141578</v>
      </c>
      <c r="C15" s="18">
        <v>0</v>
      </c>
      <c r="D15" s="58">
        <v>42448505</v>
      </c>
      <c r="E15" s="59">
        <v>42448505</v>
      </c>
      <c r="F15" s="59">
        <v>252593</v>
      </c>
      <c r="G15" s="59">
        <v>3635641</v>
      </c>
      <c r="H15" s="59">
        <v>0</v>
      </c>
      <c r="I15" s="59">
        <v>3888234</v>
      </c>
      <c r="J15" s="59">
        <v>2135163</v>
      </c>
      <c r="K15" s="59">
        <v>2400616</v>
      </c>
      <c r="L15" s="59">
        <v>2727639</v>
      </c>
      <c r="M15" s="59">
        <v>7263418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11151652</v>
      </c>
      <c r="W15" s="59">
        <v>20015798</v>
      </c>
      <c r="X15" s="59">
        <v>-8864146</v>
      </c>
      <c r="Y15" s="60">
        <v>-44.29</v>
      </c>
      <c r="Z15" s="61">
        <v>42448505</v>
      </c>
    </row>
    <row r="16" spans="1:26" ht="13.5">
      <c r="A16" s="68" t="s">
        <v>40</v>
      </c>
      <c r="B16" s="18">
        <v>6452758</v>
      </c>
      <c r="C16" s="18">
        <v>0</v>
      </c>
      <c r="D16" s="58">
        <v>2749886</v>
      </c>
      <c r="E16" s="59">
        <v>2749886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>
        <v>1374942</v>
      </c>
      <c r="X16" s="59">
        <v>-1374942</v>
      </c>
      <c r="Y16" s="60">
        <v>-100</v>
      </c>
      <c r="Z16" s="61">
        <v>2749886</v>
      </c>
    </row>
    <row r="17" spans="1:26" ht="13.5">
      <c r="A17" s="57" t="s">
        <v>41</v>
      </c>
      <c r="B17" s="18">
        <v>48903292</v>
      </c>
      <c r="C17" s="18">
        <v>0</v>
      </c>
      <c r="D17" s="58">
        <v>74942578</v>
      </c>
      <c r="E17" s="59">
        <v>74942578</v>
      </c>
      <c r="F17" s="59">
        <v>2316757</v>
      </c>
      <c r="G17" s="59">
        <v>4616176</v>
      </c>
      <c r="H17" s="59">
        <v>5441972</v>
      </c>
      <c r="I17" s="59">
        <v>12374905</v>
      </c>
      <c r="J17" s="59">
        <v>6358637</v>
      </c>
      <c r="K17" s="59">
        <v>4839616</v>
      </c>
      <c r="L17" s="59">
        <v>5108206</v>
      </c>
      <c r="M17" s="59">
        <v>16306459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28681364</v>
      </c>
      <c r="W17" s="59">
        <v>33329708</v>
      </c>
      <c r="X17" s="59">
        <v>-4648344</v>
      </c>
      <c r="Y17" s="60">
        <v>-13.95</v>
      </c>
      <c r="Z17" s="61">
        <v>74942578</v>
      </c>
    </row>
    <row r="18" spans="1:26" ht="13.5">
      <c r="A18" s="69" t="s">
        <v>42</v>
      </c>
      <c r="B18" s="70">
        <f>SUM(B11:B17)</f>
        <v>200543224</v>
      </c>
      <c r="C18" s="70">
        <f>SUM(C11:C17)</f>
        <v>0</v>
      </c>
      <c r="D18" s="71">
        <f aca="true" t="shared" si="1" ref="D18:Z18">SUM(D11:D17)</f>
        <v>248255849</v>
      </c>
      <c r="E18" s="72">
        <f t="shared" si="1"/>
        <v>248255849</v>
      </c>
      <c r="F18" s="72">
        <f t="shared" si="1"/>
        <v>8247970</v>
      </c>
      <c r="G18" s="72">
        <f t="shared" si="1"/>
        <v>13986510</v>
      </c>
      <c r="H18" s="72">
        <f t="shared" si="1"/>
        <v>11230633</v>
      </c>
      <c r="I18" s="72">
        <f t="shared" si="1"/>
        <v>33465113</v>
      </c>
      <c r="J18" s="72">
        <f t="shared" si="1"/>
        <v>13862000</v>
      </c>
      <c r="K18" s="72">
        <f t="shared" si="1"/>
        <v>13754017</v>
      </c>
      <c r="L18" s="72">
        <f t="shared" si="1"/>
        <v>13737741</v>
      </c>
      <c r="M18" s="72">
        <f t="shared" si="1"/>
        <v>41353758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74818871</v>
      </c>
      <c r="W18" s="72">
        <f t="shared" si="1"/>
        <v>96305884</v>
      </c>
      <c r="X18" s="72">
        <f t="shared" si="1"/>
        <v>-21487013</v>
      </c>
      <c r="Y18" s="66">
        <f>+IF(W18&lt;&gt;0,(X18/W18)*100,0)</f>
        <v>-22.311215169365976</v>
      </c>
      <c r="Z18" s="73">
        <f t="shared" si="1"/>
        <v>248255849</v>
      </c>
    </row>
    <row r="19" spans="1:26" ht="13.5">
      <c r="A19" s="69" t="s">
        <v>43</v>
      </c>
      <c r="B19" s="74">
        <f>+B10-B18</f>
        <v>16777475</v>
      </c>
      <c r="C19" s="74">
        <f>+C10-C18</f>
        <v>0</v>
      </c>
      <c r="D19" s="75">
        <f aca="true" t="shared" si="2" ref="D19:Z19">+D10-D18</f>
        <v>-18667002</v>
      </c>
      <c r="E19" s="76">
        <f t="shared" si="2"/>
        <v>-18667002</v>
      </c>
      <c r="F19" s="76">
        <f t="shared" si="2"/>
        <v>48868833</v>
      </c>
      <c r="G19" s="76">
        <f t="shared" si="2"/>
        <v>-5056120</v>
      </c>
      <c r="H19" s="76">
        <f t="shared" si="2"/>
        <v>-2258128</v>
      </c>
      <c r="I19" s="76">
        <f t="shared" si="2"/>
        <v>41554585</v>
      </c>
      <c r="J19" s="76">
        <f t="shared" si="2"/>
        <v>-6209849</v>
      </c>
      <c r="K19" s="76">
        <f t="shared" si="2"/>
        <v>-4597859</v>
      </c>
      <c r="L19" s="76">
        <f t="shared" si="2"/>
        <v>35458790</v>
      </c>
      <c r="M19" s="76">
        <f t="shared" si="2"/>
        <v>24651082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66205667</v>
      </c>
      <c r="W19" s="76">
        <f>IF(E10=E18,0,W10-W18)</f>
        <v>48735262</v>
      </c>
      <c r="X19" s="76">
        <f t="shared" si="2"/>
        <v>17470405</v>
      </c>
      <c r="Y19" s="77">
        <f>+IF(W19&lt;&gt;0,(X19/W19)*100,0)</f>
        <v>35.84756556761714</v>
      </c>
      <c r="Z19" s="78">
        <f t="shared" si="2"/>
        <v>-18667002</v>
      </c>
    </row>
    <row r="20" spans="1:26" ht="13.5">
      <c r="A20" s="57" t="s">
        <v>44</v>
      </c>
      <c r="B20" s="18">
        <v>46983017</v>
      </c>
      <c r="C20" s="18">
        <v>0</v>
      </c>
      <c r="D20" s="58">
        <v>31917000</v>
      </c>
      <c r="E20" s="59">
        <v>31917000</v>
      </c>
      <c r="F20" s="59">
        <v>99333</v>
      </c>
      <c r="G20" s="59">
        <v>96737</v>
      </c>
      <c r="H20" s="59">
        <v>0</v>
      </c>
      <c r="I20" s="59">
        <v>196070</v>
      </c>
      <c r="J20" s="59">
        <v>143849</v>
      </c>
      <c r="K20" s="59">
        <v>172039</v>
      </c>
      <c r="L20" s="59">
        <v>0</v>
      </c>
      <c r="M20" s="59">
        <v>315888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511958</v>
      </c>
      <c r="W20" s="59">
        <v>22779163</v>
      </c>
      <c r="X20" s="59">
        <v>-22267205</v>
      </c>
      <c r="Y20" s="60">
        <v>-97.75</v>
      </c>
      <c r="Z20" s="61">
        <v>31917000</v>
      </c>
    </row>
    <row r="21" spans="1:26" ht="13.5">
      <c r="A21" s="57" t="s">
        <v>104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105</v>
      </c>
      <c r="B22" s="85">
        <f>SUM(B19:B21)</f>
        <v>63760492</v>
      </c>
      <c r="C22" s="85">
        <f>SUM(C19:C21)</f>
        <v>0</v>
      </c>
      <c r="D22" s="86">
        <f aca="true" t="shared" si="3" ref="D22:Z22">SUM(D19:D21)</f>
        <v>13249998</v>
      </c>
      <c r="E22" s="87">
        <f t="shared" si="3"/>
        <v>13249998</v>
      </c>
      <c r="F22" s="87">
        <f t="shared" si="3"/>
        <v>48968166</v>
      </c>
      <c r="G22" s="87">
        <f t="shared" si="3"/>
        <v>-4959383</v>
      </c>
      <c r="H22" s="87">
        <f t="shared" si="3"/>
        <v>-2258128</v>
      </c>
      <c r="I22" s="87">
        <f t="shared" si="3"/>
        <v>41750655</v>
      </c>
      <c r="J22" s="87">
        <f t="shared" si="3"/>
        <v>-6066000</v>
      </c>
      <c r="K22" s="87">
        <f t="shared" si="3"/>
        <v>-4425820</v>
      </c>
      <c r="L22" s="87">
        <f t="shared" si="3"/>
        <v>35458790</v>
      </c>
      <c r="M22" s="87">
        <f t="shared" si="3"/>
        <v>24966970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66717625</v>
      </c>
      <c r="W22" s="87">
        <f t="shared" si="3"/>
        <v>71514425</v>
      </c>
      <c r="X22" s="87">
        <f t="shared" si="3"/>
        <v>-4796800</v>
      </c>
      <c r="Y22" s="88">
        <f>+IF(W22&lt;&gt;0,(X22/W22)*100,0)</f>
        <v>-6.707457970891887</v>
      </c>
      <c r="Z22" s="89">
        <f t="shared" si="3"/>
        <v>13249998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63760492</v>
      </c>
      <c r="C24" s="74">
        <f>SUM(C22:C23)</f>
        <v>0</v>
      </c>
      <c r="D24" s="75">
        <f aca="true" t="shared" si="4" ref="D24:Z24">SUM(D22:D23)</f>
        <v>13249998</v>
      </c>
      <c r="E24" s="76">
        <f t="shared" si="4"/>
        <v>13249998</v>
      </c>
      <c r="F24" s="76">
        <f t="shared" si="4"/>
        <v>48968166</v>
      </c>
      <c r="G24" s="76">
        <f t="shared" si="4"/>
        <v>-4959383</v>
      </c>
      <c r="H24" s="76">
        <f t="shared" si="4"/>
        <v>-2258128</v>
      </c>
      <c r="I24" s="76">
        <f t="shared" si="4"/>
        <v>41750655</v>
      </c>
      <c r="J24" s="76">
        <f t="shared" si="4"/>
        <v>-6066000</v>
      </c>
      <c r="K24" s="76">
        <f t="shared" si="4"/>
        <v>-4425820</v>
      </c>
      <c r="L24" s="76">
        <f t="shared" si="4"/>
        <v>35458790</v>
      </c>
      <c r="M24" s="76">
        <f t="shared" si="4"/>
        <v>24966970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66717625</v>
      </c>
      <c r="W24" s="76">
        <f t="shared" si="4"/>
        <v>71514425</v>
      </c>
      <c r="X24" s="76">
        <f t="shared" si="4"/>
        <v>-4796800</v>
      </c>
      <c r="Y24" s="77">
        <f>+IF(W24&lt;&gt;0,(X24/W24)*100,0)</f>
        <v>-6.707457970891887</v>
      </c>
      <c r="Z24" s="78">
        <f t="shared" si="4"/>
        <v>13249998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106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64980180</v>
      </c>
      <c r="C27" s="21">
        <v>0</v>
      </c>
      <c r="D27" s="98">
        <v>65507958</v>
      </c>
      <c r="E27" s="99">
        <v>65507958</v>
      </c>
      <c r="F27" s="99">
        <v>99617</v>
      </c>
      <c r="G27" s="99">
        <v>2340084</v>
      </c>
      <c r="H27" s="99">
        <v>5092348</v>
      </c>
      <c r="I27" s="99">
        <v>7532049</v>
      </c>
      <c r="J27" s="99">
        <v>525767</v>
      </c>
      <c r="K27" s="99">
        <v>204361</v>
      </c>
      <c r="L27" s="99">
        <v>2029488</v>
      </c>
      <c r="M27" s="99">
        <v>2759616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10291665</v>
      </c>
      <c r="W27" s="99">
        <v>32753979</v>
      </c>
      <c r="X27" s="99">
        <v>-22462314</v>
      </c>
      <c r="Y27" s="100">
        <v>-68.58</v>
      </c>
      <c r="Z27" s="101">
        <v>65507958</v>
      </c>
    </row>
    <row r="28" spans="1:26" ht="13.5">
      <c r="A28" s="102" t="s">
        <v>44</v>
      </c>
      <c r="B28" s="18">
        <v>46308917</v>
      </c>
      <c r="C28" s="18">
        <v>0</v>
      </c>
      <c r="D28" s="58">
        <v>31917000</v>
      </c>
      <c r="E28" s="59">
        <v>31917000</v>
      </c>
      <c r="F28" s="59">
        <v>98821</v>
      </c>
      <c r="G28" s="59">
        <v>96737</v>
      </c>
      <c r="H28" s="59">
        <v>118684</v>
      </c>
      <c r="I28" s="59">
        <v>314242</v>
      </c>
      <c r="J28" s="59">
        <v>457323</v>
      </c>
      <c r="K28" s="59">
        <v>171527</v>
      </c>
      <c r="L28" s="59">
        <v>72049</v>
      </c>
      <c r="M28" s="59">
        <v>700899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1015141</v>
      </c>
      <c r="W28" s="59">
        <v>15958500</v>
      </c>
      <c r="X28" s="59">
        <v>-14943359</v>
      </c>
      <c r="Y28" s="60">
        <v>-93.64</v>
      </c>
      <c r="Z28" s="61">
        <v>31917000</v>
      </c>
    </row>
    <row r="29" spans="1:26" ht="13.5">
      <c r="A29" s="57" t="s">
        <v>107</v>
      </c>
      <c r="B29" s="18">
        <v>18671263</v>
      </c>
      <c r="C29" s="18">
        <v>0</v>
      </c>
      <c r="D29" s="58">
        <v>0</v>
      </c>
      <c r="E29" s="59">
        <v>0</v>
      </c>
      <c r="F29" s="59">
        <v>796</v>
      </c>
      <c r="G29" s="59">
        <v>2243347</v>
      </c>
      <c r="H29" s="59">
        <v>4973664</v>
      </c>
      <c r="I29" s="59">
        <v>7217807</v>
      </c>
      <c r="J29" s="59">
        <v>1313</v>
      </c>
      <c r="K29" s="59">
        <v>32834</v>
      </c>
      <c r="L29" s="59">
        <v>37698</v>
      </c>
      <c r="M29" s="59">
        <v>71845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7289652</v>
      </c>
      <c r="W29" s="59"/>
      <c r="X29" s="59">
        <v>7289652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0</v>
      </c>
      <c r="C31" s="18">
        <v>0</v>
      </c>
      <c r="D31" s="58">
        <v>33590958</v>
      </c>
      <c r="E31" s="59">
        <v>33590958</v>
      </c>
      <c r="F31" s="59">
        <v>0</v>
      </c>
      <c r="G31" s="59">
        <v>0</v>
      </c>
      <c r="H31" s="59">
        <v>0</v>
      </c>
      <c r="I31" s="59">
        <v>0</v>
      </c>
      <c r="J31" s="59">
        <v>67131</v>
      </c>
      <c r="K31" s="59">
        <v>0</v>
      </c>
      <c r="L31" s="59">
        <v>1919741</v>
      </c>
      <c r="M31" s="59">
        <v>1986872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1986872</v>
      </c>
      <c r="W31" s="59">
        <v>16795479</v>
      </c>
      <c r="X31" s="59">
        <v>-14808607</v>
      </c>
      <c r="Y31" s="60">
        <v>-88.17</v>
      </c>
      <c r="Z31" s="61">
        <v>33590958</v>
      </c>
    </row>
    <row r="32" spans="1:26" ht="13.5">
      <c r="A32" s="69" t="s">
        <v>50</v>
      </c>
      <c r="B32" s="21">
        <f>SUM(B28:B31)</f>
        <v>64980180</v>
      </c>
      <c r="C32" s="21">
        <f>SUM(C28:C31)</f>
        <v>0</v>
      </c>
      <c r="D32" s="98">
        <f aca="true" t="shared" si="5" ref="D32:Z32">SUM(D28:D31)</f>
        <v>65507958</v>
      </c>
      <c r="E32" s="99">
        <f t="shared" si="5"/>
        <v>65507958</v>
      </c>
      <c r="F32" s="99">
        <f t="shared" si="5"/>
        <v>99617</v>
      </c>
      <c r="G32" s="99">
        <f t="shared" si="5"/>
        <v>2340084</v>
      </c>
      <c r="H32" s="99">
        <f t="shared" si="5"/>
        <v>5092348</v>
      </c>
      <c r="I32" s="99">
        <f t="shared" si="5"/>
        <v>7532049</v>
      </c>
      <c r="J32" s="99">
        <f t="shared" si="5"/>
        <v>525767</v>
      </c>
      <c r="K32" s="99">
        <f t="shared" si="5"/>
        <v>204361</v>
      </c>
      <c r="L32" s="99">
        <f t="shared" si="5"/>
        <v>2029488</v>
      </c>
      <c r="M32" s="99">
        <f t="shared" si="5"/>
        <v>2759616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10291665</v>
      </c>
      <c r="W32" s="99">
        <f t="shared" si="5"/>
        <v>32753979</v>
      </c>
      <c r="X32" s="99">
        <f t="shared" si="5"/>
        <v>-22462314</v>
      </c>
      <c r="Y32" s="100">
        <f>+IF(W32&lt;&gt;0,(X32/W32)*100,0)</f>
        <v>-68.57888624768307</v>
      </c>
      <c r="Z32" s="101">
        <f t="shared" si="5"/>
        <v>65507958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163982492</v>
      </c>
      <c r="C35" s="18">
        <v>0</v>
      </c>
      <c r="D35" s="58">
        <v>106506819</v>
      </c>
      <c r="E35" s="59">
        <v>106506819</v>
      </c>
      <c r="F35" s="59">
        <v>165354363</v>
      </c>
      <c r="G35" s="59">
        <v>150728530</v>
      </c>
      <c r="H35" s="59">
        <v>135939227</v>
      </c>
      <c r="I35" s="59">
        <v>135939227</v>
      </c>
      <c r="J35" s="59">
        <v>197507828</v>
      </c>
      <c r="K35" s="59">
        <v>123720260</v>
      </c>
      <c r="L35" s="59">
        <v>123720260</v>
      </c>
      <c r="M35" s="59">
        <v>123720260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123720260</v>
      </c>
      <c r="W35" s="59">
        <v>53253410</v>
      </c>
      <c r="X35" s="59">
        <v>70466850</v>
      </c>
      <c r="Y35" s="60">
        <v>132.32</v>
      </c>
      <c r="Z35" s="61">
        <v>106506819</v>
      </c>
    </row>
    <row r="36" spans="1:26" ht="13.5">
      <c r="A36" s="57" t="s">
        <v>53</v>
      </c>
      <c r="B36" s="18">
        <v>861964810</v>
      </c>
      <c r="C36" s="18">
        <v>0</v>
      </c>
      <c r="D36" s="58">
        <v>972907800</v>
      </c>
      <c r="E36" s="59">
        <v>972907800</v>
      </c>
      <c r="F36" s="59">
        <v>952808299</v>
      </c>
      <c r="G36" s="59">
        <v>881095754</v>
      </c>
      <c r="H36" s="59">
        <v>881368990</v>
      </c>
      <c r="I36" s="59">
        <v>881368990</v>
      </c>
      <c r="J36" s="59">
        <v>593063681</v>
      </c>
      <c r="K36" s="59">
        <v>892715618</v>
      </c>
      <c r="L36" s="59">
        <v>892715618</v>
      </c>
      <c r="M36" s="59">
        <v>892715618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892715618</v>
      </c>
      <c r="W36" s="59">
        <v>486453900</v>
      </c>
      <c r="X36" s="59">
        <v>406261718</v>
      </c>
      <c r="Y36" s="60">
        <v>83.51</v>
      </c>
      <c r="Z36" s="61">
        <v>972907800</v>
      </c>
    </row>
    <row r="37" spans="1:26" ht="13.5">
      <c r="A37" s="57" t="s">
        <v>54</v>
      </c>
      <c r="B37" s="18">
        <v>54584869</v>
      </c>
      <c r="C37" s="18">
        <v>0</v>
      </c>
      <c r="D37" s="58">
        <v>46793000</v>
      </c>
      <c r="E37" s="59">
        <v>46793000</v>
      </c>
      <c r="F37" s="59">
        <v>111564892</v>
      </c>
      <c r="G37" s="59">
        <v>94530419</v>
      </c>
      <c r="H37" s="59">
        <v>97992185</v>
      </c>
      <c r="I37" s="59">
        <v>97992185</v>
      </c>
      <c r="J37" s="59">
        <v>90755349</v>
      </c>
      <c r="K37" s="59">
        <v>99984749</v>
      </c>
      <c r="L37" s="59">
        <v>99984749</v>
      </c>
      <c r="M37" s="59">
        <v>99984749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99984749</v>
      </c>
      <c r="W37" s="59">
        <v>23396500</v>
      </c>
      <c r="X37" s="59">
        <v>76588249</v>
      </c>
      <c r="Y37" s="60">
        <v>327.35</v>
      </c>
      <c r="Z37" s="61">
        <v>46793000</v>
      </c>
    </row>
    <row r="38" spans="1:26" ht="13.5">
      <c r="A38" s="57" t="s">
        <v>55</v>
      </c>
      <c r="B38" s="18">
        <v>27867972</v>
      </c>
      <c r="C38" s="18">
        <v>0</v>
      </c>
      <c r="D38" s="58">
        <v>28830000</v>
      </c>
      <c r="E38" s="59">
        <v>28830000</v>
      </c>
      <c r="F38" s="59">
        <v>0</v>
      </c>
      <c r="G38" s="59">
        <v>2070549</v>
      </c>
      <c r="H38" s="59">
        <v>2070549</v>
      </c>
      <c r="I38" s="59">
        <v>2070549</v>
      </c>
      <c r="J38" s="59">
        <v>0</v>
      </c>
      <c r="K38" s="59">
        <v>2070549</v>
      </c>
      <c r="L38" s="59">
        <v>2070549</v>
      </c>
      <c r="M38" s="59">
        <v>2070549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2070549</v>
      </c>
      <c r="W38" s="59">
        <v>14415000</v>
      </c>
      <c r="X38" s="59">
        <v>-12344451</v>
      </c>
      <c r="Y38" s="60">
        <v>-85.64</v>
      </c>
      <c r="Z38" s="61">
        <v>28830000</v>
      </c>
    </row>
    <row r="39" spans="1:26" ht="13.5">
      <c r="A39" s="57" t="s">
        <v>56</v>
      </c>
      <c r="B39" s="18">
        <v>943494461</v>
      </c>
      <c r="C39" s="18">
        <v>0</v>
      </c>
      <c r="D39" s="58">
        <v>1003791619</v>
      </c>
      <c r="E39" s="59">
        <v>1003791619</v>
      </c>
      <c r="F39" s="59">
        <v>1006597770</v>
      </c>
      <c r="G39" s="59">
        <v>935223316</v>
      </c>
      <c r="H39" s="59">
        <v>917245483</v>
      </c>
      <c r="I39" s="59">
        <v>917245483</v>
      </c>
      <c r="J39" s="59">
        <v>699816160</v>
      </c>
      <c r="K39" s="59">
        <v>914380580</v>
      </c>
      <c r="L39" s="59">
        <v>914380580</v>
      </c>
      <c r="M39" s="59">
        <v>914380580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914380580</v>
      </c>
      <c r="W39" s="59">
        <v>501895810</v>
      </c>
      <c r="X39" s="59">
        <v>412484770</v>
      </c>
      <c r="Y39" s="60">
        <v>82.19</v>
      </c>
      <c r="Z39" s="61">
        <v>1003791619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115564466</v>
      </c>
      <c r="C42" s="18">
        <v>0</v>
      </c>
      <c r="D42" s="58">
        <v>52996090</v>
      </c>
      <c r="E42" s="59">
        <v>52996090</v>
      </c>
      <c r="F42" s="59">
        <v>61911284</v>
      </c>
      <c r="G42" s="59">
        <v>-6387661</v>
      </c>
      <c r="H42" s="59">
        <v>-5737209</v>
      </c>
      <c r="I42" s="59">
        <v>49786414</v>
      </c>
      <c r="J42" s="59">
        <v>7485663</v>
      </c>
      <c r="K42" s="59">
        <v>-5194667</v>
      </c>
      <c r="L42" s="59">
        <v>28226866</v>
      </c>
      <c r="M42" s="59">
        <v>30517862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80304276</v>
      </c>
      <c r="W42" s="59">
        <v>62395847</v>
      </c>
      <c r="X42" s="59">
        <v>17908429</v>
      </c>
      <c r="Y42" s="60">
        <v>28.7</v>
      </c>
      <c r="Z42" s="61">
        <v>52996090</v>
      </c>
    </row>
    <row r="43" spans="1:26" ht="13.5">
      <c r="A43" s="57" t="s">
        <v>59</v>
      </c>
      <c r="B43" s="18">
        <v>-81337710</v>
      </c>
      <c r="C43" s="18">
        <v>0</v>
      </c>
      <c r="D43" s="58">
        <v>-63657961</v>
      </c>
      <c r="E43" s="59">
        <v>-63657961</v>
      </c>
      <c r="F43" s="59">
        <v>-99617</v>
      </c>
      <c r="G43" s="59">
        <v>-2340083</v>
      </c>
      <c r="H43" s="59">
        <v>-5092348</v>
      </c>
      <c r="I43" s="59">
        <v>-7532048</v>
      </c>
      <c r="J43" s="59">
        <v>0</v>
      </c>
      <c r="K43" s="59">
        <v>-204361</v>
      </c>
      <c r="L43" s="59">
        <v>-109747</v>
      </c>
      <c r="M43" s="59">
        <v>-314108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-7846156</v>
      </c>
      <c r="W43" s="59">
        <v>-55536657</v>
      </c>
      <c r="X43" s="59">
        <v>47690501</v>
      </c>
      <c r="Y43" s="60">
        <v>-85.87</v>
      </c>
      <c r="Z43" s="61">
        <v>-63657961</v>
      </c>
    </row>
    <row r="44" spans="1:26" ht="13.5">
      <c r="A44" s="57" t="s">
        <v>60</v>
      </c>
      <c r="B44" s="18">
        <v>-1782330</v>
      </c>
      <c r="C44" s="18">
        <v>0</v>
      </c>
      <c r="D44" s="58">
        <v>-1865187</v>
      </c>
      <c r="E44" s="59">
        <v>-1865187</v>
      </c>
      <c r="F44" s="59">
        <v>0</v>
      </c>
      <c r="G44" s="59">
        <v>-108001</v>
      </c>
      <c r="H44" s="59">
        <v>-108873</v>
      </c>
      <c r="I44" s="59">
        <v>-216874</v>
      </c>
      <c r="J44" s="59">
        <v>0</v>
      </c>
      <c r="K44" s="59">
        <v>-110643</v>
      </c>
      <c r="L44" s="59">
        <v>0</v>
      </c>
      <c r="M44" s="59">
        <v>-110643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-327517</v>
      </c>
      <c r="W44" s="59"/>
      <c r="X44" s="59">
        <v>-327517</v>
      </c>
      <c r="Y44" s="60">
        <v>0</v>
      </c>
      <c r="Z44" s="61">
        <v>-1865187</v>
      </c>
    </row>
    <row r="45" spans="1:26" ht="13.5">
      <c r="A45" s="69" t="s">
        <v>61</v>
      </c>
      <c r="B45" s="21">
        <v>113249023</v>
      </c>
      <c r="C45" s="21">
        <v>0</v>
      </c>
      <c r="D45" s="98">
        <v>62351819</v>
      </c>
      <c r="E45" s="99">
        <v>62351819</v>
      </c>
      <c r="F45" s="99">
        <v>166270977</v>
      </c>
      <c r="G45" s="99">
        <v>157435232</v>
      </c>
      <c r="H45" s="99">
        <v>146496802</v>
      </c>
      <c r="I45" s="99">
        <v>146496802</v>
      </c>
      <c r="J45" s="99">
        <v>153982465</v>
      </c>
      <c r="K45" s="99">
        <v>148472794</v>
      </c>
      <c r="L45" s="99">
        <v>176589913</v>
      </c>
      <c r="M45" s="99">
        <v>176589913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176589913</v>
      </c>
      <c r="W45" s="99">
        <v>81738067</v>
      </c>
      <c r="X45" s="99">
        <v>94851846</v>
      </c>
      <c r="Y45" s="100">
        <v>116.04</v>
      </c>
      <c r="Z45" s="101">
        <v>62351819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108</v>
      </c>
      <c r="B47" s="114" t="s">
        <v>93</v>
      </c>
      <c r="C47" s="114"/>
      <c r="D47" s="115" t="s">
        <v>94</v>
      </c>
      <c r="E47" s="116" t="s">
        <v>95</v>
      </c>
      <c r="F47" s="117"/>
      <c r="G47" s="117"/>
      <c r="H47" s="117"/>
      <c r="I47" s="118" t="s">
        <v>96</v>
      </c>
      <c r="J47" s="117"/>
      <c r="K47" s="117"/>
      <c r="L47" s="117"/>
      <c r="M47" s="118" t="s">
        <v>97</v>
      </c>
      <c r="N47" s="119"/>
      <c r="O47" s="119"/>
      <c r="P47" s="119"/>
      <c r="Q47" s="119"/>
      <c r="R47" s="119"/>
      <c r="S47" s="119"/>
      <c r="T47" s="119"/>
      <c r="U47" s="119"/>
      <c r="V47" s="118" t="s">
        <v>98</v>
      </c>
      <c r="W47" s="118" t="s">
        <v>99</v>
      </c>
      <c r="X47" s="118" t="s">
        <v>100</v>
      </c>
      <c r="Y47" s="118" t="s">
        <v>101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7116662</v>
      </c>
      <c r="C49" s="51">
        <v>0</v>
      </c>
      <c r="D49" s="128">
        <v>2115784</v>
      </c>
      <c r="E49" s="53">
        <v>2089146</v>
      </c>
      <c r="F49" s="53">
        <v>0</v>
      </c>
      <c r="G49" s="53">
        <v>0</v>
      </c>
      <c r="H49" s="53">
        <v>0</v>
      </c>
      <c r="I49" s="53">
        <v>1812447</v>
      </c>
      <c r="J49" s="53">
        <v>0</v>
      </c>
      <c r="K49" s="53">
        <v>0</v>
      </c>
      <c r="L49" s="53">
        <v>0</v>
      </c>
      <c r="M49" s="53">
        <v>1768551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54123404</v>
      </c>
      <c r="W49" s="53">
        <v>0</v>
      </c>
      <c r="X49" s="53">
        <v>0</v>
      </c>
      <c r="Y49" s="53">
        <v>69025994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3117971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3117971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109</v>
      </c>
      <c r="B58" s="5">
        <f>IF(B67=0,0,+(B76/B67)*100)</f>
        <v>95.74436379739252</v>
      </c>
      <c r="C58" s="5">
        <f>IF(C67=0,0,+(C76/C67)*100)</f>
        <v>0</v>
      </c>
      <c r="D58" s="6">
        <f aca="true" t="shared" si="6" ref="D58:Z58">IF(D67=0,0,+(D76/D67)*100)</f>
        <v>84.87431084284003</v>
      </c>
      <c r="E58" s="7">
        <f t="shared" si="6"/>
        <v>84.87431084284003</v>
      </c>
      <c r="F58" s="7">
        <f t="shared" si="6"/>
        <v>73.99102747446395</v>
      </c>
      <c r="G58" s="7">
        <f t="shared" si="6"/>
        <v>80.52743053626608</v>
      </c>
      <c r="H58" s="7">
        <f t="shared" si="6"/>
        <v>78.38138450993091</v>
      </c>
      <c r="I58" s="7">
        <f t="shared" si="6"/>
        <v>77.73149981468127</v>
      </c>
      <c r="J58" s="7">
        <f t="shared" si="6"/>
        <v>102.45194020356234</v>
      </c>
      <c r="K58" s="7">
        <f t="shared" si="6"/>
        <v>98.07011810644244</v>
      </c>
      <c r="L58" s="7">
        <f t="shared" si="6"/>
        <v>81.33217831897176</v>
      </c>
      <c r="M58" s="7">
        <f t="shared" si="6"/>
        <v>93.01991110579017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85.4474738495282</v>
      </c>
      <c r="W58" s="7">
        <f t="shared" si="6"/>
        <v>73.8010210955936</v>
      </c>
      <c r="X58" s="7">
        <f t="shared" si="6"/>
        <v>0</v>
      </c>
      <c r="Y58" s="7">
        <f t="shared" si="6"/>
        <v>0</v>
      </c>
      <c r="Z58" s="8">
        <f t="shared" si="6"/>
        <v>84.87431084284003</v>
      </c>
    </row>
    <row r="59" spans="1:26" ht="13.5">
      <c r="A59" s="36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84.99829199823378</v>
      </c>
      <c r="E59" s="10">
        <f t="shared" si="7"/>
        <v>84.99829199823378</v>
      </c>
      <c r="F59" s="10">
        <f t="shared" si="7"/>
        <v>55.46431020609121</v>
      </c>
      <c r="G59" s="10">
        <f t="shared" si="7"/>
        <v>59.48627338124675</v>
      </c>
      <c r="H59" s="10">
        <f t="shared" si="7"/>
        <v>59.426887398090265</v>
      </c>
      <c r="I59" s="10">
        <f t="shared" si="7"/>
        <v>58.12814236257188</v>
      </c>
      <c r="J59" s="10">
        <f t="shared" si="7"/>
        <v>97.09622075584883</v>
      </c>
      <c r="K59" s="10">
        <f t="shared" si="7"/>
        <v>76.26421350448108</v>
      </c>
      <c r="L59" s="10">
        <f t="shared" si="7"/>
        <v>41.69029203492115</v>
      </c>
      <c r="M59" s="10">
        <f t="shared" si="7"/>
        <v>64.02167101850958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61.2065571379398</v>
      </c>
      <c r="W59" s="10">
        <f t="shared" si="7"/>
        <v>83.20028117533658</v>
      </c>
      <c r="X59" s="10">
        <f t="shared" si="7"/>
        <v>0</v>
      </c>
      <c r="Y59" s="10">
        <f t="shared" si="7"/>
        <v>0</v>
      </c>
      <c r="Z59" s="11">
        <f t="shared" si="7"/>
        <v>84.99829199823378</v>
      </c>
    </row>
    <row r="60" spans="1:26" ht="13.5">
      <c r="A60" s="37" t="s">
        <v>32</v>
      </c>
      <c r="B60" s="12">
        <f t="shared" si="7"/>
        <v>100</v>
      </c>
      <c r="C60" s="12">
        <f t="shared" si="7"/>
        <v>0</v>
      </c>
      <c r="D60" s="3">
        <f t="shared" si="7"/>
        <v>84.2011338545835</v>
      </c>
      <c r="E60" s="13">
        <f t="shared" si="7"/>
        <v>84.2011338545835</v>
      </c>
      <c r="F60" s="13">
        <f t="shared" si="7"/>
        <v>82.86751936349955</v>
      </c>
      <c r="G60" s="13">
        <f t="shared" si="7"/>
        <v>90.2803731949279</v>
      </c>
      <c r="H60" s="13">
        <f t="shared" si="7"/>
        <v>86.37955518425032</v>
      </c>
      <c r="I60" s="13">
        <f t="shared" si="7"/>
        <v>86.65640710902086</v>
      </c>
      <c r="J60" s="13">
        <f t="shared" si="7"/>
        <v>103.62423022264329</v>
      </c>
      <c r="K60" s="13">
        <f t="shared" si="7"/>
        <v>109.92659110916303</v>
      </c>
      <c r="L60" s="13">
        <f t="shared" si="7"/>
        <v>117.19501018291405</v>
      </c>
      <c r="M60" s="13">
        <f t="shared" si="7"/>
        <v>110.10244231369795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98.2186239374969</v>
      </c>
      <c r="W60" s="13">
        <f t="shared" si="7"/>
        <v>69.42968167562192</v>
      </c>
      <c r="X60" s="13">
        <f t="shared" si="7"/>
        <v>0</v>
      </c>
      <c r="Y60" s="13">
        <f t="shared" si="7"/>
        <v>0</v>
      </c>
      <c r="Z60" s="14">
        <f t="shared" si="7"/>
        <v>84.2011338545835</v>
      </c>
    </row>
    <row r="61" spans="1:26" ht="13.5">
      <c r="A61" s="38" t="s">
        <v>110</v>
      </c>
      <c r="B61" s="12">
        <f t="shared" si="7"/>
        <v>100</v>
      </c>
      <c r="C61" s="12">
        <f t="shared" si="7"/>
        <v>0</v>
      </c>
      <c r="D61" s="3">
        <f t="shared" si="7"/>
        <v>85.17372577465588</v>
      </c>
      <c r="E61" s="13">
        <f t="shared" si="7"/>
        <v>85.17372577465588</v>
      </c>
      <c r="F61" s="13">
        <f t="shared" si="7"/>
        <v>77.41552331055037</v>
      </c>
      <c r="G61" s="13">
        <f t="shared" si="7"/>
        <v>89.46935747998236</v>
      </c>
      <c r="H61" s="13">
        <f t="shared" si="7"/>
        <v>83.7212070542717</v>
      </c>
      <c r="I61" s="13">
        <f t="shared" si="7"/>
        <v>83.7445386681042</v>
      </c>
      <c r="J61" s="13">
        <f t="shared" si="7"/>
        <v>103.31951600312257</v>
      </c>
      <c r="K61" s="13">
        <f t="shared" si="7"/>
        <v>103.23860309541415</v>
      </c>
      <c r="L61" s="13">
        <f t="shared" si="7"/>
        <v>96.79853117803184</v>
      </c>
      <c r="M61" s="13">
        <f t="shared" si="7"/>
        <v>101.09626330368586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92.4131706121246</v>
      </c>
      <c r="W61" s="13">
        <f t="shared" si="7"/>
        <v>70.30074968802971</v>
      </c>
      <c r="X61" s="13">
        <f t="shared" si="7"/>
        <v>0</v>
      </c>
      <c r="Y61" s="13">
        <f t="shared" si="7"/>
        <v>0</v>
      </c>
      <c r="Z61" s="14">
        <f t="shared" si="7"/>
        <v>85.17372577465588</v>
      </c>
    </row>
    <row r="62" spans="1:26" ht="13.5">
      <c r="A62" s="38" t="s">
        <v>111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8" t="s">
        <v>112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8" t="s">
        <v>113</v>
      </c>
      <c r="B64" s="12">
        <f t="shared" si="7"/>
        <v>100</v>
      </c>
      <c r="C64" s="12">
        <f t="shared" si="7"/>
        <v>0</v>
      </c>
      <c r="D64" s="3">
        <f t="shared" si="7"/>
        <v>72.24016125160577</v>
      </c>
      <c r="E64" s="13">
        <f t="shared" si="7"/>
        <v>72.24016125160577</v>
      </c>
      <c r="F64" s="13">
        <f t="shared" si="7"/>
        <v>57.822181366619894</v>
      </c>
      <c r="G64" s="13">
        <f t="shared" si="7"/>
        <v>52.246734508752624</v>
      </c>
      <c r="H64" s="13">
        <f t="shared" si="7"/>
        <v>68.18132747980353</v>
      </c>
      <c r="I64" s="13">
        <f t="shared" si="7"/>
        <v>58.72082119848204</v>
      </c>
      <c r="J64" s="13">
        <f t="shared" si="7"/>
        <v>87.96701846965699</v>
      </c>
      <c r="K64" s="13">
        <f t="shared" si="7"/>
        <v>67.86322536490346</v>
      </c>
      <c r="L64" s="13">
        <f t="shared" si="7"/>
        <v>0</v>
      </c>
      <c r="M64" s="13">
        <f t="shared" si="7"/>
        <v>108.75206715026454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79.2813121557657</v>
      </c>
      <c r="W64" s="13">
        <f t="shared" si="7"/>
        <v>58.7172673661971</v>
      </c>
      <c r="X64" s="13">
        <f t="shared" si="7"/>
        <v>0</v>
      </c>
      <c r="Y64" s="13">
        <f t="shared" si="7"/>
        <v>0</v>
      </c>
      <c r="Z64" s="14">
        <f t="shared" si="7"/>
        <v>72.24016125160577</v>
      </c>
    </row>
    <row r="65" spans="1:26" ht="13.5">
      <c r="A65" s="38" t="s">
        <v>114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115</v>
      </c>
      <c r="B66" s="15">
        <f t="shared" si="7"/>
        <v>0</v>
      </c>
      <c r="C66" s="15">
        <f t="shared" si="7"/>
        <v>0</v>
      </c>
      <c r="D66" s="4">
        <f t="shared" si="7"/>
        <v>100.00004208816206</v>
      </c>
      <c r="E66" s="16">
        <f t="shared" si="7"/>
        <v>100.00004208816206</v>
      </c>
      <c r="F66" s="16">
        <f t="shared" si="7"/>
        <v>100.00026382718264</v>
      </c>
      <c r="G66" s="16">
        <f t="shared" si="7"/>
        <v>100</v>
      </c>
      <c r="H66" s="16">
        <f t="shared" si="7"/>
        <v>100</v>
      </c>
      <c r="I66" s="16">
        <f t="shared" si="7"/>
        <v>100.00008636421343</v>
      </c>
      <c r="J66" s="16">
        <f t="shared" si="7"/>
        <v>112.42330827067669</v>
      </c>
      <c r="K66" s="16">
        <f t="shared" si="7"/>
        <v>100</v>
      </c>
      <c r="L66" s="16">
        <f t="shared" si="7"/>
        <v>100</v>
      </c>
      <c r="M66" s="16">
        <f t="shared" si="7"/>
        <v>104.00680936918761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102.06972341614176</v>
      </c>
      <c r="W66" s="16">
        <f t="shared" si="7"/>
        <v>69.39499083319444</v>
      </c>
      <c r="X66" s="16">
        <f t="shared" si="7"/>
        <v>0</v>
      </c>
      <c r="Y66" s="16">
        <f t="shared" si="7"/>
        <v>0</v>
      </c>
      <c r="Z66" s="17">
        <f t="shared" si="7"/>
        <v>100.00004208816206</v>
      </c>
    </row>
    <row r="67" spans="1:26" ht="13.5" hidden="1">
      <c r="A67" s="40" t="s">
        <v>116</v>
      </c>
      <c r="B67" s="23">
        <v>82300315</v>
      </c>
      <c r="C67" s="23"/>
      <c r="D67" s="24">
        <v>89359697</v>
      </c>
      <c r="E67" s="25">
        <v>89359697</v>
      </c>
      <c r="F67" s="25">
        <v>6642277</v>
      </c>
      <c r="G67" s="25">
        <v>7164242</v>
      </c>
      <c r="H67" s="25">
        <v>7408282</v>
      </c>
      <c r="I67" s="25">
        <v>21214801</v>
      </c>
      <c r="J67" s="25">
        <v>6288000</v>
      </c>
      <c r="K67" s="25">
        <v>7160490</v>
      </c>
      <c r="L67" s="25">
        <v>8168441</v>
      </c>
      <c r="M67" s="25">
        <v>21616931</v>
      </c>
      <c r="N67" s="25"/>
      <c r="O67" s="25"/>
      <c r="P67" s="25"/>
      <c r="Q67" s="25"/>
      <c r="R67" s="25"/>
      <c r="S67" s="25"/>
      <c r="T67" s="25"/>
      <c r="U67" s="25"/>
      <c r="V67" s="25">
        <v>42831732</v>
      </c>
      <c r="W67" s="25">
        <v>44679852</v>
      </c>
      <c r="X67" s="25"/>
      <c r="Y67" s="24"/>
      <c r="Z67" s="26">
        <v>89359697</v>
      </c>
    </row>
    <row r="68" spans="1:26" ht="13.5" hidden="1">
      <c r="A68" s="36" t="s">
        <v>31</v>
      </c>
      <c r="B68" s="18">
        <v>29797752</v>
      </c>
      <c r="C68" s="18"/>
      <c r="D68" s="19">
        <v>28372336</v>
      </c>
      <c r="E68" s="20">
        <v>28372336</v>
      </c>
      <c r="F68" s="20">
        <v>2388554</v>
      </c>
      <c r="G68" s="20">
        <v>2387223</v>
      </c>
      <c r="H68" s="20">
        <v>2402739</v>
      </c>
      <c r="I68" s="20">
        <v>7178516</v>
      </c>
      <c r="J68" s="20">
        <v>1667000</v>
      </c>
      <c r="K68" s="20">
        <v>2398863</v>
      </c>
      <c r="L68" s="20">
        <v>3784068</v>
      </c>
      <c r="M68" s="20">
        <v>7849931</v>
      </c>
      <c r="N68" s="20"/>
      <c r="O68" s="20"/>
      <c r="P68" s="20"/>
      <c r="Q68" s="20"/>
      <c r="R68" s="20"/>
      <c r="S68" s="20"/>
      <c r="T68" s="20"/>
      <c r="U68" s="20"/>
      <c r="V68" s="20">
        <v>15028447</v>
      </c>
      <c r="W68" s="20">
        <v>14186166</v>
      </c>
      <c r="X68" s="20"/>
      <c r="Y68" s="19"/>
      <c r="Z68" s="22">
        <v>28372336</v>
      </c>
    </row>
    <row r="69" spans="1:26" ht="13.5" hidden="1">
      <c r="A69" s="37" t="s">
        <v>32</v>
      </c>
      <c r="B69" s="18">
        <v>49000161</v>
      </c>
      <c r="C69" s="18"/>
      <c r="D69" s="19">
        <v>58611396</v>
      </c>
      <c r="E69" s="20">
        <v>58611396</v>
      </c>
      <c r="F69" s="20">
        <v>3874687</v>
      </c>
      <c r="G69" s="20">
        <v>4402525</v>
      </c>
      <c r="H69" s="20">
        <v>4601186</v>
      </c>
      <c r="I69" s="20">
        <v>12878398</v>
      </c>
      <c r="J69" s="20">
        <v>4222000</v>
      </c>
      <c r="K69" s="20">
        <v>4343888</v>
      </c>
      <c r="L69" s="20">
        <v>3963993</v>
      </c>
      <c r="M69" s="20">
        <v>12529881</v>
      </c>
      <c r="N69" s="20"/>
      <c r="O69" s="20"/>
      <c r="P69" s="20"/>
      <c r="Q69" s="20"/>
      <c r="R69" s="20"/>
      <c r="S69" s="20"/>
      <c r="T69" s="20"/>
      <c r="U69" s="20"/>
      <c r="V69" s="20">
        <v>25408279</v>
      </c>
      <c r="W69" s="20">
        <v>29305704</v>
      </c>
      <c r="X69" s="20"/>
      <c r="Y69" s="19"/>
      <c r="Z69" s="22">
        <v>58611396</v>
      </c>
    </row>
    <row r="70" spans="1:26" ht="13.5" hidden="1">
      <c r="A70" s="38" t="s">
        <v>110</v>
      </c>
      <c r="B70" s="18">
        <v>45784500</v>
      </c>
      <c r="C70" s="18"/>
      <c r="D70" s="19">
        <v>54203874</v>
      </c>
      <c r="E70" s="20">
        <v>54203874</v>
      </c>
      <c r="F70" s="20">
        <v>3564652</v>
      </c>
      <c r="G70" s="20">
        <v>3958258</v>
      </c>
      <c r="H70" s="20">
        <v>4267712</v>
      </c>
      <c r="I70" s="20">
        <v>11790622</v>
      </c>
      <c r="J70" s="20">
        <v>3843000</v>
      </c>
      <c r="K70" s="20">
        <v>3963993</v>
      </c>
      <c r="L70" s="20">
        <v>3963993</v>
      </c>
      <c r="M70" s="20">
        <v>11770986</v>
      </c>
      <c r="N70" s="20"/>
      <c r="O70" s="20"/>
      <c r="P70" s="20"/>
      <c r="Q70" s="20"/>
      <c r="R70" s="20"/>
      <c r="S70" s="20"/>
      <c r="T70" s="20"/>
      <c r="U70" s="20"/>
      <c r="V70" s="20">
        <v>23561608</v>
      </c>
      <c r="W70" s="20">
        <v>27101940</v>
      </c>
      <c r="X70" s="20"/>
      <c r="Y70" s="19"/>
      <c r="Z70" s="22">
        <v>54203874</v>
      </c>
    </row>
    <row r="71" spans="1:26" ht="13.5" hidden="1">
      <c r="A71" s="38" t="s">
        <v>111</v>
      </c>
      <c r="B71" s="18"/>
      <c r="C71" s="18"/>
      <c r="D71" s="19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19"/>
      <c r="Z71" s="22"/>
    </row>
    <row r="72" spans="1:26" ht="13.5" hidden="1">
      <c r="A72" s="38" t="s">
        <v>112</v>
      </c>
      <c r="B72" s="18"/>
      <c r="C72" s="18"/>
      <c r="D72" s="19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19"/>
      <c r="Z72" s="22"/>
    </row>
    <row r="73" spans="1:26" ht="13.5" hidden="1">
      <c r="A73" s="38" t="s">
        <v>113</v>
      </c>
      <c r="B73" s="18">
        <v>3215661</v>
      </c>
      <c r="C73" s="18"/>
      <c r="D73" s="19">
        <v>4407522</v>
      </c>
      <c r="E73" s="20">
        <v>4407522</v>
      </c>
      <c r="F73" s="20">
        <v>310035</v>
      </c>
      <c r="G73" s="20">
        <v>444267</v>
      </c>
      <c r="H73" s="20">
        <v>333474</v>
      </c>
      <c r="I73" s="20">
        <v>1087776</v>
      </c>
      <c r="J73" s="20">
        <v>379000</v>
      </c>
      <c r="K73" s="20">
        <v>379895</v>
      </c>
      <c r="L73" s="20"/>
      <c r="M73" s="20">
        <v>758895</v>
      </c>
      <c r="N73" s="20"/>
      <c r="O73" s="20"/>
      <c r="P73" s="20"/>
      <c r="Q73" s="20"/>
      <c r="R73" s="20"/>
      <c r="S73" s="20"/>
      <c r="T73" s="20"/>
      <c r="U73" s="20"/>
      <c r="V73" s="20">
        <v>1846671</v>
      </c>
      <c r="W73" s="20">
        <v>2203764</v>
      </c>
      <c r="X73" s="20"/>
      <c r="Y73" s="19"/>
      <c r="Z73" s="22">
        <v>4407522</v>
      </c>
    </row>
    <row r="74" spans="1:26" ht="13.5" hidden="1">
      <c r="A74" s="38" t="s">
        <v>114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115</v>
      </c>
      <c r="B75" s="27">
        <v>3502402</v>
      </c>
      <c r="C75" s="27"/>
      <c r="D75" s="28">
        <v>2375965</v>
      </c>
      <c r="E75" s="29">
        <v>2375965</v>
      </c>
      <c r="F75" s="29">
        <v>379036</v>
      </c>
      <c r="G75" s="29">
        <v>374494</v>
      </c>
      <c r="H75" s="29">
        <v>404357</v>
      </c>
      <c r="I75" s="29">
        <v>1157887</v>
      </c>
      <c r="J75" s="29">
        <v>399000</v>
      </c>
      <c r="K75" s="29">
        <v>417739</v>
      </c>
      <c r="L75" s="29">
        <v>420380</v>
      </c>
      <c r="M75" s="29">
        <v>1237119</v>
      </c>
      <c r="N75" s="29"/>
      <c r="O75" s="29"/>
      <c r="P75" s="29"/>
      <c r="Q75" s="29"/>
      <c r="R75" s="29"/>
      <c r="S75" s="29"/>
      <c r="T75" s="29"/>
      <c r="U75" s="29"/>
      <c r="V75" s="29">
        <v>2395006</v>
      </c>
      <c r="W75" s="29">
        <v>1187982</v>
      </c>
      <c r="X75" s="29"/>
      <c r="Y75" s="28"/>
      <c r="Z75" s="30">
        <v>2375965</v>
      </c>
    </row>
    <row r="76" spans="1:26" ht="13.5" hidden="1">
      <c r="A76" s="41" t="s">
        <v>117</v>
      </c>
      <c r="B76" s="31">
        <v>78797913</v>
      </c>
      <c r="C76" s="31"/>
      <c r="D76" s="32">
        <v>75843427</v>
      </c>
      <c r="E76" s="33">
        <v>75843427</v>
      </c>
      <c r="F76" s="33">
        <v>4914689</v>
      </c>
      <c r="G76" s="33">
        <v>5769180</v>
      </c>
      <c r="H76" s="33">
        <v>5806714</v>
      </c>
      <c r="I76" s="33">
        <v>16490583</v>
      </c>
      <c r="J76" s="33">
        <v>6442178</v>
      </c>
      <c r="K76" s="33">
        <v>7022301</v>
      </c>
      <c r="L76" s="33">
        <v>6643571</v>
      </c>
      <c r="M76" s="33">
        <v>20108050</v>
      </c>
      <c r="N76" s="33"/>
      <c r="O76" s="33"/>
      <c r="P76" s="33"/>
      <c r="Q76" s="33"/>
      <c r="R76" s="33"/>
      <c r="S76" s="33"/>
      <c r="T76" s="33"/>
      <c r="U76" s="33"/>
      <c r="V76" s="33">
        <v>36598633</v>
      </c>
      <c r="W76" s="33">
        <v>32974187</v>
      </c>
      <c r="X76" s="33"/>
      <c r="Y76" s="32"/>
      <c r="Z76" s="34">
        <v>75843427</v>
      </c>
    </row>
    <row r="77" spans="1:26" ht="13.5" hidden="1">
      <c r="A77" s="36" t="s">
        <v>31</v>
      </c>
      <c r="B77" s="18">
        <v>29797752</v>
      </c>
      <c r="C77" s="18"/>
      <c r="D77" s="19">
        <v>24116001</v>
      </c>
      <c r="E77" s="20">
        <v>24116001</v>
      </c>
      <c r="F77" s="20">
        <v>1324795</v>
      </c>
      <c r="G77" s="20">
        <v>1420070</v>
      </c>
      <c r="H77" s="20">
        <v>1427873</v>
      </c>
      <c r="I77" s="20">
        <v>4172738</v>
      </c>
      <c r="J77" s="20">
        <v>1618594</v>
      </c>
      <c r="K77" s="20">
        <v>1829474</v>
      </c>
      <c r="L77" s="20">
        <v>1577589</v>
      </c>
      <c r="M77" s="20">
        <v>5025657</v>
      </c>
      <c r="N77" s="20"/>
      <c r="O77" s="20"/>
      <c r="P77" s="20"/>
      <c r="Q77" s="20"/>
      <c r="R77" s="20"/>
      <c r="S77" s="20"/>
      <c r="T77" s="20"/>
      <c r="U77" s="20"/>
      <c r="V77" s="20">
        <v>9198395</v>
      </c>
      <c r="W77" s="20">
        <v>11802930</v>
      </c>
      <c r="X77" s="20"/>
      <c r="Y77" s="19"/>
      <c r="Z77" s="22">
        <v>24116001</v>
      </c>
    </row>
    <row r="78" spans="1:26" ht="13.5" hidden="1">
      <c r="A78" s="37" t="s">
        <v>32</v>
      </c>
      <c r="B78" s="18">
        <v>49000161</v>
      </c>
      <c r="C78" s="18"/>
      <c r="D78" s="19">
        <v>49351460</v>
      </c>
      <c r="E78" s="20">
        <v>49351460</v>
      </c>
      <c r="F78" s="20">
        <v>3210857</v>
      </c>
      <c r="G78" s="20">
        <v>3974616</v>
      </c>
      <c r="H78" s="20">
        <v>3974484</v>
      </c>
      <c r="I78" s="20">
        <v>11159957</v>
      </c>
      <c r="J78" s="20">
        <v>4375015</v>
      </c>
      <c r="K78" s="20">
        <v>4775088</v>
      </c>
      <c r="L78" s="20">
        <v>4645602</v>
      </c>
      <c r="M78" s="20">
        <v>13795705</v>
      </c>
      <c r="N78" s="20"/>
      <c r="O78" s="20"/>
      <c r="P78" s="20"/>
      <c r="Q78" s="20"/>
      <c r="R78" s="20"/>
      <c r="S78" s="20"/>
      <c r="T78" s="20"/>
      <c r="U78" s="20"/>
      <c r="V78" s="20">
        <v>24955662</v>
      </c>
      <c r="W78" s="20">
        <v>20346857</v>
      </c>
      <c r="X78" s="20"/>
      <c r="Y78" s="19"/>
      <c r="Z78" s="22">
        <v>49351460</v>
      </c>
    </row>
    <row r="79" spans="1:26" ht="13.5" hidden="1">
      <c r="A79" s="38" t="s">
        <v>110</v>
      </c>
      <c r="B79" s="18">
        <v>45784500</v>
      </c>
      <c r="C79" s="18"/>
      <c r="D79" s="19">
        <v>46167459</v>
      </c>
      <c r="E79" s="20">
        <v>46167459</v>
      </c>
      <c r="F79" s="20">
        <v>2759594</v>
      </c>
      <c r="G79" s="20">
        <v>3541428</v>
      </c>
      <c r="H79" s="20">
        <v>3572980</v>
      </c>
      <c r="I79" s="20">
        <v>9874002</v>
      </c>
      <c r="J79" s="20">
        <v>3970569</v>
      </c>
      <c r="K79" s="20">
        <v>4092371</v>
      </c>
      <c r="L79" s="20">
        <v>3837087</v>
      </c>
      <c r="M79" s="20">
        <v>11900027</v>
      </c>
      <c r="N79" s="20"/>
      <c r="O79" s="20"/>
      <c r="P79" s="20"/>
      <c r="Q79" s="20"/>
      <c r="R79" s="20"/>
      <c r="S79" s="20"/>
      <c r="T79" s="20"/>
      <c r="U79" s="20"/>
      <c r="V79" s="20">
        <v>21774029</v>
      </c>
      <c r="W79" s="20">
        <v>19052867</v>
      </c>
      <c r="X79" s="20"/>
      <c r="Y79" s="19"/>
      <c r="Z79" s="22">
        <v>46167459</v>
      </c>
    </row>
    <row r="80" spans="1:26" ht="13.5" hidden="1">
      <c r="A80" s="38" t="s">
        <v>111</v>
      </c>
      <c r="B80" s="18"/>
      <c r="C80" s="18"/>
      <c r="D80" s="19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19"/>
      <c r="Z80" s="22"/>
    </row>
    <row r="81" spans="1:26" ht="13.5" hidden="1">
      <c r="A81" s="38" t="s">
        <v>112</v>
      </c>
      <c r="B81" s="18"/>
      <c r="C81" s="18"/>
      <c r="D81" s="19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19"/>
      <c r="Z81" s="22"/>
    </row>
    <row r="82" spans="1:26" ht="13.5" hidden="1">
      <c r="A82" s="38" t="s">
        <v>113</v>
      </c>
      <c r="B82" s="18">
        <v>3215661</v>
      </c>
      <c r="C82" s="18"/>
      <c r="D82" s="19">
        <v>3184001</v>
      </c>
      <c r="E82" s="20">
        <v>3184001</v>
      </c>
      <c r="F82" s="20">
        <v>179269</v>
      </c>
      <c r="G82" s="20">
        <v>232115</v>
      </c>
      <c r="H82" s="20">
        <v>227367</v>
      </c>
      <c r="I82" s="20">
        <v>638751</v>
      </c>
      <c r="J82" s="20">
        <v>333395</v>
      </c>
      <c r="K82" s="20">
        <v>257809</v>
      </c>
      <c r="L82" s="20">
        <v>234110</v>
      </c>
      <c r="M82" s="20">
        <v>825314</v>
      </c>
      <c r="N82" s="20"/>
      <c r="O82" s="20"/>
      <c r="P82" s="20"/>
      <c r="Q82" s="20"/>
      <c r="R82" s="20"/>
      <c r="S82" s="20"/>
      <c r="T82" s="20"/>
      <c r="U82" s="20"/>
      <c r="V82" s="20">
        <v>1464065</v>
      </c>
      <c r="W82" s="20">
        <v>1293990</v>
      </c>
      <c r="X82" s="20"/>
      <c r="Y82" s="19"/>
      <c r="Z82" s="22">
        <v>3184001</v>
      </c>
    </row>
    <row r="83" spans="1:26" ht="13.5" hidden="1">
      <c r="A83" s="38" t="s">
        <v>114</v>
      </c>
      <c r="B83" s="18"/>
      <c r="C83" s="18"/>
      <c r="D83" s="19"/>
      <c r="E83" s="20"/>
      <c r="F83" s="20">
        <v>271994</v>
      </c>
      <c r="G83" s="20">
        <v>201073</v>
      </c>
      <c r="H83" s="20">
        <v>174137</v>
      </c>
      <c r="I83" s="20">
        <v>647204</v>
      </c>
      <c r="J83" s="20">
        <v>71051</v>
      </c>
      <c r="K83" s="20">
        <v>424908</v>
      </c>
      <c r="L83" s="20">
        <v>574405</v>
      </c>
      <c r="M83" s="20">
        <v>1070364</v>
      </c>
      <c r="N83" s="20"/>
      <c r="O83" s="20"/>
      <c r="P83" s="20"/>
      <c r="Q83" s="20"/>
      <c r="R83" s="20"/>
      <c r="S83" s="20"/>
      <c r="T83" s="20"/>
      <c r="U83" s="20"/>
      <c r="V83" s="20">
        <v>1717568</v>
      </c>
      <c r="W83" s="20"/>
      <c r="X83" s="20"/>
      <c r="Y83" s="19"/>
      <c r="Z83" s="22"/>
    </row>
    <row r="84" spans="1:26" ht="13.5" hidden="1">
      <c r="A84" s="39" t="s">
        <v>115</v>
      </c>
      <c r="B84" s="27"/>
      <c r="C84" s="27"/>
      <c r="D84" s="28">
        <v>2375966</v>
      </c>
      <c r="E84" s="29">
        <v>2375966</v>
      </c>
      <c r="F84" s="29">
        <v>379037</v>
      </c>
      <c r="G84" s="29">
        <v>374494</v>
      </c>
      <c r="H84" s="29">
        <v>404357</v>
      </c>
      <c r="I84" s="29">
        <v>1157888</v>
      </c>
      <c r="J84" s="29">
        <v>448569</v>
      </c>
      <c r="K84" s="29">
        <v>417739</v>
      </c>
      <c r="L84" s="29">
        <v>420380</v>
      </c>
      <c r="M84" s="29">
        <v>1286688</v>
      </c>
      <c r="N84" s="29"/>
      <c r="O84" s="29"/>
      <c r="P84" s="29"/>
      <c r="Q84" s="29"/>
      <c r="R84" s="29"/>
      <c r="S84" s="29"/>
      <c r="T84" s="29"/>
      <c r="U84" s="29"/>
      <c r="V84" s="29">
        <v>2444576</v>
      </c>
      <c r="W84" s="29">
        <v>824400</v>
      </c>
      <c r="X84" s="29"/>
      <c r="Y84" s="28"/>
      <c r="Z84" s="30">
        <v>2375966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88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22395062</v>
      </c>
      <c r="C5" s="18">
        <v>0</v>
      </c>
      <c r="D5" s="58">
        <v>23981147</v>
      </c>
      <c r="E5" s="59">
        <v>23981147</v>
      </c>
      <c r="F5" s="59">
        <v>2303450</v>
      </c>
      <c r="G5" s="59">
        <v>2186794</v>
      </c>
      <c r="H5" s="59">
        <v>1638841</v>
      </c>
      <c r="I5" s="59">
        <v>6129085</v>
      </c>
      <c r="J5" s="59">
        <v>1987234</v>
      </c>
      <c r="K5" s="59">
        <v>1954708</v>
      </c>
      <c r="L5" s="59">
        <v>2009553</v>
      </c>
      <c r="M5" s="59">
        <v>5951495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12080580</v>
      </c>
      <c r="W5" s="59">
        <v>11990574</v>
      </c>
      <c r="X5" s="59">
        <v>90006</v>
      </c>
      <c r="Y5" s="60">
        <v>0.75</v>
      </c>
      <c r="Z5" s="61">
        <v>23981147</v>
      </c>
    </row>
    <row r="6" spans="1:26" ht="13.5">
      <c r="A6" s="57" t="s">
        <v>32</v>
      </c>
      <c r="B6" s="18">
        <v>69587253</v>
      </c>
      <c r="C6" s="18">
        <v>0</v>
      </c>
      <c r="D6" s="58">
        <v>81101633</v>
      </c>
      <c r="E6" s="59">
        <v>81101633</v>
      </c>
      <c r="F6" s="59">
        <v>5443186</v>
      </c>
      <c r="G6" s="59">
        <v>5993807</v>
      </c>
      <c r="H6" s="59">
        <v>6421927</v>
      </c>
      <c r="I6" s="59">
        <v>17858920</v>
      </c>
      <c r="J6" s="59">
        <v>6771345</v>
      </c>
      <c r="K6" s="59">
        <v>7099574</v>
      </c>
      <c r="L6" s="59">
        <v>6055600</v>
      </c>
      <c r="M6" s="59">
        <v>19926519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37785439</v>
      </c>
      <c r="W6" s="59">
        <v>35252438</v>
      </c>
      <c r="X6" s="59">
        <v>2533001</v>
      </c>
      <c r="Y6" s="60">
        <v>7.19</v>
      </c>
      <c r="Z6" s="61">
        <v>81101633</v>
      </c>
    </row>
    <row r="7" spans="1:26" ht="13.5">
      <c r="A7" s="57" t="s">
        <v>33</v>
      </c>
      <c r="B7" s="18">
        <v>3633200</v>
      </c>
      <c r="C7" s="18">
        <v>0</v>
      </c>
      <c r="D7" s="58">
        <v>3828826</v>
      </c>
      <c r="E7" s="59">
        <v>3828826</v>
      </c>
      <c r="F7" s="59">
        <v>397880</v>
      </c>
      <c r="G7" s="59">
        <v>308412</v>
      </c>
      <c r="H7" s="59">
        <v>346612</v>
      </c>
      <c r="I7" s="59">
        <v>1052904</v>
      </c>
      <c r="J7" s="59">
        <v>106095</v>
      </c>
      <c r="K7" s="59">
        <v>36971</v>
      </c>
      <c r="L7" s="59">
        <v>192909</v>
      </c>
      <c r="M7" s="59">
        <v>335975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1388879</v>
      </c>
      <c r="W7" s="59">
        <v>1625303</v>
      </c>
      <c r="X7" s="59">
        <v>-236424</v>
      </c>
      <c r="Y7" s="60">
        <v>-14.55</v>
      </c>
      <c r="Z7" s="61">
        <v>3828826</v>
      </c>
    </row>
    <row r="8" spans="1:26" ht="13.5">
      <c r="A8" s="57" t="s">
        <v>34</v>
      </c>
      <c r="B8" s="18">
        <v>216652000</v>
      </c>
      <c r="C8" s="18">
        <v>0</v>
      </c>
      <c r="D8" s="58">
        <v>213105000</v>
      </c>
      <c r="E8" s="59">
        <v>213105000</v>
      </c>
      <c r="F8" s="59">
        <v>87745157</v>
      </c>
      <c r="G8" s="59">
        <v>203036</v>
      </c>
      <c r="H8" s="59">
        <v>131024</v>
      </c>
      <c r="I8" s="59">
        <v>88079217</v>
      </c>
      <c r="J8" s="59">
        <v>154977</v>
      </c>
      <c r="K8" s="59">
        <v>70352170</v>
      </c>
      <c r="L8" s="59">
        <v>41667</v>
      </c>
      <c r="M8" s="59">
        <v>70548814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158628031</v>
      </c>
      <c r="W8" s="59">
        <v>159288003</v>
      </c>
      <c r="X8" s="59">
        <v>-659972</v>
      </c>
      <c r="Y8" s="60">
        <v>-0.41</v>
      </c>
      <c r="Z8" s="61">
        <v>213105000</v>
      </c>
    </row>
    <row r="9" spans="1:26" ht="13.5">
      <c r="A9" s="57" t="s">
        <v>35</v>
      </c>
      <c r="B9" s="18">
        <v>15080555</v>
      </c>
      <c r="C9" s="18">
        <v>0</v>
      </c>
      <c r="D9" s="58">
        <v>15588904</v>
      </c>
      <c r="E9" s="59">
        <v>15588904</v>
      </c>
      <c r="F9" s="59">
        <v>1506483</v>
      </c>
      <c r="G9" s="59">
        <v>1254100</v>
      </c>
      <c r="H9" s="59">
        <v>1087560</v>
      </c>
      <c r="I9" s="59">
        <v>3848143</v>
      </c>
      <c r="J9" s="59">
        <v>1702161</v>
      </c>
      <c r="K9" s="59">
        <v>1122881</v>
      </c>
      <c r="L9" s="59">
        <v>1087899</v>
      </c>
      <c r="M9" s="59">
        <v>3912941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7761084</v>
      </c>
      <c r="W9" s="59">
        <v>8034044</v>
      </c>
      <c r="X9" s="59">
        <v>-272960</v>
      </c>
      <c r="Y9" s="60">
        <v>-3.4</v>
      </c>
      <c r="Z9" s="61">
        <v>15588904</v>
      </c>
    </row>
    <row r="10" spans="1:26" ht="25.5">
      <c r="A10" s="62" t="s">
        <v>102</v>
      </c>
      <c r="B10" s="63">
        <f>SUM(B5:B9)</f>
        <v>327348070</v>
      </c>
      <c r="C10" s="63">
        <f>SUM(C5:C9)</f>
        <v>0</v>
      </c>
      <c r="D10" s="64">
        <f aca="true" t="shared" si="0" ref="D10:Z10">SUM(D5:D9)</f>
        <v>337605510</v>
      </c>
      <c r="E10" s="65">
        <f t="shared" si="0"/>
        <v>337605510</v>
      </c>
      <c r="F10" s="65">
        <f t="shared" si="0"/>
        <v>97396156</v>
      </c>
      <c r="G10" s="65">
        <f t="shared" si="0"/>
        <v>9946149</v>
      </c>
      <c r="H10" s="65">
        <f t="shared" si="0"/>
        <v>9625964</v>
      </c>
      <c r="I10" s="65">
        <f t="shared" si="0"/>
        <v>116968269</v>
      </c>
      <c r="J10" s="65">
        <f t="shared" si="0"/>
        <v>10721812</v>
      </c>
      <c r="K10" s="65">
        <f t="shared" si="0"/>
        <v>80566304</v>
      </c>
      <c r="L10" s="65">
        <f t="shared" si="0"/>
        <v>9387628</v>
      </c>
      <c r="M10" s="65">
        <f t="shared" si="0"/>
        <v>100675744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217644013</v>
      </c>
      <c r="W10" s="65">
        <f t="shared" si="0"/>
        <v>216190362</v>
      </c>
      <c r="X10" s="65">
        <f t="shared" si="0"/>
        <v>1453651</v>
      </c>
      <c r="Y10" s="66">
        <f>+IF(W10&lt;&gt;0,(X10/W10)*100,0)</f>
        <v>0.6723939895155918</v>
      </c>
      <c r="Z10" s="67">
        <f t="shared" si="0"/>
        <v>337605510</v>
      </c>
    </row>
    <row r="11" spans="1:26" ht="13.5">
      <c r="A11" s="57" t="s">
        <v>36</v>
      </c>
      <c r="B11" s="18">
        <v>108837388</v>
      </c>
      <c r="C11" s="18">
        <v>0</v>
      </c>
      <c r="D11" s="58">
        <v>109053193</v>
      </c>
      <c r="E11" s="59">
        <v>109053193</v>
      </c>
      <c r="F11" s="59">
        <v>8304709</v>
      </c>
      <c r="G11" s="59">
        <v>11022287</v>
      </c>
      <c r="H11" s="59">
        <v>8448126</v>
      </c>
      <c r="I11" s="59">
        <v>27775122</v>
      </c>
      <c r="J11" s="59">
        <v>8782054</v>
      </c>
      <c r="K11" s="59">
        <v>8643983</v>
      </c>
      <c r="L11" s="59">
        <v>13858155</v>
      </c>
      <c r="M11" s="59">
        <v>31284192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59059314</v>
      </c>
      <c r="W11" s="59">
        <v>57783956</v>
      </c>
      <c r="X11" s="59">
        <v>1275358</v>
      </c>
      <c r="Y11" s="60">
        <v>2.21</v>
      </c>
      <c r="Z11" s="61">
        <v>109053193</v>
      </c>
    </row>
    <row r="12" spans="1:26" ht="13.5">
      <c r="A12" s="57" t="s">
        <v>37</v>
      </c>
      <c r="B12" s="18">
        <v>19182804</v>
      </c>
      <c r="C12" s="18">
        <v>0</v>
      </c>
      <c r="D12" s="58">
        <v>18908378</v>
      </c>
      <c r="E12" s="59">
        <v>18908378</v>
      </c>
      <c r="F12" s="59">
        <v>1615422</v>
      </c>
      <c r="G12" s="59">
        <v>1666596</v>
      </c>
      <c r="H12" s="59">
        <v>1478375</v>
      </c>
      <c r="I12" s="59">
        <v>4760393</v>
      </c>
      <c r="J12" s="59">
        <v>1580136</v>
      </c>
      <c r="K12" s="59">
        <v>1584104</v>
      </c>
      <c r="L12" s="59">
        <v>1586443</v>
      </c>
      <c r="M12" s="59">
        <v>4750683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9511076</v>
      </c>
      <c r="W12" s="59">
        <v>9454188</v>
      </c>
      <c r="X12" s="59">
        <v>56888</v>
      </c>
      <c r="Y12" s="60">
        <v>0.6</v>
      </c>
      <c r="Z12" s="61">
        <v>18908378</v>
      </c>
    </row>
    <row r="13" spans="1:26" ht="13.5">
      <c r="A13" s="57" t="s">
        <v>103</v>
      </c>
      <c r="B13" s="18">
        <v>50886270</v>
      </c>
      <c r="C13" s="18">
        <v>0</v>
      </c>
      <c r="D13" s="58">
        <v>35796474</v>
      </c>
      <c r="E13" s="59">
        <v>35796474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/>
      <c r="X13" s="59">
        <v>0</v>
      </c>
      <c r="Y13" s="60">
        <v>0</v>
      </c>
      <c r="Z13" s="61">
        <v>35796474</v>
      </c>
    </row>
    <row r="14" spans="1:26" ht="13.5">
      <c r="A14" s="57" t="s">
        <v>38</v>
      </c>
      <c r="B14" s="18">
        <v>0</v>
      </c>
      <c r="C14" s="18">
        <v>0</v>
      </c>
      <c r="D14" s="58">
        <v>60000</v>
      </c>
      <c r="E14" s="59">
        <v>60000</v>
      </c>
      <c r="F14" s="59">
        <v>219225</v>
      </c>
      <c r="G14" s="59">
        <v>0</v>
      </c>
      <c r="H14" s="59">
        <v>335179</v>
      </c>
      <c r="I14" s="59">
        <v>554404</v>
      </c>
      <c r="J14" s="59">
        <v>0</v>
      </c>
      <c r="K14" s="59">
        <v>0</v>
      </c>
      <c r="L14" s="59">
        <v>799655</v>
      </c>
      <c r="M14" s="59">
        <v>799655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1354059</v>
      </c>
      <c r="W14" s="59">
        <v>30000</v>
      </c>
      <c r="X14" s="59">
        <v>1324059</v>
      </c>
      <c r="Y14" s="60">
        <v>4413.53</v>
      </c>
      <c r="Z14" s="61">
        <v>60000</v>
      </c>
    </row>
    <row r="15" spans="1:26" ht="13.5">
      <c r="A15" s="57" t="s">
        <v>39</v>
      </c>
      <c r="B15" s="18">
        <v>66290541</v>
      </c>
      <c r="C15" s="18">
        <v>0</v>
      </c>
      <c r="D15" s="58">
        <v>68905811</v>
      </c>
      <c r="E15" s="59">
        <v>68905811</v>
      </c>
      <c r="F15" s="59">
        <v>7582216</v>
      </c>
      <c r="G15" s="59">
        <v>9729127</v>
      </c>
      <c r="H15" s="59">
        <v>5988287</v>
      </c>
      <c r="I15" s="59">
        <v>23299630</v>
      </c>
      <c r="J15" s="59">
        <v>462686</v>
      </c>
      <c r="K15" s="59">
        <v>5504609</v>
      </c>
      <c r="L15" s="59">
        <v>11719713</v>
      </c>
      <c r="M15" s="59">
        <v>17687008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40986638</v>
      </c>
      <c r="W15" s="59">
        <v>31489900</v>
      </c>
      <c r="X15" s="59">
        <v>9496738</v>
      </c>
      <c r="Y15" s="60">
        <v>30.16</v>
      </c>
      <c r="Z15" s="61">
        <v>68905811</v>
      </c>
    </row>
    <row r="16" spans="1:26" ht="13.5">
      <c r="A16" s="68" t="s">
        <v>40</v>
      </c>
      <c r="B16" s="18">
        <v>2173072</v>
      </c>
      <c r="C16" s="18">
        <v>0</v>
      </c>
      <c r="D16" s="58">
        <v>2128000</v>
      </c>
      <c r="E16" s="59">
        <v>2128000</v>
      </c>
      <c r="F16" s="59">
        <v>95604</v>
      </c>
      <c r="G16" s="59">
        <v>195793</v>
      </c>
      <c r="H16" s="59">
        <v>167476</v>
      </c>
      <c r="I16" s="59">
        <v>458873</v>
      </c>
      <c r="J16" s="59">
        <v>179797</v>
      </c>
      <c r="K16" s="59">
        <v>101036</v>
      </c>
      <c r="L16" s="59">
        <v>282127</v>
      </c>
      <c r="M16" s="59">
        <v>562960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1021833</v>
      </c>
      <c r="W16" s="59">
        <v>1038998</v>
      </c>
      <c r="X16" s="59">
        <v>-17165</v>
      </c>
      <c r="Y16" s="60">
        <v>-1.65</v>
      </c>
      <c r="Z16" s="61">
        <v>2128000</v>
      </c>
    </row>
    <row r="17" spans="1:26" ht="13.5">
      <c r="A17" s="57" t="s">
        <v>41</v>
      </c>
      <c r="B17" s="18">
        <v>122902595</v>
      </c>
      <c r="C17" s="18">
        <v>0</v>
      </c>
      <c r="D17" s="58">
        <v>94063175</v>
      </c>
      <c r="E17" s="59">
        <v>94063175</v>
      </c>
      <c r="F17" s="59">
        <v>11093100</v>
      </c>
      <c r="G17" s="59">
        <v>7478889</v>
      </c>
      <c r="H17" s="59">
        <v>11350515</v>
      </c>
      <c r="I17" s="59">
        <v>29922504</v>
      </c>
      <c r="J17" s="59">
        <v>5148316</v>
      </c>
      <c r="K17" s="59">
        <v>4819155</v>
      </c>
      <c r="L17" s="59">
        <v>7339165</v>
      </c>
      <c r="M17" s="59">
        <v>17306636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47229140</v>
      </c>
      <c r="W17" s="59">
        <v>44376145</v>
      </c>
      <c r="X17" s="59">
        <v>2852995</v>
      </c>
      <c r="Y17" s="60">
        <v>6.43</v>
      </c>
      <c r="Z17" s="61">
        <v>94063175</v>
      </c>
    </row>
    <row r="18" spans="1:26" ht="13.5">
      <c r="A18" s="69" t="s">
        <v>42</v>
      </c>
      <c r="B18" s="70">
        <f>SUM(B11:B17)</f>
        <v>370272670</v>
      </c>
      <c r="C18" s="70">
        <f>SUM(C11:C17)</f>
        <v>0</v>
      </c>
      <c r="D18" s="71">
        <f aca="true" t="shared" si="1" ref="D18:Z18">SUM(D11:D17)</f>
        <v>328915031</v>
      </c>
      <c r="E18" s="72">
        <f t="shared" si="1"/>
        <v>328915031</v>
      </c>
      <c r="F18" s="72">
        <f t="shared" si="1"/>
        <v>28910276</v>
      </c>
      <c r="G18" s="72">
        <f t="shared" si="1"/>
        <v>30092692</v>
      </c>
      <c r="H18" s="72">
        <f t="shared" si="1"/>
        <v>27767958</v>
      </c>
      <c r="I18" s="72">
        <f t="shared" si="1"/>
        <v>86770926</v>
      </c>
      <c r="J18" s="72">
        <f t="shared" si="1"/>
        <v>16152989</v>
      </c>
      <c r="K18" s="72">
        <f t="shared" si="1"/>
        <v>20652887</v>
      </c>
      <c r="L18" s="72">
        <f t="shared" si="1"/>
        <v>35585258</v>
      </c>
      <c r="M18" s="72">
        <f t="shared" si="1"/>
        <v>72391134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159162060</v>
      </c>
      <c r="W18" s="72">
        <f t="shared" si="1"/>
        <v>144173187</v>
      </c>
      <c r="X18" s="72">
        <f t="shared" si="1"/>
        <v>14988873</v>
      </c>
      <c r="Y18" s="66">
        <f>+IF(W18&lt;&gt;0,(X18/W18)*100,0)</f>
        <v>10.39643591980803</v>
      </c>
      <c r="Z18" s="73">
        <f t="shared" si="1"/>
        <v>328915031</v>
      </c>
    </row>
    <row r="19" spans="1:26" ht="13.5">
      <c r="A19" s="69" t="s">
        <v>43</v>
      </c>
      <c r="B19" s="74">
        <f>+B10-B18</f>
        <v>-42924600</v>
      </c>
      <c r="C19" s="74">
        <f>+C10-C18</f>
        <v>0</v>
      </c>
      <c r="D19" s="75">
        <f aca="true" t="shared" si="2" ref="D19:Z19">+D10-D18</f>
        <v>8690479</v>
      </c>
      <c r="E19" s="76">
        <f t="shared" si="2"/>
        <v>8690479</v>
      </c>
      <c r="F19" s="76">
        <f t="shared" si="2"/>
        <v>68485880</v>
      </c>
      <c r="G19" s="76">
        <f t="shared" si="2"/>
        <v>-20146543</v>
      </c>
      <c r="H19" s="76">
        <f t="shared" si="2"/>
        <v>-18141994</v>
      </c>
      <c r="I19" s="76">
        <f t="shared" si="2"/>
        <v>30197343</v>
      </c>
      <c r="J19" s="76">
        <f t="shared" si="2"/>
        <v>-5431177</v>
      </c>
      <c r="K19" s="76">
        <f t="shared" si="2"/>
        <v>59913417</v>
      </c>
      <c r="L19" s="76">
        <f t="shared" si="2"/>
        <v>-26197630</v>
      </c>
      <c r="M19" s="76">
        <f t="shared" si="2"/>
        <v>28284610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58481953</v>
      </c>
      <c r="W19" s="76">
        <f>IF(E10=E18,0,W10-W18)</f>
        <v>72017175</v>
      </c>
      <c r="X19" s="76">
        <f t="shared" si="2"/>
        <v>-13535222</v>
      </c>
      <c r="Y19" s="77">
        <f>+IF(W19&lt;&gt;0,(X19/W19)*100,0)</f>
        <v>-18.794436188312027</v>
      </c>
      <c r="Z19" s="78">
        <f t="shared" si="2"/>
        <v>8690479</v>
      </c>
    </row>
    <row r="20" spans="1:26" ht="13.5">
      <c r="A20" s="57" t="s">
        <v>44</v>
      </c>
      <c r="B20" s="18">
        <v>77188422</v>
      </c>
      <c r="C20" s="18">
        <v>0</v>
      </c>
      <c r="D20" s="58">
        <v>75419000</v>
      </c>
      <c r="E20" s="59">
        <v>75419000</v>
      </c>
      <c r="F20" s="59">
        <v>1188081</v>
      </c>
      <c r="G20" s="59">
        <v>3940331</v>
      </c>
      <c r="H20" s="59">
        <v>4693156</v>
      </c>
      <c r="I20" s="59">
        <v>9821568</v>
      </c>
      <c r="J20" s="59">
        <v>17022500</v>
      </c>
      <c r="K20" s="59">
        <v>15752191</v>
      </c>
      <c r="L20" s="59">
        <v>-7776907</v>
      </c>
      <c r="M20" s="59">
        <v>24997784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34819352</v>
      </c>
      <c r="W20" s="59">
        <v>63519000</v>
      </c>
      <c r="X20" s="59">
        <v>-28699648</v>
      </c>
      <c r="Y20" s="60">
        <v>-45.18</v>
      </c>
      <c r="Z20" s="61">
        <v>75419000</v>
      </c>
    </row>
    <row r="21" spans="1:26" ht="13.5">
      <c r="A21" s="57" t="s">
        <v>104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105</v>
      </c>
      <c r="B22" s="85">
        <f>SUM(B19:B21)</f>
        <v>34263822</v>
      </c>
      <c r="C22" s="85">
        <f>SUM(C19:C21)</f>
        <v>0</v>
      </c>
      <c r="D22" s="86">
        <f aca="true" t="shared" si="3" ref="D22:Z22">SUM(D19:D21)</f>
        <v>84109479</v>
      </c>
      <c r="E22" s="87">
        <f t="shared" si="3"/>
        <v>84109479</v>
      </c>
      <c r="F22" s="87">
        <f t="shared" si="3"/>
        <v>69673961</v>
      </c>
      <c r="G22" s="87">
        <f t="shared" si="3"/>
        <v>-16206212</v>
      </c>
      <c r="H22" s="87">
        <f t="shared" si="3"/>
        <v>-13448838</v>
      </c>
      <c r="I22" s="87">
        <f t="shared" si="3"/>
        <v>40018911</v>
      </c>
      <c r="J22" s="87">
        <f t="shared" si="3"/>
        <v>11591323</v>
      </c>
      <c r="K22" s="87">
        <f t="shared" si="3"/>
        <v>75665608</v>
      </c>
      <c r="L22" s="87">
        <f t="shared" si="3"/>
        <v>-33974537</v>
      </c>
      <c r="M22" s="87">
        <f t="shared" si="3"/>
        <v>53282394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93301305</v>
      </c>
      <c r="W22" s="87">
        <f t="shared" si="3"/>
        <v>135536175</v>
      </c>
      <c r="X22" s="87">
        <f t="shared" si="3"/>
        <v>-42234870</v>
      </c>
      <c r="Y22" s="88">
        <f>+IF(W22&lt;&gt;0,(X22/W22)*100,0)</f>
        <v>-31.1613264871906</v>
      </c>
      <c r="Z22" s="89">
        <f t="shared" si="3"/>
        <v>84109479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34263822</v>
      </c>
      <c r="C24" s="74">
        <f>SUM(C22:C23)</f>
        <v>0</v>
      </c>
      <c r="D24" s="75">
        <f aca="true" t="shared" si="4" ref="D24:Z24">SUM(D22:D23)</f>
        <v>84109479</v>
      </c>
      <c r="E24" s="76">
        <f t="shared" si="4"/>
        <v>84109479</v>
      </c>
      <c r="F24" s="76">
        <f t="shared" si="4"/>
        <v>69673961</v>
      </c>
      <c r="G24" s="76">
        <f t="shared" si="4"/>
        <v>-16206212</v>
      </c>
      <c r="H24" s="76">
        <f t="shared" si="4"/>
        <v>-13448838</v>
      </c>
      <c r="I24" s="76">
        <f t="shared" si="4"/>
        <v>40018911</v>
      </c>
      <c r="J24" s="76">
        <f t="shared" si="4"/>
        <v>11591323</v>
      </c>
      <c r="K24" s="76">
        <f t="shared" si="4"/>
        <v>75665608</v>
      </c>
      <c r="L24" s="76">
        <f t="shared" si="4"/>
        <v>-33974537</v>
      </c>
      <c r="M24" s="76">
        <f t="shared" si="4"/>
        <v>53282394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93301305</v>
      </c>
      <c r="W24" s="76">
        <f t="shared" si="4"/>
        <v>135536175</v>
      </c>
      <c r="X24" s="76">
        <f t="shared" si="4"/>
        <v>-42234870</v>
      </c>
      <c r="Y24" s="77">
        <f>+IF(W24&lt;&gt;0,(X24/W24)*100,0)</f>
        <v>-31.1613264871906</v>
      </c>
      <c r="Z24" s="78">
        <f t="shared" si="4"/>
        <v>84109479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106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109037974</v>
      </c>
      <c r="C27" s="21">
        <v>0</v>
      </c>
      <c r="D27" s="98">
        <v>94449000</v>
      </c>
      <c r="E27" s="99">
        <v>94449000</v>
      </c>
      <c r="F27" s="99">
        <v>5226250</v>
      </c>
      <c r="G27" s="99">
        <v>4483240</v>
      </c>
      <c r="H27" s="99">
        <v>8405622</v>
      </c>
      <c r="I27" s="99">
        <v>18115112</v>
      </c>
      <c r="J27" s="99">
        <v>16628040</v>
      </c>
      <c r="K27" s="99">
        <v>10577437</v>
      </c>
      <c r="L27" s="99">
        <v>3098971</v>
      </c>
      <c r="M27" s="99">
        <v>30304448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48419560</v>
      </c>
      <c r="W27" s="99">
        <v>47224500</v>
      </c>
      <c r="X27" s="99">
        <v>1195060</v>
      </c>
      <c r="Y27" s="100">
        <v>2.53</v>
      </c>
      <c r="Z27" s="101">
        <v>94449000</v>
      </c>
    </row>
    <row r="28" spans="1:26" ht="13.5">
      <c r="A28" s="102" t="s">
        <v>44</v>
      </c>
      <c r="B28" s="18">
        <v>79714011</v>
      </c>
      <c r="C28" s="18">
        <v>0</v>
      </c>
      <c r="D28" s="58">
        <v>75419000</v>
      </c>
      <c r="E28" s="59">
        <v>75419000</v>
      </c>
      <c r="F28" s="59">
        <v>1452440</v>
      </c>
      <c r="G28" s="59">
        <v>2003991</v>
      </c>
      <c r="H28" s="59">
        <v>5133299</v>
      </c>
      <c r="I28" s="59">
        <v>8589730</v>
      </c>
      <c r="J28" s="59">
        <v>13030457</v>
      </c>
      <c r="K28" s="59">
        <v>10391983</v>
      </c>
      <c r="L28" s="59">
        <v>4008560</v>
      </c>
      <c r="M28" s="59">
        <v>27431000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36020730</v>
      </c>
      <c r="W28" s="59">
        <v>37709500</v>
      </c>
      <c r="X28" s="59">
        <v>-1688770</v>
      </c>
      <c r="Y28" s="60">
        <v>-4.48</v>
      </c>
      <c r="Z28" s="61">
        <v>75419000</v>
      </c>
    </row>
    <row r="29" spans="1:26" ht="13.5">
      <c r="A29" s="57" t="s">
        <v>107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29323962</v>
      </c>
      <c r="C31" s="18">
        <v>0</v>
      </c>
      <c r="D31" s="58">
        <v>19030000</v>
      </c>
      <c r="E31" s="59">
        <v>19030000</v>
      </c>
      <c r="F31" s="59">
        <v>3773810</v>
      </c>
      <c r="G31" s="59">
        <v>2479248</v>
      </c>
      <c r="H31" s="59">
        <v>3272324</v>
      </c>
      <c r="I31" s="59">
        <v>9525382</v>
      </c>
      <c r="J31" s="59">
        <v>3597583</v>
      </c>
      <c r="K31" s="59">
        <v>185454</v>
      </c>
      <c r="L31" s="59">
        <v>-909589</v>
      </c>
      <c r="M31" s="59">
        <v>2873448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12398830</v>
      </c>
      <c r="W31" s="59">
        <v>9515000</v>
      </c>
      <c r="X31" s="59">
        <v>2883830</v>
      </c>
      <c r="Y31" s="60">
        <v>30.31</v>
      </c>
      <c r="Z31" s="61">
        <v>19030000</v>
      </c>
    </row>
    <row r="32" spans="1:26" ht="13.5">
      <c r="A32" s="69" t="s">
        <v>50</v>
      </c>
      <c r="B32" s="21">
        <f>SUM(B28:B31)</f>
        <v>109037973</v>
      </c>
      <c r="C32" s="21">
        <f>SUM(C28:C31)</f>
        <v>0</v>
      </c>
      <c r="D32" s="98">
        <f aca="true" t="shared" si="5" ref="D32:Z32">SUM(D28:D31)</f>
        <v>94449000</v>
      </c>
      <c r="E32" s="99">
        <f t="shared" si="5"/>
        <v>94449000</v>
      </c>
      <c r="F32" s="99">
        <f t="shared" si="5"/>
        <v>5226250</v>
      </c>
      <c r="G32" s="99">
        <f t="shared" si="5"/>
        <v>4483239</v>
      </c>
      <c r="H32" s="99">
        <f t="shared" si="5"/>
        <v>8405623</v>
      </c>
      <c r="I32" s="99">
        <f t="shared" si="5"/>
        <v>18115112</v>
      </c>
      <c r="J32" s="99">
        <f t="shared" si="5"/>
        <v>16628040</v>
      </c>
      <c r="K32" s="99">
        <f t="shared" si="5"/>
        <v>10577437</v>
      </c>
      <c r="L32" s="99">
        <f t="shared" si="5"/>
        <v>3098971</v>
      </c>
      <c r="M32" s="99">
        <f t="shared" si="5"/>
        <v>30304448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48419560</v>
      </c>
      <c r="W32" s="99">
        <f t="shared" si="5"/>
        <v>47224500</v>
      </c>
      <c r="X32" s="99">
        <f t="shared" si="5"/>
        <v>1195060</v>
      </c>
      <c r="Y32" s="100">
        <f>+IF(W32&lt;&gt;0,(X32/W32)*100,0)</f>
        <v>2.5305932302088956</v>
      </c>
      <c r="Z32" s="101">
        <f t="shared" si="5"/>
        <v>94449000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56593557</v>
      </c>
      <c r="C35" s="18">
        <v>0</v>
      </c>
      <c r="D35" s="58">
        <v>72417777</v>
      </c>
      <c r="E35" s="59">
        <v>72417777</v>
      </c>
      <c r="F35" s="59">
        <v>135154811</v>
      </c>
      <c r="G35" s="59">
        <v>94107611</v>
      </c>
      <c r="H35" s="59">
        <v>96647387</v>
      </c>
      <c r="I35" s="59">
        <v>96647387</v>
      </c>
      <c r="J35" s="59">
        <v>81261236</v>
      </c>
      <c r="K35" s="59">
        <v>134033543</v>
      </c>
      <c r="L35" s="59">
        <v>124912682</v>
      </c>
      <c r="M35" s="59">
        <v>124912682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124912682</v>
      </c>
      <c r="W35" s="59">
        <v>36208889</v>
      </c>
      <c r="X35" s="59">
        <v>88703793</v>
      </c>
      <c r="Y35" s="60">
        <v>244.98</v>
      </c>
      <c r="Z35" s="61">
        <v>72417777</v>
      </c>
    </row>
    <row r="36" spans="1:26" ht="13.5">
      <c r="A36" s="57" t="s">
        <v>53</v>
      </c>
      <c r="B36" s="18">
        <v>986244228</v>
      </c>
      <c r="C36" s="18">
        <v>0</v>
      </c>
      <c r="D36" s="58">
        <v>993472863</v>
      </c>
      <c r="E36" s="59">
        <v>993472863</v>
      </c>
      <c r="F36" s="59">
        <v>965591632</v>
      </c>
      <c r="G36" s="59">
        <v>955477453</v>
      </c>
      <c r="H36" s="59">
        <v>960882116</v>
      </c>
      <c r="I36" s="59">
        <v>960882116</v>
      </c>
      <c r="J36" s="59">
        <v>1014758844</v>
      </c>
      <c r="K36" s="59">
        <v>1024872816</v>
      </c>
      <c r="L36" s="59">
        <v>1032329230</v>
      </c>
      <c r="M36" s="59">
        <v>1032329230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1032329230</v>
      </c>
      <c r="W36" s="59">
        <v>496736432</v>
      </c>
      <c r="X36" s="59">
        <v>535592798</v>
      </c>
      <c r="Y36" s="60">
        <v>107.82</v>
      </c>
      <c r="Z36" s="61">
        <v>993472863</v>
      </c>
    </row>
    <row r="37" spans="1:26" ht="13.5">
      <c r="A37" s="57" t="s">
        <v>54</v>
      </c>
      <c r="B37" s="18">
        <v>61691875</v>
      </c>
      <c r="C37" s="18">
        <v>0</v>
      </c>
      <c r="D37" s="58">
        <v>31895951</v>
      </c>
      <c r="E37" s="59">
        <v>31895951</v>
      </c>
      <c r="F37" s="59">
        <v>78527967</v>
      </c>
      <c r="G37" s="59">
        <v>69219430</v>
      </c>
      <c r="H37" s="59">
        <v>86261260</v>
      </c>
      <c r="I37" s="59">
        <v>86261260</v>
      </c>
      <c r="J37" s="59">
        <v>75089590</v>
      </c>
      <c r="K37" s="59">
        <v>62594732</v>
      </c>
      <c r="L37" s="59">
        <v>97248210</v>
      </c>
      <c r="M37" s="59">
        <v>97248210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97248210</v>
      </c>
      <c r="W37" s="59">
        <v>15947976</v>
      </c>
      <c r="X37" s="59">
        <v>81300234</v>
      </c>
      <c r="Y37" s="60">
        <v>509.78</v>
      </c>
      <c r="Z37" s="61">
        <v>31895951</v>
      </c>
    </row>
    <row r="38" spans="1:26" ht="13.5">
      <c r="A38" s="57" t="s">
        <v>55</v>
      </c>
      <c r="B38" s="18">
        <v>103501584</v>
      </c>
      <c r="C38" s="18">
        <v>0</v>
      </c>
      <c r="D38" s="58">
        <v>90513311</v>
      </c>
      <c r="E38" s="59">
        <v>90513311</v>
      </c>
      <c r="F38" s="59">
        <v>83594352</v>
      </c>
      <c r="G38" s="59">
        <v>104554062</v>
      </c>
      <c r="H38" s="59">
        <v>95819341</v>
      </c>
      <c r="I38" s="59">
        <v>95819341</v>
      </c>
      <c r="J38" s="59">
        <v>108097376</v>
      </c>
      <c r="K38" s="59">
        <v>107604902</v>
      </c>
      <c r="L38" s="59">
        <v>96357499</v>
      </c>
      <c r="M38" s="59">
        <v>96357499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96357499</v>
      </c>
      <c r="W38" s="59">
        <v>45256656</v>
      </c>
      <c r="X38" s="59">
        <v>51100843</v>
      </c>
      <c r="Y38" s="60">
        <v>112.91</v>
      </c>
      <c r="Z38" s="61">
        <v>90513311</v>
      </c>
    </row>
    <row r="39" spans="1:26" ht="13.5">
      <c r="A39" s="57" t="s">
        <v>56</v>
      </c>
      <c r="B39" s="18">
        <v>877644326</v>
      </c>
      <c r="C39" s="18">
        <v>0</v>
      </c>
      <c r="D39" s="58">
        <v>943481377</v>
      </c>
      <c r="E39" s="59">
        <v>943481377</v>
      </c>
      <c r="F39" s="59">
        <v>938624123</v>
      </c>
      <c r="G39" s="59">
        <v>875811571</v>
      </c>
      <c r="H39" s="59">
        <v>875448902</v>
      </c>
      <c r="I39" s="59">
        <v>875448902</v>
      </c>
      <c r="J39" s="59">
        <v>912833112</v>
      </c>
      <c r="K39" s="59">
        <v>988706726</v>
      </c>
      <c r="L39" s="59">
        <v>963636203</v>
      </c>
      <c r="M39" s="59">
        <v>963636203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963636203</v>
      </c>
      <c r="W39" s="59">
        <v>471740689</v>
      </c>
      <c r="X39" s="59">
        <v>491895514</v>
      </c>
      <c r="Y39" s="60">
        <v>104.27</v>
      </c>
      <c r="Z39" s="61">
        <v>943481377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93914021</v>
      </c>
      <c r="C42" s="18">
        <v>0</v>
      </c>
      <c r="D42" s="58">
        <v>119326446</v>
      </c>
      <c r="E42" s="59">
        <v>119326446</v>
      </c>
      <c r="F42" s="59">
        <v>77048087</v>
      </c>
      <c r="G42" s="59">
        <v>-31586556</v>
      </c>
      <c r="H42" s="59">
        <v>-16941549</v>
      </c>
      <c r="I42" s="59">
        <v>28519982</v>
      </c>
      <c r="J42" s="59">
        <v>-288456</v>
      </c>
      <c r="K42" s="59">
        <v>61676202</v>
      </c>
      <c r="L42" s="59">
        <v>-7365764</v>
      </c>
      <c r="M42" s="59">
        <v>54021982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82541964</v>
      </c>
      <c r="W42" s="59">
        <v>115195479</v>
      </c>
      <c r="X42" s="59">
        <v>-32653515</v>
      </c>
      <c r="Y42" s="60">
        <v>-28.35</v>
      </c>
      <c r="Z42" s="61">
        <v>119326446</v>
      </c>
    </row>
    <row r="43" spans="1:26" ht="13.5">
      <c r="A43" s="57" t="s">
        <v>59</v>
      </c>
      <c r="B43" s="18">
        <v>-108258485</v>
      </c>
      <c r="C43" s="18">
        <v>0</v>
      </c>
      <c r="D43" s="58">
        <v>-89449000</v>
      </c>
      <c r="E43" s="59">
        <v>-89449000</v>
      </c>
      <c r="F43" s="59">
        <v>-5226251</v>
      </c>
      <c r="G43" s="59">
        <v>-5110893</v>
      </c>
      <c r="H43" s="59">
        <v>-8405622</v>
      </c>
      <c r="I43" s="59">
        <v>-18742766</v>
      </c>
      <c r="J43" s="59">
        <v>-17022499</v>
      </c>
      <c r="K43" s="59">
        <v>-10577435</v>
      </c>
      <c r="L43" s="59">
        <v>-3098971</v>
      </c>
      <c r="M43" s="59">
        <v>-30698905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-49441671</v>
      </c>
      <c r="W43" s="59">
        <v>-80455582</v>
      </c>
      <c r="X43" s="59">
        <v>31013911</v>
      </c>
      <c r="Y43" s="60">
        <v>-38.55</v>
      </c>
      <c r="Z43" s="61">
        <v>-89449000</v>
      </c>
    </row>
    <row r="44" spans="1:26" ht="13.5">
      <c r="A44" s="57" t="s">
        <v>60</v>
      </c>
      <c r="B44" s="18">
        <v>1342602</v>
      </c>
      <c r="C44" s="18">
        <v>0</v>
      </c>
      <c r="D44" s="58">
        <v>-8857000</v>
      </c>
      <c r="E44" s="59">
        <v>-8857000</v>
      </c>
      <c r="F44" s="59">
        <v>-777951</v>
      </c>
      <c r="G44" s="59">
        <v>-959393</v>
      </c>
      <c r="H44" s="59">
        <v>-699626</v>
      </c>
      <c r="I44" s="59">
        <v>-2436970</v>
      </c>
      <c r="J44" s="59">
        <v>4600</v>
      </c>
      <c r="K44" s="59">
        <v>3</v>
      </c>
      <c r="L44" s="59">
        <v>-625189</v>
      </c>
      <c r="M44" s="59">
        <v>-620586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-3057556</v>
      </c>
      <c r="W44" s="59">
        <v>-4307500</v>
      </c>
      <c r="X44" s="59">
        <v>1249944</v>
      </c>
      <c r="Y44" s="60">
        <v>-29.02</v>
      </c>
      <c r="Z44" s="61">
        <v>-8857000</v>
      </c>
    </row>
    <row r="45" spans="1:26" ht="13.5">
      <c r="A45" s="69" t="s">
        <v>61</v>
      </c>
      <c r="B45" s="21">
        <v>12155857</v>
      </c>
      <c r="C45" s="21">
        <v>0</v>
      </c>
      <c r="D45" s="98">
        <v>27258765</v>
      </c>
      <c r="E45" s="99">
        <v>27258765</v>
      </c>
      <c r="F45" s="99">
        <v>82739030</v>
      </c>
      <c r="G45" s="99">
        <v>45082188</v>
      </c>
      <c r="H45" s="99">
        <v>19035391</v>
      </c>
      <c r="I45" s="99">
        <v>19035391</v>
      </c>
      <c r="J45" s="99">
        <v>1729036</v>
      </c>
      <c r="K45" s="99">
        <v>52827806</v>
      </c>
      <c r="L45" s="99">
        <v>41737882</v>
      </c>
      <c r="M45" s="99">
        <v>41737882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41737882</v>
      </c>
      <c r="W45" s="99">
        <v>36670716</v>
      </c>
      <c r="X45" s="99">
        <v>5067166</v>
      </c>
      <c r="Y45" s="100">
        <v>13.82</v>
      </c>
      <c r="Z45" s="101">
        <v>27258765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108</v>
      </c>
      <c r="B47" s="114" t="s">
        <v>93</v>
      </c>
      <c r="C47" s="114"/>
      <c r="D47" s="115" t="s">
        <v>94</v>
      </c>
      <c r="E47" s="116" t="s">
        <v>95</v>
      </c>
      <c r="F47" s="117"/>
      <c r="G47" s="117"/>
      <c r="H47" s="117"/>
      <c r="I47" s="118" t="s">
        <v>96</v>
      </c>
      <c r="J47" s="117"/>
      <c r="K47" s="117"/>
      <c r="L47" s="117"/>
      <c r="M47" s="118" t="s">
        <v>97</v>
      </c>
      <c r="N47" s="119"/>
      <c r="O47" s="119"/>
      <c r="P47" s="119"/>
      <c r="Q47" s="119"/>
      <c r="R47" s="119"/>
      <c r="S47" s="119"/>
      <c r="T47" s="119"/>
      <c r="U47" s="119"/>
      <c r="V47" s="118" t="s">
        <v>98</v>
      </c>
      <c r="W47" s="118" t="s">
        <v>99</v>
      </c>
      <c r="X47" s="118" t="s">
        <v>100</v>
      </c>
      <c r="Y47" s="118" t="s">
        <v>101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9636240</v>
      </c>
      <c r="C49" s="51">
        <v>0</v>
      </c>
      <c r="D49" s="128">
        <v>4703638</v>
      </c>
      <c r="E49" s="53">
        <v>3109271</v>
      </c>
      <c r="F49" s="53">
        <v>0</v>
      </c>
      <c r="G49" s="53">
        <v>0</v>
      </c>
      <c r="H49" s="53">
        <v>0</v>
      </c>
      <c r="I49" s="53">
        <v>1904057</v>
      </c>
      <c r="J49" s="53">
        <v>0</v>
      </c>
      <c r="K49" s="53">
        <v>0</v>
      </c>
      <c r="L49" s="53">
        <v>0</v>
      </c>
      <c r="M49" s="53">
        <v>1599967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1732520</v>
      </c>
      <c r="W49" s="53">
        <v>7044781</v>
      </c>
      <c r="X49" s="53">
        <v>31126452</v>
      </c>
      <c r="Y49" s="53">
        <v>60856926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0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109</v>
      </c>
      <c r="B58" s="5">
        <f>IF(B67=0,0,+(B76/B67)*100)</f>
        <v>97.36302447545349</v>
      </c>
      <c r="C58" s="5">
        <f>IF(C67=0,0,+(C76/C67)*100)</f>
        <v>0</v>
      </c>
      <c r="D58" s="6">
        <f aca="true" t="shared" si="6" ref="D58:Z58">IF(D67=0,0,+(D76/D67)*100)</f>
        <v>88.97186151458472</v>
      </c>
      <c r="E58" s="7">
        <f t="shared" si="6"/>
        <v>88.97186151458472</v>
      </c>
      <c r="F58" s="7">
        <f t="shared" si="6"/>
        <v>102.83051029408352</v>
      </c>
      <c r="G58" s="7">
        <f t="shared" si="6"/>
        <v>72.6024229056889</v>
      </c>
      <c r="H58" s="7">
        <f t="shared" si="6"/>
        <v>86.4877199108379</v>
      </c>
      <c r="I58" s="7">
        <f t="shared" si="6"/>
        <v>87.12615941269269</v>
      </c>
      <c r="J58" s="7">
        <f t="shared" si="6"/>
        <v>91.08333214547032</v>
      </c>
      <c r="K58" s="7">
        <f t="shared" si="6"/>
        <v>74.92025469966086</v>
      </c>
      <c r="L58" s="7">
        <f t="shared" si="6"/>
        <v>68.03053114201553</v>
      </c>
      <c r="M58" s="7">
        <f t="shared" si="6"/>
        <v>78.20505903043014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82.47981372141422</v>
      </c>
      <c r="W58" s="7">
        <f t="shared" si="6"/>
        <v>88.54758742693913</v>
      </c>
      <c r="X58" s="7">
        <f t="shared" si="6"/>
        <v>0</v>
      </c>
      <c r="Y58" s="7">
        <f t="shared" si="6"/>
        <v>0</v>
      </c>
      <c r="Z58" s="8">
        <f t="shared" si="6"/>
        <v>88.97186151458472</v>
      </c>
    </row>
    <row r="59" spans="1:26" ht="13.5">
      <c r="A59" s="36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93.0000053792256</v>
      </c>
      <c r="E59" s="10">
        <f t="shared" si="7"/>
        <v>93.0000053792256</v>
      </c>
      <c r="F59" s="10">
        <f t="shared" si="7"/>
        <v>54.83583320671167</v>
      </c>
      <c r="G59" s="10">
        <f t="shared" si="7"/>
        <v>67.27954256322269</v>
      </c>
      <c r="H59" s="10">
        <f t="shared" si="7"/>
        <v>81.78285751942988</v>
      </c>
      <c r="I59" s="10">
        <f t="shared" si="7"/>
        <v>66.48091844051763</v>
      </c>
      <c r="J59" s="10">
        <f t="shared" si="7"/>
        <v>97.62574513117227</v>
      </c>
      <c r="K59" s="10">
        <f t="shared" si="7"/>
        <v>72.00528160727842</v>
      </c>
      <c r="L59" s="10">
        <f t="shared" si="7"/>
        <v>56.57885111763661</v>
      </c>
      <c r="M59" s="10">
        <f t="shared" si="7"/>
        <v>75.35126888286052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70.8508945762538</v>
      </c>
      <c r="W59" s="10">
        <f t="shared" si="7"/>
        <v>93.00000150117917</v>
      </c>
      <c r="X59" s="10">
        <f t="shared" si="7"/>
        <v>0</v>
      </c>
      <c r="Y59" s="10">
        <f t="shared" si="7"/>
        <v>0</v>
      </c>
      <c r="Z59" s="11">
        <f t="shared" si="7"/>
        <v>93.0000053792256</v>
      </c>
    </row>
    <row r="60" spans="1:26" ht="13.5">
      <c r="A60" s="37" t="s">
        <v>32</v>
      </c>
      <c r="B60" s="12">
        <f t="shared" si="7"/>
        <v>95.21641269558377</v>
      </c>
      <c r="C60" s="12">
        <f t="shared" si="7"/>
        <v>0</v>
      </c>
      <c r="D60" s="3">
        <f t="shared" si="7"/>
        <v>92.23319461397281</v>
      </c>
      <c r="E60" s="13">
        <f t="shared" si="7"/>
        <v>92.23319461397281</v>
      </c>
      <c r="F60" s="13">
        <f t="shared" si="7"/>
        <v>129.71263521033453</v>
      </c>
      <c r="G60" s="13">
        <f t="shared" si="7"/>
        <v>76.76903844251241</v>
      </c>
      <c r="H60" s="13">
        <f t="shared" si="7"/>
        <v>93.69348172285359</v>
      </c>
      <c r="I60" s="13">
        <f t="shared" si="7"/>
        <v>98.99151236468947</v>
      </c>
      <c r="J60" s="13">
        <f t="shared" si="7"/>
        <v>95.0190397919468</v>
      </c>
      <c r="K60" s="13">
        <f t="shared" si="7"/>
        <v>80.9152351958019</v>
      </c>
      <c r="L60" s="13">
        <f t="shared" si="7"/>
        <v>77.00204769139309</v>
      </c>
      <c r="M60" s="13">
        <f t="shared" si="7"/>
        <v>84.51872602535346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91.35914763356328</v>
      </c>
      <c r="W60" s="13">
        <f t="shared" si="7"/>
        <v>92.11793521911873</v>
      </c>
      <c r="X60" s="13">
        <f t="shared" si="7"/>
        <v>0</v>
      </c>
      <c r="Y60" s="13">
        <f t="shared" si="7"/>
        <v>0</v>
      </c>
      <c r="Z60" s="14">
        <f t="shared" si="7"/>
        <v>92.23319461397281</v>
      </c>
    </row>
    <row r="61" spans="1:26" ht="13.5">
      <c r="A61" s="38" t="s">
        <v>110</v>
      </c>
      <c r="B61" s="12">
        <f t="shared" si="7"/>
        <v>95.7252604346854</v>
      </c>
      <c r="C61" s="12">
        <f t="shared" si="7"/>
        <v>0</v>
      </c>
      <c r="D61" s="3">
        <f t="shared" si="7"/>
        <v>92.99999574514997</v>
      </c>
      <c r="E61" s="13">
        <f t="shared" si="7"/>
        <v>92.99999574514997</v>
      </c>
      <c r="F61" s="13">
        <f t="shared" si="7"/>
        <v>132.0886365567525</v>
      </c>
      <c r="G61" s="13">
        <f t="shared" si="7"/>
        <v>74.70151326016156</v>
      </c>
      <c r="H61" s="13">
        <f t="shared" si="7"/>
        <v>99.00021885243677</v>
      </c>
      <c r="I61" s="13">
        <f t="shared" si="7"/>
        <v>100.7311571845531</v>
      </c>
      <c r="J61" s="13">
        <f t="shared" si="7"/>
        <v>110.61376206000868</v>
      </c>
      <c r="K61" s="13">
        <f t="shared" si="7"/>
        <v>84.56586922124804</v>
      </c>
      <c r="L61" s="13">
        <f t="shared" si="7"/>
        <v>81.47003709777356</v>
      </c>
      <c r="M61" s="13">
        <f t="shared" si="7"/>
        <v>91.86301555916533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96.19847166548806</v>
      </c>
      <c r="W61" s="13">
        <f t="shared" si="7"/>
        <v>92.99998833118842</v>
      </c>
      <c r="X61" s="13">
        <f t="shared" si="7"/>
        <v>0</v>
      </c>
      <c r="Y61" s="13">
        <f t="shared" si="7"/>
        <v>0</v>
      </c>
      <c r="Z61" s="14">
        <f t="shared" si="7"/>
        <v>92.99999574514997</v>
      </c>
    </row>
    <row r="62" spans="1:26" ht="13.5">
      <c r="A62" s="38" t="s">
        <v>111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8" t="s">
        <v>112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8" t="s">
        <v>113</v>
      </c>
      <c r="B64" s="12">
        <f t="shared" si="7"/>
        <v>86.11253861383558</v>
      </c>
      <c r="C64" s="12">
        <f t="shared" si="7"/>
        <v>0</v>
      </c>
      <c r="D64" s="3">
        <f t="shared" si="7"/>
        <v>84.99994018176254</v>
      </c>
      <c r="E64" s="13">
        <f t="shared" si="7"/>
        <v>84.99994018176254</v>
      </c>
      <c r="F64" s="13">
        <f t="shared" si="7"/>
        <v>90.6406435278659</v>
      </c>
      <c r="G64" s="13">
        <f t="shared" si="7"/>
        <v>136.81978586036814</v>
      </c>
      <c r="H64" s="13">
        <f t="shared" si="7"/>
        <v>42.262837278761616</v>
      </c>
      <c r="I64" s="13">
        <f t="shared" si="7"/>
        <v>72.79664514435177</v>
      </c>
      <c r="J64" s="13">
        <f t="shared" si="7"/>
        <v>23.93651382562808</v>
      </c>
      <c r="K64" s="13">
        <f t="shared" si="7"/>
        <v>41.18695583770449</v>
      </c>
      <c r="L64" s="13">
        <f t="shared" si="7"/>
        <v>36.53883518523747</v>
      </c>
      <c r="M64" s="13">
        <f t="shared" si="7"/>
        <v>31.337688570232746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44.39953871138896</v>
      </c>
      <c r="W64" s="13">
        <f t="shared" si="7"/>
        <v>84.99990737824871</v>
      </c>
      <c r="X64" s="13">
        <f t="shared" si="7"/>
        <v>0</v>
      </c>
      <c r="Y64" s="13">
        <f t="shared" si="7"/>
        <v>0</v>
      </c>
      <c r="Z64" s="14">
        <f t="shared" si="7"/>
        <v>84.99994018176254</v>
      </c>
    </row>
    <row r="65" spans="1:26" ht="13.5">
      <c r="A65" s="38" t="s">
        <v>114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115</v>
      </c>
      <c r="B66" s="15">
        <f t="shared" si="7"/>
        <v>111.19598985824982</v>
      </c>
      <c r="C66" s="15">
        <f t="shared" si="7"/>
        <v>0</v>
      </c>
      <c r="D66" s="4">
        <f t="shared" si="7"/>
        <v>29.999995100633797</v>
      </c>
      <c r="E66" s="16">
        <f t="shared" si="7"/>
        <v>29.999995100633797</v>
      </c>
      <c r="F66" s="16">
        <f t="shared" si="7"/>
        <v>34.73405672948791</v>
      </c>
      <c r="G66" s="16">
        <f t="shared" si="7"/>
        <v>37.95258525480943</v>
      </c>
      <c r="H66" s="16">
        <f t="shared" si="7"/>
        <v>17.55965732894598</v>
      </c>
      <c r="I66" s="16">
        <f t="shared" si="7"/>
        <v>29.038434843672174</v>
      </c>
      <c r="J66" s="16">
        <f t="shared" si="7"/>
        <v>21.750929355029356</v>
      </c>
      <c r="K66" s="16">
        <f t="shared" si="7"/>
        <v>12.357760003258473</v>
      </c>
      <c r="L66" s="16">
        <f t="shared" si="7"/>
        <v>18.434931344134554</v>
      </c>
      <c r="M66" s="16">
        <f t="shared" si="7"/>
        <v>17.495237218591445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22.695468539297252</v>
      </c>
      <c r="W66" s="16">
        <f t="shared" si="7"/>
        <v>30</v>
      </c>
      <c r="X66" s="16">
        <f t="shared" si="7"/>
        <v>0</v>
      </c>
      <c r="Y66" s="16">
        <f t="shared" si="7"/>
        <v>0</v>
      </c>
      <c r="Z66" s="17">
        <f t="shared" si="7"/>
        <v>29.999995100633797</v>
      </c>
    </row>
    <row r="67" spans="1:26" ht="13.5" hidden="1">
      <c r="A67" s="40" t="s">
        <v>116</v>
      </c>
      <c r="B67" s="23">
        <v>98511760</v>
      </c>
      <c r="C67" s="23"/>
      <c r="D67" s="24">
        <v>111206021</v>
      </c>
      <c r="E67" s="25">
        <v>111206021</v>
      </c>
      <c r="F67" s="25">
        <v>8271936</v>
      </c>
      <c r="G67" s="25">
        <v>8565418</v>
      </c>
      <c r="H67" s="25">
        <v>8620255</v>
      </c>
      <c r="I67" s="25">
        <v>25457609</v>
      </c>
      <c r="J67" s="25">
        <v>9330481</v>
      </c>
      <c r="K67" s="25">
        <v>9643515</v>
      </c>
      <c r="L67" s="25">
        <v>8696563</v>
      </c>
      <c r="M67" s="25">
        <v>27670559</v>
      </c>
      <c r="N67" s="25"/>
      <c r="O67" s="25"/>
      <c r="P67" s="25"/>
      <c r="Q67" s="25"/>
      <c r="R67" s="25"/>
      <c r="S67" s="25"/>
      <c r="T67" s="25"/>
      <c r="U67" s="25"/>
      <c r="V67" s="25">
        <v>53128168</v>
      </c>
      <c r="W67" s="25">
        <v>50304632</v>
      </c>
      <c r="X67" s="25"/>
      <c r="Y67" s="24"/>
      <c r="Z67" s="26">
        <v>111206021</v>
      </c>
    </row>
    <row r="68" spans="1:26" ht="13.5" hidden="1">
      <c r="A68" s="36" t="s">
        <v>31</v>
      </c>
      <c r="B68" s="18">
        <v>22395062</v>
      </c>
      <c r="C68" s="18"/>
      <c r="D68" s="19">
        <v>23981147</v>
      </c>
      <c r="E68" s="20">
        <v>23981147</v>
      </c>
      <c r="F68" s="20">
        <v>2303450</v>
      </c>
      <c r="G68" s="20">
        <v>2186794</v>
      </c>
      <c r="H68" s="20">
        <v>1638841</v>
      </c>
      <c r="I68" s="20">
        <v>6129085</v>
      </c>
      <c r="J68" s="20">
        <v>1987234</v>
      </c>
      <c r="K68" s="20">
        <v>1954708</v>
      </c>
      <c r="L68" s="20">
        <v>2009553</v>
      </c>
      <c r="M68" s="20">
        <v>5951495</v>
      </c>
      <c r="N68" s="20"/>
      <c r="O68" s="20"/>
      <c r="P68" s="20"/>
      <c r="Q68" s="20"/>
      <c r="R68" s="20"/>
      <c r="S68" s="20"/>
      <c r="T68" s="20"/>
      <c r="U68" s="20"/>
      <c r="V68" s="20">
        <v>12080580</v>
      </c>
      <c r="W68" s="20">
        <v>11990574</v>
      </c>
      <c r="X68" s="20"/>
      <c r="Y68" s="19"/>
      <c r="Z68" s="22">
        <v>23981147</v>
      </c>
    </row>
    <row r="69" spans="1:26" ht="13.5" hidden="1">
      <c r="A69" s="37" t="s">
        <v>32</v>
      </c>
      <c r="B69" s="18">
        <v>69587253</v>
      </c>
      <c r="C69" s="18"/>
      <c r="D69" s="19">
        <v>81101633</v>
      </c>
      <c r="E69" s="20">
        <v>81101633</v>
      </c>
      <c r="F69" s="20">
        <v>5443186</v>
      </c>
      <c r="G69" s="20">
        <v>5993807</v>
      </c>
      <c r="H69" s="20">
        <v>6421927</v>
      </c>
      <c r="I69" s="20">
        <v>17858920</v>
      </c>
      <c r="J69" s="20">
        <v>6771345</v>
      </c>
      <c r="K69" s="20">
        <v>7099574</v>
      </c>
      <c r="L69" s="20">
        <v>6055600</v>
      </c>
      <c r="M69" s="20">
        <v>19926519</v>
      </c>
      <c r="N69" s="20"/>
      <c r="O69" s="20"/>
      <c r="P69" s="20"/>
      <c r="Q69" s="20"/>
      <c r="R69" s="20"/>
      <c r="S69" s="20"/>
      <c r="T69" s="20"/>
      <c r="U69" s="20"/>
      <c r="V69" s="20">
        <v>37785439</v>
      </c>
      <c r="W69" s="20">
        <v>35252438</v>
      </c>
      <c r="X69" s="20"/>
      <c r="Y69" s="19"/>
      <c r="Z69" s="22">
        <v>81101633</v>
      </c>
    </row>
    <row r="70" spans="1:26" ht="13.5" hidden="1">
      <c r="A70" s="38" t="s">
        <v>110</v>
      </c>
      <c r="B70" s="18">
        <v>65903664</v>
      </c>
      <c r="C70" s="18"/>
      <c r="D70" s="19">
        <v>73328084</v>
      </c>
      <c r="E70" s="20">
        <v>73328084</v>
      </c>
      <c r="F70" s="20">
        <v>5131156</v>
      </c>
      <c r="G70" s="20">
        <v>5794311</v>
      </c>
      <c r="H70" s="20">
        <v>5821274</v>
      </c>
      <c r="I70" s="20">
        <v>16746741</v>
      </c>
      <c r="J70" s="20">
        <v>5553064</v>
      </c>
      <c r="K70" s="20">
        <v>6502096</v>
      </c>
      <c r="L70" s="20">
        <v>5453427</v>
      </c>
      <c r="M70" s="20">
        <v>17508587</v>
      </c>
      <c r="N70" s="20"/>
      <c r="O70" s="20"/>
      <c r="P70" s="20"/>
      <c r="Q70" s="20"/>
      <c r="R70" s="20"/>
      <c r="S70" s="20"/>
      <c r="T70" s="20"/>
      <c r="U70" s="20"/>
      <c r="V70" s="20">
        <v>34255328</v>
      </c>
      <c r="W70" s="20">
        <v>31365662</v>
      </c>
      <c r="X70" s="20"/>
      <c r="Y70" s="19"/>
      <c r="Z70" s="22">
        <v>73328084</v>
      </c>
    </row>
    <row r="71" spans="1:26" ht="13.5" hidden="1">
      <c r="A71" s="38" t="s">
        <v>111</v>
      </c>
      <c r="B71" s="18"/>
      <c r="C71" s="18"/>
      <c r="D71" s="19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19"/>
      <c r="Z71" s="22"/>
    </row>
    <row r="72" spans="1:26" ht="13.5" hidden="1">
      <c r="A72" s="38" t="s">
        <v>112</v>
      </c>
      <c r="B72" s="18"/>
      <c r="C72" s="18"/>
      <c r="D72" s="19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19"/>
      <c r="Z72" s="22"/>
    </row>
    <row r="73" spans="1:26" ht="13.5" hidden="1">
      <c r="A73" s="38" t="s">
        <v>113</v>
      </c>
      <c r="B73" s="18">
        <v>3683589</v>
      </c>
      <c r="C73" s="18"/>
      <c r="D73" s="19">
        <v>7773549</v>
      </c>
      <c r="E73" s="20">
        <v>7773549</v>
      </c>
      <c r="F73" s="20">
        <v>312030</v>
      </c>
      <c r="G73" s="20">
        <v>199496</v>
      </c>
      <c r="H73" s="20">
        <v>600653</v>
      </c>
      <c r="I73" s="20">
        <v>1112179</v>
      </c>
      <c r="J73" s="20">
        <v>1218281</v>
      </c>
      <c r="K73" s="20">
        <v>597478</v>
      </c>
      <c r="L73" s="20">
        <v>602173</v>
      </c>
      <c r="M73" s="20">
        <v>2417932</v>
      </c>
      <c r="N73" s="20"/>
      <c r="O73" s="20"/>
      <c r="P73" s="20"/>
      <c r="Q73" s="20"/>
      <c r="R73" s="20"/>
      <c r="S73" s="20"/>
      <c r="T73" s="20"/>
      <c r="U73" s="20"/>
      <c r="V73" s="20">
        <v>3530111</v>
      </c>
      <c r="W73" s="20">
        <v>3886776</v>
      </c>
      <c r="X73" s="20"/>
      <c r="Y73" s="19"/>
      <c r="Z73" s="22">
        <v>7773549</v>
      </c>
    </row>
    <row r="74" spans="1:26" ht="13.5" hidden="1">
      <c r="A74" s="38" t="s">
        <v>114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115</v>
      </c>
      <c r="B75" s="27">
        <v>6529445</v>
      </c>
      <c r="C75" s="27"/>
      <c r="D75" s="28">
        <v>6123241</v>
      </c>
      <c r="E75" s="29">
        <v>6123241</v>
      </c>
      <c r="F75" s="29">
        <v>525300</v>
      </c>
      <c r="G75" s="29">
        <v>384817</v>
      </c>
      <c r="H75" s="29">
        <v>559487</v>
      </c>
      <c r="I75" s="29">
        <v>1469604</v>
      </c>
      <c r="J75" s="29">
        <v>571902</v>
      </c>
      <c r="K75" s="29">
        <v>589233</v>
      </c>
      <c r="L75" s="29">
        <v>631410</v>
      </c>
      <c r="M75" s="29">
        <v>1792545</v>
      </c>
      <c r="N75" s="29"/>
      <c r="O75" s="29"/>
      <c r="P75" s="29"/>
      <c r="Q75" s="29"/>
      <c r="R75" s="29"/>
      <c r="S75" s="29"/>
      <c r="T75" s="29"/>
      <c r="U75" s="29"/>
      <c r="V75" s="29">
        <v>3262149</v>
      </c>
      <c r="W75" s="29">
        <v>3061620</v>
      </c>
      <c r="X75" s="29"/>
      <c r="Y75" s="28"/>
      <c r="Z75" s="30">
        <v>6123241</v>
      </c>
    </row>
    <row r="76" spans="1:26" ht="13.5" hidden="1">
      <c r="A76" s="41" t="s">
        <v>117</v>
      </c>
      <c r="B76" s="31">
        <v>95914029</v>
      </c>
      <c r="C76" s="31"/>
      <c r="D76" s="32">
        <v>98942067</v>
      </c>
      <c r="E76" s="33">
        <v>98942067</v>
      </c>
      <c r="F76" s="33">
        <v>8506074</v>
      </c>
      <c r="G76" s="33">
        <v>6218701</v>
      </c>
      <c r="H76" s="33">
        <v>7455462</v>
      </c>
      <c r="I76" s="33">
        <v>22180237</v>
      </c>
      <c r="J76" s="33">
        <v>8498513</v>
      </c>
      <c r="K76" s="33">
        <v>7224946</v>
      </c>
      <c r="L76" s="33">
        <v>5916318</v>
      </c>
      <c r="M76" s="33">
        <v>21639777</v>
      </c>
      <c r="N76" s="33"/>
      <c r="O76" s="33"/>
      <c r="P76" s="33"/>
      <c r="Q76" s="33"/>
      <c r="R76" s="33"/>
      <c r="S76" s="33"/>
      <c r="T76" s="33"/>
      <c r="U76" s="33"/>
      <c r="V76" s="33">
        <v>43820014</v>
      </c>
      <c r="W76" s="33">
        <v>44543538</v>
      </c>
      <c r="X76" s="33"/>
      <c r="Y76" s="32"/>
      <c r="Z76" s="34">
        <v>98942067</v>
      </c>
    </row>
    <row r="77" spans="1:26" ht="13.5" hidden="1">
      <c r="A77" s="36" t="s">
        <v>31</v>
      </c>
      <c r="B77" s="18">
        <v>22395062</v>
      </c>
      <c r="C77" s="18"/>
      <c r="D77" s="19">
        <v>22302468</v>
      </c>
      <c r="E77" s="20">
        <v>22302468</v>
      </c>
      <c r="F77" s="20">
        <v>1263116</v>
      </c>
      <c r="G77" s="20">
        <v>1471265</v>
      </c>
      <c r="H77" s="20">
        <v>1340291</v>
      </c>
      <c r="I77" s="20">
        <v>4074672</v>
      </c>
      <c r="J77" s="20">
        <v>1940052</v>
      </c>
      <c r="K77" s="20">
        <v>1407493</v>
      </c>
      <c r="L77" s="20">
        <v>1136982</v>
      </c>
      <c r="M77" s="20">
        <v>4484527</v>
      </c>
      <c r="N77" s="20"/>
      <c r="O77" s="20"/>
      <c r="P77" s="20"/>
      <c r="Q77" s="20"/>
      <c r="R77" s="20"/>
      <c r="S77" s="20"/>
      <c r="T77" s="20"/>
      <c r="U77" s="20"/>
      <c r="V77" s="20">
        <v>8559199</v>
      </c>
      <c r="W77" s="20">
        <v>11151234</v>
      </c>
      <c r="X77" s="20"/>
      <c r="Y77" s="19"/>
      <c r="Z77" s="22">
        <v>22302468</v>
      </c>
    </row>
    <row r="78" spans="1:26" ht="13.5" hidden="1">
      <c r="A78" s="37" t="s">
        <v>32</v>
      </c>
      <c r="B78" s="18">
        <v>66258486</v>
      </c>
      <c r="C78" s="18"/>
      <c r="D78" s="19">
        <v>74802627</v>
      </c>
      <c r="E78" s="20">
        <v>74802627</v>
      </c>
      <c r="F78" s="20">
        <v>7060500</v>
      </c>
      <c r="G78" s="20">
        <v>4601388</v>
      </c>
      <c r="H78" s="20">
        <v>6016927</v>
      </c>
      <c r="I78" s="20">
        <v>17678815</v>
      </c>
      <c r="J78" s="20">
        <v>6434067</v>
      </c>
      <c r="K78" s="20">
        <v>5744637</v>
      </c>
      <c r="L78" s="20">
        <v>4662936</v>
      </c>
      <c r="M78" s="20">
        <v>16841640</v>
      </c>
      <c r="N78" s="20"/>
      <c r="O78" s="20"/>
      <c r="P78" s="20"/>
      <c r="Q78" s="20"/>
      <c r="R78" s="20"/>
      <c r="S78" s="20"/>
      <c r="T78" s="20"/>
      <c r="U78" s="20"/>
      <c r="V78" s="20">
        <v>34520455</v>
      </c>
      <c r="W78" s="20">
        <v>32473818</v>
      </c>
      <c r="X78" s="20"/>
      <c r="Y78" s="19"/>
      <c r="Z78" s="22">
        <v>74802627</v>
      </c>
    </row>
    <row r="79" spans="1:26" ht="13.5" hidden="1">
      <c r="A79" s="38" t="s">
        <v>110</v>
      </c>
      <c r="B79" s="18">
        <v>63086454</v>
      </c>
      <c r="C79" s="18"/>
      <c r="D79" s="19">
        <v>68195115</v>
      </c>
      <c r="E79" s="20">
        <v>68195115</v>
      </c>
      <c r="F79" s="20">
        <v>6777674</v>
      </c>
      <c r="G79" s="20">
        <v>4328438</v>
      </c>
      <c r="H79" s="20">
        <v>5763074</v>
      </c>
      <c r="I79" s="20">
        <v>16869186</v>
      </c>
      <c r="J79" s="20">
        <v>6142453</v>
      </c>
      <c r="K79" s="20">
        <v>5498554</v>
      </c>
      <c r="L79" s="20">
        <v>4442909</v>
      </c>
      <c r="M79" s="20">
        <v>16083916</v>
      </c>
      <c r="N79" s="20"/>
      <c r="O79" s="20"/>
      <c r="P79" s="20"/>
      <c r="Q79" s="20"/>
      <c r="R79" s="20"/>
      <c r="S79" s="20"/>
      <c r="T79" s="20"/>
      <c r="U79" s="20"/>
      <c r="V79" s="20">
        <v>32953102</v>
      </c>
      <c r="W79" s="20">
        <v>29170062</v>
      </c>
      <c r="X79" s="20"/>
      <c r="Y79" s="19"/>
      <c r="Z79" s="22">
        <v>68195115</v>
      </c>
    </row>
    <row r="80" spans="1:26" ht="13.5" hidden="1">
      <c r="A80" s="38" t="s">
        <v>111</v>
      </c>
      <c r="B80" s="18"/>
      <c r="C80" s="18"/>
      <c r="D80" s="19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19"/>
      <c r="Z80" s="22"/>
    </row>
    <row r="81" spans="1:26" ht="13.5" hidden="1">
      <c r="A81" s="38" t="s">
        <v>112</v>
      </c>
      <c r="B81" s="18"/>
      <c r="C81" s="18"/>
      <c r="D81" s="19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19"/>
      <c r="Z81" s="22"/>
    </row>
    <row r="82" spans="1:26" ht="13.5" hidden="1">
      <c r="A82" s="38" t="s">
        <v>113</v>
      </c>
      <c r="B82" s="18">
        <v>3172032</v>
      </c>
      <c r="C82" s="18"/>
      <c r="D82" s="19">
        <v>6607512</v>
      </c>
      <c r="E82" s="20">
        <v>6607512</v>
      </c>
      <c r="F82" s="20">
        <v>282826</v>
      </c>
      <c r="G82" s="20">
        <v>272950</v>
      </c>
      <c r="H82" s="20">
        <v>253853</v>
      </c>
      <c r="I82" s="20">
        <v>809629</v>
      </c>
      <c r="J82" s="20">
        <v>291614</v>
      </c>
      <c r="K82" s="20">
        <v>246083</v>
      </c>
      <c r="L82" s="20">
        <v>220027</v>
      </c>
      <c r="M82" s="20">
        <v>757724</v>
      </c>
      <c r="N82" s="20"/>
      <c r="O82" s="20"/>
      <c r="P82" s="20"/>
      <c r="Q82" s="20"/>
      <c r="R82" s="20"/>
      <c r="S82" s="20"/>
      <c r="T82" s="20"/>
      <c r="U82" s="20"/>
      <c r="V82" s="20">
        <v>1567353</v>
      </c>
      <c r="W82" s="20">
        <v>3303756</v>
      </c>
      <c r="X82" s="20"/>
      <c r="Y82" s="19"/>
      <c r="Z82" s="22">
        <v>6607512</v>
      </c>
    </row>
    <row r="83" spans="1:26" ht="13.5" hidden="1">
      <c r="A83" s="38" t="s">
        <v>114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115</v>
      </c>
      <c r="B84" s="27">
        <v>7260481</v>
      </c>
      <c r="C84" s="27"/>
      <c r="D84" s="28">
        <v>1836972</v>
      </c>
      <c r="E84" s="29">
        <v>1836972</v>
      </c>
      <c r="F84" s="29">
        <v>182458</v>
      </c>
      <c r="G84" s="29">
        <v>146048</v>
      </c>
      <c r="H84" s="29">
        <v>98244</v>
      </c>
      <c r="I84" s="29">
        <v>426750</v>
      </c>
      <c r="J84" s="29">
        <v>124394</v>
      </c>
      <c r="K84" s="29">
        <v>72816</v>
      </c>
      <c r="L84" s="29">
        <v>116400</v>
      </c>
      <c r="M84" s="29">
        <v>313610</v>
      </c>
      <c r="N84" s="29"/>
      <c r="O84" s="29"/>
      <c r="P84" s="29"/>
      <c r="Q84" s="29"/>
      <c r="R84" s="29"/>
      <c r="S84" s="29"/>
      <c r="T84" s="29"/>
      <c r="U84" s="29"/>
      <c r="V84" s="29">
        <v>740360</v>
      </c>
      <c r="W84" s="29">
        <v>918486</v>
      </c>
      <c r="X84" s="29"/>
      <c r="Y84" s="28"/>
      <c r="Z84" s="30">
        <v>1836972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89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31833949</v>
      </c>
      <c r="C5" s="18">
        <v>0</v>
      </c>
      <c r="D5" s="58">
        <v>33425646</v>
      </c>
      <c r="E5" s="59">
        <v>33425646</v>
      </c>
      <c r="F5" s="59">
        <v>3157804</v>
      </c>
      <c r="G5" s="59">
        <v>3157804</v>
      </c>
      <c r="H5" s="59">
        <v>3157804</v>
      </c>
      <c r="I5" s="59">
        <v>9473412</v>
      </c>
      <c r="J5" s="59">
        <v>3157804</v>
      </c>
      <c r="K5" s="59">
        <v>3157804</v>
      </c>
      <c r="L5" s="59">
        <v>3157804</v>
      </c>
      <c r="M5" s="59">
        <v>9473412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18946824</v>
      </c>
      <c r="W5" s="59">
        <v>16704000</v>
      </c>
      <c r="X5" s="59">
        <v>2242824</v>
      </c>
      <c r="Y5" s="60">
        <v>13.43</v>
      </c>
      <c r="Z5" s="61">
        <v>33425646</v>
      </c>
    </row>
    <row r="6" spans="1:26" ht="13.5">
      <c r="A6" s="57" t="s">
        <v>32</v>
      </c>
      <c r="B6" s="18">
        <v>0</v>
      </c>
      <c r="C6" s="18">
        <v>0</v>
      </c>
      <c r="D6" s="58">
        <v>0</v>
      </c>
      <c r="E6" s="59">
        <v>0</v>
      </c>
      <c r="F6" s="59">
        <v>0</v>
      </c>
      <c r="G6" s="59">
        <v>0</v>
      </c>
      <c r="H6" s="59">
        <v>0</v>
      </c>
      <c r="I6" s="59">
        <v>0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0</v>
      </c>
      <c r="W6" s="59"/>
      <c r="X6" s="59">
        <v>0</v>
      </c>
      <c r="Y6" s="60">
        <v>0</v>
      </c>
      <c r="Z6" s="61">
        <v>0</v>
      </c>
    </row>
    <row r="7" spans="1:26" ht="13.5">
      <c r="A7" s="57" t="s">
        <v>33</v>
      </c>
      <c r="B7" s="18">
        <v>8940172</v>
      </c>
      <c r="C7" s="18">
        <v>0</v>
      </c>
      <c r="D7" s="58">
        <v>12224527</v>
      </c>
      <c r="E7" s="59">
        <v>12224527</v>
      </c>
      <c r="F7" s="59">
        <v>494715</v>
      </c>
      <c r="G7" s="59">
        <v>426471</v>
      </c>
      <c r="H7" s="59">
        <v>940431</v>
      </c>
      <c r="I7" s="59">
        <v>1861617</v>
      </c>
      <c r="J7" s="59">
        <v>497987</v>
      </c>
      <c r="K7" s="59">
        <v>290881</v>
      </c>
      <c r="L7" s="59">
        <v>956882</v>
      </c>
      <c r="M7" s="59">
        <v>1745750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3607367</v>
      </c>
      <c r="W7" s="59">
        <v>6112266</v>
      </c>
      <c r="X7" s="59">
        <v>-2504899</v>
      </c>
      <c r="Y7" s="60">
        <v>-40.98</v>
      </c>
      <c r="Z7" s="61">
        <v>12224527</v>
      </c>
    </row>
    <row r="8" spans="1:26" ht="13.5">
      <c r="A8" s="57" t="s">
        <v>34</v>
      </c>
      <c r="B8" s="18">
        <v>232170648</v>
      </c>
      <c r="C8" s="18">
        <v>0</v>
      </c>
      <c r="D8" s="58">
        <v>228253000</v>
      </c>
      <c r="E8" s="59">
        <v>228253000</v>
      </c>
      <c r="F8" s="59">
        <v>93801000</v>
      </c>
      <c r="G8" s="59">
        <v>64344</v>
      </c>
      <c r="H8" s="59">
        <v>176451</v>
      </c>
      <c r="I8" s="59">
        <v>94041795</v>
      </c>
      <c r="J8" s="59">
        <v>137788</v>
      </c>
      <c r="K8" s="59">
        <v>81073</v>
      </c>
      <c r="L8" s="59">
        <v>62845673</v>
      </c>
      <c r="M8" s="59">
        <v>63064534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157106329</v>
      </c>
      <c r="W8" s="59">
        <v>171520500</v>
      </c>
      <c r="X8" s="59">
        <v>-14414171</v>
      </c>
      <c r="Y8" s="60">
        <v>-8.4</v>
      </c>
      <c r="Z8" s="61">
        <v>228253000</v>
      </c>
    </row>
    <row r="9" spans="1:26" ht="13.5">
      <c r="A9" s="57" t="s">
        <v>35</v>
      </c>
      <c r="B9" s="18">
        <v>29000857</v>
      </c>
      <c r="C9" s="18">
        <v>0</v>
      </c>
      <c r="D9" s="58">
        <v>27931554</v>
      </c>
      <c r="E9" s="59">
        <v>27931554</v>
      </c>
      <c r="F9" s="59">
        <v>2660451</v>
      </c>
      <c r="G9" s="59">
        <v>2867430</v>
      </c>
      <c r="H9" s="59">
        <v>2912632</v>
      </c>
      <c r="I9" s="59">
        <v>8440513</v>
      </c>
      <c r="J9" s="59">
        <v>2828640</v>
      </c>
      <c r="K9" s="59">
        <v>2822978</v>
      </c>
      <c r="L9" s="59">
        <v>3089535</v>
      </c>
      <c r="M9" s="59">
        <v>8741153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17181666</v>
      </c>
      <c r="W9" s="59">
        <v>13113114</v>
      </c>
      <c r="X9" s="59">
        <v>4068552</v>
      </c>
      <c r="Y9" s="60">
        <v>31.03</v>
      </c>
      <c r="Z9" s="61">
        <v>27931554</v>
      </c>
    </row>
    <row r="10" spans="1:26" ht="25.5">
      <c r="A10" s="62" t="s">
        <v>102</v>
      </c>
      <c r="B10" s="63">
        <f>SUM(B5:B9)</f>
        <v>301945626</v>
      </c>
      <c r="C10" s="63">
        <f>SUM(C5:C9)</f>
        <v>0</v>
      </c>
      <c r="D10" s="64">
        <f aca="true" t="shared" si="0" ref="D10:Z10">SUM(D5:D9)</f>
        <v>301834727</v>
      </c>
      <c r="E10" s="65">
        <f t="shared" si="0"/>
        <v>301834727</v>
      </c>
      <c r="F10" s="65">
        <f t="shared" si="0"/>
        <v>100113970</v>
      </c>
      <c r="G10" s="65">
        <f t="shared" si="0"/>
        <v>6516049</v>
      </c>
      <c r="H10" s="65">
        <f t="shared" si="0"/>
        <v>7187318</v>
      </c>
      <c r="I10" s="65">
        <f t="shared" si="0"/>
        <v>113817337</v>
      </c>
      <c r="J10" s="65">
        <f t="shared" si="0"/>
        <v>6622219</v>
      </c>
      <c r="K10" s="65">
        <f t="shared" si="0"/>
        <v>6352736</v>
      </c>
      <c r="L10" s="65">
        <f t="shared" si="0"/>
        <v>70049894</v>
      </c>
      <c r="M10" s="65">
        <f t="shared" si="0"/>
        <v>83024849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196842186</v>
      </c>
      <c r="W10" s="65">
        <f t="shared" si="0"/>
        <v>207449880</v>
      </c>
      <c r="X10" s="65">
        <f t="shared" si="0"/>
        <v>-10607694</v>
      </c>
      <c r="Y10" s="66">
        <f>+IF(W10&lt;&gt;0,(X10/W10)*100,0)</f>
        <v>-5.113376782864372</v>
      </c>
      <c r="Z10" s="67">
        <f t="shared" si="0"/>
        <v>301834727</v>
      </c>
    </row>
    <row r="11" spans="1:26" ht="13.5">
      <c r="A11" s="57" t="s">
        <v>36</v>
      </c>
      <c r="B11" s="18">
        <v>49281533</v>
      </c>
      <c r="C11" s="18">
        <v>0</v>
      </c>
      <c r="D11" s="58">
        <v>71518220</v>
      </c>
      <c r="E11" s="59">
        <v>71518220</v>
      </c>
      <c r="F11" s="59">
        <v>4049430</v>
      </c>
      <c r="G11" s="59">
        <v>4374512</v>
      </c>
      <c r="H11" s="59">
        <v>4380666</v>
      </c>
      <c r="I11" s="59">
        <v>12804608</v>
      </c>
      <c r="J11" s="59">
        <v>4305984</v>
      </c>
      <c r="K11" s="59">
        <v>4293305</v>
      </c>
      <c r="L11" s="59">
        <v>4547071</v>
      </c>
      <c r="M11" s="59">
        <v>13146360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25950968</v>
      </c>
      <c r="W11" s="59">
        <v>33078322</v>
      </c>
      <c r="X11" s="59">
        <v>-7127354</v>
      </c>
      <c r="Y11" s="60">
        <v>-21.55</v>
      </c>
      <c r="Z11" s="61">
        <v>71518220</v>
      </c>
    </row>
    <row r="12" spans="1:26" ht="13.5">
      <c r="A12" s="57" t="s">
        <v>37</v>
      </c>
      <c r="B12" s="18">
        <v>18858063</v>
      </c>
      <c r="C12" s="18">
        <v>0</v>
      </c>
      <c r="D12" s="58">
        <v>20792343</v>
      </c>
      <c r="E12" s="59">
        <v>20792343</v>
      </c>
      <c r="F12" s="59">
        <v>1644825</v>
      </c>
      <c r="G12" s="59">
        <v>1100757</v>
      </c>
      <c r="H12" s="59">
        <v>2065020</v>
      </c>
      <c r="I12" s="59">
        <v>4810602</v>
      </c>
      <c r="J12" s="59">
        <v>1610299</v>
      </c>
      <c r="K12" s="59">
        <v>1624961</v>
      </c>
      <c r="L12" s="59">
        <v>1614333</v>
      </c>
      <c r="M12" s="59">
        <v>4849593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9660195</v>
      </c>
      <c r="W12" s="59">
        <v>10396170</v>
      </c>
      <c r="X12" s="59">
        <v>-735975</v>
      </c>
      <c r="Y12" s="60">
        <v>-7.08</v>
      </c>
      <c r="Z12" s="61">
        <v>20792343</v>
      </c>
    </row>
    <row r="13" spans="1:26" ht="13.5">
      <c r="A13" s="57" t="s">
        <v>103</v>
      </c>
      <c r="B13" s="18">
        <v>18036091</v>
      </c>
      <c r="C13" s="18">
        <v>0</v>
      </c>
      <c r="D13" s="58">
        <v>13637775</v>
      </c>
      <c r="E13" s="59">
        <v>13637775</v>
      </c>
      <c r="F13" s="59">
        <v>1136481</v>
      </c>
      <c r="G13" s="59">
        <v>1236249</v>
      </c>
      <c r="H13" s="59">
        <v>1388387</v>
      </c>
      <c r="I13" s="59">
        <v>3761117</v>
      </c>
      <c r="J13" s="59">
        <v>1690327</v>
      </c>
      <c r="K13" s="59">
        <v>1690327</v>
      </c>
      <c r="L13" s="59">
        <v>1690327</v>
      </c>
      <c r="M13" s="59">
        <v>5070981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8832098</v>
      </c>
      <c r="W13" s="59">
        <v>6818886</v>
      </c>
      <c r="X13" s="59">
        <v>2013212</v>
      </c>
      <c r="Y13" s="60">
        <v>29.52</v>
      </c>
      <c r="Z13" s="61">
        <v>13637775</v>
      </c>
    </row>
    <row r="14" spans="1:26" ht="13.5">
      <c r="A14" s="57" t="s">
        <v>38</v>
      </c>
      <c r="B14" s="18">
        <v>0</v>
      </c>
      <c r="C14" s="18">
        <v>0</v>
      </c>
      <c r="D14" s="58">
        <v>0</v>
      </c>
      <c r="E14" s="59">
        <v>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/>
      <c r="X14" s="59">
        <v>0</v>
      </c>
      <c r="Y14" s="60">
        <v>0</v>
      </c>
      <c r="Z14" s="61">
        <v>0</v>
      </c>
    </row>
    <row r="15" spans="1:26" ht="13.5">
      <c r="A15" s="57" t="s">
        <v>39</v>
      </c>
      <c r="B15" s="18">
        <v>0</v>
      </c>
      <c r="C15" s="18">
        <v>0</v>
      </c>
      <c r="D15" s="58">
        <v>0</v>
      </c>
      <c r="E15" s="59">
        <v>0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0</v>
      </c>
      <c r="W15" s="59"/>
      <c r="X15" s="59">
        <v>0</v>
      </c>
      <c r="Y15" s="60">
        <v>0</v>
      </c>
      <c r="Z15" s="61">
        <v>0</v>
      </c>
    </row>
    <row r="16" spans="1:26" ht="13.5">
      <c r="A16" s="68" t="s">
        <v>40</v>
      </c>
      <c r="B16" s="18">
        <v>930000</v>
      </c>
      <c r="C16" s="18">
        <v>0</v>
      </c>
      <c r="D16" s="58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/>
      <c r="X16" s="59">
        <v>0</v>
      </c>
      <c r="Y16" s="60">
        <v>0</v>
      </c>
      <c r="Z16" s="61">
        <v>0</v>
      </c>
    </row>
    <row r="17" spans="1:26" ht="13.5">
      <c r="A17" s="57" t="s">
        <v>41</v>
      </c>
      <c r="B17" s="18">
        <v>258558385</v>
      </c>
      <c r="C17" s="18">
        <v>0</v>
      </c>
      <c r="D17" s="58">
        <v>125165431</v>
      </c>
      <c r="E17" s="59">
        <v>125165431</v>
      </c>
      <c r="F17" s="59">
        <v>6317938</v>
      </c>
      <c r="G17" s="59">
        <v>3392907</v>
      </c>
      <c r="H17" s="59">
        <v>9517086</v>
      </c>
      <c r="I17" s="59">
        <v>19227931</v>
      </c>
      <c r="J17" s="59">
        <v>8833566</v>
      </c>
      <c r="K17" s="59">
        <v>9340102</v>
      </c>
      <c r="L17" s="59">
        <v>9897761</v>
      </c>
      <c r="M17" s="59">
        <v>28071429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47299360</v>
      </c>
      <c r="W17" s="59">
        <v>58407383</v>
      </c>
      <c r="X17" s="59">
        <v>-11108023</v>
      </c>
      <c r="Y17" s="60">
        <v>-19.02</v>
      </c>
      <c r="Z17" s="61">
        <v>125165431</v>
      </c>
    </row>
    <row r="18" spans="1:26" ht="13.5">
      <c r="A18" s="69" t="s">
        <v>42</v>
      </c>
      <c r="B18" s="70">
        <f>SUM(B11:B17)</f>
        <v>345664072</v>
      </c>
      <c r="C18" s="70">
        <f>SUM(C11:C17)</f>
        <v>0</v>
      </c>
      <c r="D18" s="71">
        <f aca="true" t="shared" si="1" ref="D18:Z18">SUM(D11:D17)</f>
        <v>231113769</v>
      </c>
      <c r="E18" s="72">
        <f t="shared" si="1"/>
        <v>231113769</v>
      </c>
      <c r="F18" s="72">
        <f t="shared" si="1"/>
        <v>13148674</v>
      </c>
      <c r="G18" s="72">
        <f t="shared" si="1"/>
        <v>10104425</v>
      </c>
      <c r="H18" s="72">
        <f t="shared" si="1"/>
        <v>17351159</v>
      </c>
      <c r="I18" s="72">
        <f t="shared" si="1"/>
        <v>40604258</v>
      </c>
      <c r="J18" s="72">
        <f t="shared" si="1"/>
        <v>16440176</v>
      </c>
      <c r="K18" s="72">
        <f t="shared" si="1"/>
        <v>16948695</v>
      </c>
      <c r="L18" s="72">
        <f t="shared" si="1"/>
        <v>17749492</v>
      </c>
      <c r="M18" s="72">
        <f t="shared" si="1"/>
        <v>51138363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91742621</v>
      </c>
      <c r="W18" s="72">
        <f t="shared" si="1"/>
        <v>108700761</v>
      </c>
      <c r="X18" s="72">
        <f t="shared" si="1"/>
        <v>-16958140</v>
      </c>
      <c r="Y18" s="66">
        <f>+IF(W18&lt;&gt;0,(X18/W18)*100,0)</f>
        <v>-15.600755545768441</v>
      </c>
      <c r="Z18" s="73">
        <f t="shared" si="1"/>
        <v>231113769</v>
      </c>
    </row>
    <row r="19" spans="1:26" ht="13.5">
      <c r="A19" s="69" t="s">
        <v>43</v>
      </c>
      <c r="B19" s="74">
        <f>+B10-B18</f>
        <v>-43718446</v>
      </c>
      <c r="C19" s="74">
        <f>+C10-C18</f>
        <v>0</v>
      </c>
      <c r="D19" s="75">
        <f aca="true" t="shared" si="2" ref="D19:Z19">+D10-D18</f>
        <v>70720958</v>
      </c>
      <c r="E19" s="76">
        <f t="shared" si="2"/>
        <v>70720958</v>
      </c>
      <c r="F19" s="76">
        <f t="shared" si="2"/>
        <v>86965296</v>
      </c>
      <c r="G19" s="76">
        <f t="shared" si="2"/>
        <v>-3588376</v>
      </c>
      <c r="H19" s="76">
        <f t="shared" si="2"/>
        <v>-10163841</v>
      </c>
      <c r="I19" s="76">
        <f t="shared" si="2"/>
        <v>73213079</v>
      </c>
      <c r="J19" s="76">
        <f t="shared" si="2"/>
        <v>-9817957</v>
      </c>
      <c r="K19" s="76">
        <f t="shared" si="2"/>
        <v>-10595959</v>
      </c>
      <c r="L19" s="76">
        <f t="shared" si="2"/>
        <v>52300402</v>
      </c>
      <c r="M19" s="76">
        <f t="shared" si="2"/>
        <v>31886486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105099565</v>
      </c>
      <c r="W19" s="76">
        <f>IF(E10=E18,0,W10-W18)</f>
        <v>98749119</v>
      </c>
      <c r="X19" s="76">
        <f t="shared" si="2"/>
        <v>6350446</v>
      </c>
      <c r="Y19" s="77">
        <f>+IF(W19&lt;&gt;0,(X19/W19)*100,0)</f>
        <v>6.430888765701292</v>
      </c>
      <c r="Z19" s="78">
        <f t="shared" si="2"/>
        <v>70720958</v>
      </c>
    </row>
    <row r="20" spans="1:26" ht="13.5">
      <c r="A20" s="57" t="s">
        <v>44</v>
      </c>
      <c r="B20" s="18">
        <v>60450000</v>
      </c>
      <c r="C20" s="18">
        <v>0</v>
      </c>
      <c r="D20" s="58">
        <v>66210000</v>
      </c>
      <c r="E20" s="59">
        <v>66210000</v>
      </c>
      <c r="F20" s="59">
        <v>10841540</v>
      </c>
      <c r="G20" s="59">
        <v>3951258</v>
      </c>
      <c r="H20" s="59">
        <v>9889188</v>
      </c>
      <c r="I20" s="59">
        <v>24681986</v>
      </c>
      <c r="J20" s="59">
        <v>1648833</v>
      </c>
      <c r="K20" s="59">
        <v>0</v>
      </c>
      <c r="L20" s="59">
        <v>24440006</v>
      </c>
      <c r="M20" s="59">
        <v>26088839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50770825</v>
      </c>
      <c r="W20" s="59">
        <v>42374400</v>
      </c>
      <c r="X20" s="59">
        <v>8396425</v>
      </c>
      <c r="Y20" s="60">
        <v>19.81</v>
      </c>
      <c r="Z20" s="61">
        <v>66210000</v>
      </c>
    </row>
    <row r="21" spans="1:26" ht="13.5">
      <c r="A21" s="57" t="s">
        <v>104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105</v>
      </c>
      <c r="B22" s="85">
        <f>SUM(B19:B21)</f>
        <v>16731554</v>
      </c>
      <c r="C22" s="85">
        <f>SUM(C19:C21)</f>
        <v>0</v>
      </c>
      <c r="D22" s="86">
        <f aca="true" t="shared" si="3" ref="D22:Z22">SUM(D19:D21)</f>
        <v>136930958</v>
      </c>
      <c r="E22" s="87">
        <f t="shared" si="3"/>
        <v>136930958</v>
      </c>
      <c r="F22" s="87">
        <f t="shared" si="3"/>
        <v>97806836</v>
      </c>
      <c r="G22" s="87">
        <f t="shared" si="3"/>
        <v>362882</v>
      </c>
      <c r="H22" s="87">
        <f t="shared" si="3"/>
        <v>-274653</v>
      </c>
      <c r="I22" s="87">
        <f t="shared" si="3"/>
        <v>97895065</v>
      </c>
      <c r="J22" s="87">
        <f t="shared" si="3"/>
        <v>-8169124</v>
      </c>
      <c r="K22" s="87">
        <f t="shared" si="3"/>
        <v>-10595959</v>
      </c>
      <c r="L22" s="87">
        <f t="shared" si="3"/>
        <v>76740408</v>
      </c>
      <c r="M22" s="87">
        <f t="shared" si="3"/>
        <v>57975325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155870390</v>
      </c>
      <c r="W22" s="87">
        <f t="shared" si="3"/>
        <v>141123519</v>
      </c>
      <c r="X22" s="87">
        <f t="shared" si="3"/>
        <v>14746871</v>
      </c>
      <c r="Y22" s="88">
        <f>+IF(W22&lt;&gt;0,(X22/W22)*100,0)</f>
        <v>10.449619669702255</v>
      </c>
      <c r="Z22" s="89">
        <f t="shared" si="3"/>
        <v>136930958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16731554</v>
      </c>
      <c r="C24" s="74">
        <f>SUM(C22:C23)</f>
        <v>0</v>
      </c>
      <c r="D24" s="75">
        <f aca="true" t="shared" si="4" ref="D24:Z24">SUM(D22:D23)</f>
        <v>136930958</v>
      </c>
      <c r="E24" s="76">
        <f t="shared" si="4"/>
        <v>136930958</v>
      </c>
      <c r="F24" s="76">
        <f t="shared" si="4"/>
        <v>97806836</v>
      </c>
      <c r="G24" s="76">
        <f t="shared" si="4"/>
        <v>362882</v>
      </c>
      <c r="H24" s="76">
        <f t="shared" si="4"/>
        <v>-274653</v>
      </c>
      <c r="I24" s="76">
        <f t="shared" si="4"/>
        <v>97895065</v>
      </c>
      <c r="J24" s="76">
        <f t="shared" si="4"/>
        <v>-8169124</v>
      </c>
      <c r="K24" s="76">
        <f t="shared" si="4"/>
        <v>-10595959</v>
      </c>
      <c r="L24" s="76">
        <f t="shared" si="4"/>
        <v>76740408</v>
      </c>
      <c r="M24" s="76">
        <f t="shared" si="4"/>
        <v>57975325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155870390</v>
      </c>
      <c r="W24" s="76">
        <f t="shared" si="4"/>
        <v>141123519</v>
      </c>
      <c r="X24" s="76">
        <f t="shared" si="4"/>
        <v>14746871</v>
      </c>
      <c r="Y24" s="77">
        <f>+IF(W24&lt;&gt;0,(X24/W24)*100,0)</f>
        <v>10.449619669702255</v>
      </c>
      <c r="Z24" s="78">
        <f t="shared" si="4"/>
        <v>136930958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106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155517751</v>
      </c>
      <c r="C27" s="21">
        <v>0</v>
      </c>
      <c r="D27" s="98">
        <v>154910000</v>
      </c>
      <c r="E27" s="99">
        <v>154910000</v>
      </c>
      <c r="F27" s="99">
        <v>11401197</v>
      </c>
      <c r="G27" s="99">
        <v>11595906</v>
      </c>
      <c r="H27" s="99">
        <v>16298766</v>
      </c>
      <c r="I27" s="99">
        <v>39295869</v>
      </c>
      <c r="J27" s="99">
        <v>10010897</v>
      </c>
      <c r="K27" s="99">
        <v>10940149</v>
      </c>
      <c r="L27" s="99">
        <v>10837165</v>
      </c>
      <c r="M27" s="99">
        <v>31788211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71084080</v>
      </c>
      <c r="W27" s="99">
        <v>77455000</v>
      </c>
      <c r="X27" s="99">
        <v>-6370920</v>
      </c>
      <c r="Y27" s="100">
        <v>-8.23</v>
      </c>
      <c r="Z27" s="101">
        <v>154910000</v>
      </c>
    </row>
    <row r="28" spans="1:26" ht="13.5">
      <c r="A28" s="102" t="s">
        <v>44</v>
      </c>
      <c r="B28" s="18">
        <v>155517751</v>
      </c>
      <c r="C28" s="18">
        <v>0</v>
      </c>
      <c r="D28" s="58">
        <v>154910000</v>
      </c>
      <c r="E28" s="59">
        <v>154910000</v>
      </c>
      <c r="F28" s="59">
        <v>11401197</v>
      </c>
      <c r="G28" s="59">
        <v>11595906</v>
      </c>
      <c r="H28" s="59">
        <v>16298766</v>
      </c>
      <c r="I28" s="59">
        <v>39295869</v>
      </c>
      <c r="J28" s="59">
        <v>10010897</v>
      </c>
      <c r="K28" s="59">
        <v>10940149</v>
      </c>
      <c r="L28" s="59">
        <v>10837165</v>
      </c>
      <c r="M28" s="59">
        <v>31788211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71084080</v>
      </c>
      <c r="W28" s="59">
        <v>77455000</v>
      </c>
      <c r="X28" s="59">
        <v>-6370920</v>
      </c>
      <c r="Y28" s="60">
        <v>-8.23</v>
      </c>
      <c r="Z28" s="61">
        <v>154910000</v>
      </c>
    </row>
    <row r="29" spans="1:26" ht="13.5">
      <c r="A29" s="57" t="s">
        <v>107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0</v>
      </c>
      <c r="C31" s="18">
        <v>0</v>
      </c>
      <c r="D31" s="58">
        <v>0</v>
      </c>
      <c r="E31" s="59">
        <v>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/>
      <c r="X31" s="59">
        <v>0</v>
      </c>
      <c r="Y31" s="60">
        <v>0</v>
      </c>
      <c r="Z31" s="61">
        <v>0</v>
      </c>
    </row>
    <row r="32" spans="1:26" ht="13.5">
      <c r="A32" s="69" t="s">
        <v>50</v>
      </c>
      <c r="B32" s="21">
        <f>SUM(B28:B31)</f>
        <v>155517751</v>
      </c>
      <c r="C32" s="21">
        <f>SUM(C28:C31)</f>
        <v>0</v>
      </c>
      <c r="D32" s="98">
        <f aca="true" t="shared" si="5" ref="D32:Z32">SUM(D28:D31)</f>
        <v>154910000</v>
      </c>
      <c r="E32" s="99">
        <f t="shared" si="5"/>
        <v>154910000</v>
      </c>
      <c r="F32" s="99">
        <f t="shared" si="5"/>
        <v>11401197</v>
      </c>
      <c r="G32" s="99">
        <f t="shared" si="5"/>
        <v>11595906</v>
      </c>
      <c r="H32" s="99">
        <f t="shared" si="5"/>
        <v>16298766</v>
      </c>
      <c r="I32" s="99">
        <f t="shared" si="5"/>
        <v>39295869</v>
      </c>
      <c r="J32" s="99">
        <f t="shared" si="5"/>
        <v>10010897</v>
      </c>
      <c r="K32" s="99">
        <f t="shared" si="5"/>
        <v>10940149</v>
      </c>
      <c r="L32" s="99">
        <f t="shared" si="5"/>
        <v>10837165</v>
      </c>
      <c r="M32" s="99">
        <f t="shared" si="5"/>
        <v>31788211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71084080</v>
      </c>
      <c r="W32" s="99">
        <f t="shared" si="5"/>
        <v>77455000</v>
      </c>
      <c r="X32" s="99">
        <f t="shared" si="5"/>
        <v>-6370920</v>
      </c>
      <c r="Y32" s="100">
        <f>+IF(W32&lt;&gt;0,(X32/W32)*100,0)</f>
        <v>-8.22531792653799</v>
      </c>
      <c r="Z32" s="101">
        <f t="shared" si="5"/>
        <v>154910000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129719248</v>
      </c>
      <c r="C35" s="18">
        <v>0</v>
      </c>
      <c r="D35" s="58">
        <v>122624925</v>
      </c>
      <c r="E35" s="59">
        <v>122624925</v>
      </c>
      <c r="F35" s="59">
        <v>231417109</v>
      </c>
      <c r="G35" s="59">
        <v>221870524</v>
      </c>
      <c r="H35" s="59">
        <v>195160992</v>
      </c>
      <c r="I35" s="59">
        <v>195160992</v>
      </c>
      <c r="J35" s="59">
        <v>186712010</v>
      </c>
      <c r="K35" s="59">
        <v>161144235</v>
      </c>
      <c r="L35" s="59">
        <v>228922754</v>
      </c>
      <c r="M35" s="59">
        <v>228922754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228922754</v>
      </c>
      <c r="W35" s="59">
        <v>61312463</v>
      </c>
      <c r="X35" s="59">
        <v>167610291</v>
      </c>
      <c r="Y35" s="60">
        <v>273.37</v>
      </c>
      <c r="Z35" s="61">
        <v>122624925</v>
      </c>
    </row>
    <row r="36" spans="1:26" ht="13.5">
      <c r="A36" s="57" t="s">
        <v>53</v>
      </c>
      <c r="B36" s="18">
        <v>258437111</v>
      </c>
      <c r="C36" s="18">
        <v>0</v>
      </c>
      <c r="D36" s="58">
        <v>301859421</v>
      </c>
      <c r="E36" s="59">
        <v>301859421</v>
      </c>
      <c r="F36" s="59">
        <v>242903604</v>
      </c>
      <c r="G36" s="59">
        <v>257839510</v>
      </c>
      <c r="H36" s="59">
        <v>242771291</v>
      </c>
      <c r="I36" s="59">
        <v>242771291</v>
      </c>
      <c r="J36" s="59">
        <v>241104055</v>
      </c>
      <c r="K36" s="59">
        <v>240756173</v>
      </c>
      <c r="L36" s="59">
        <v>268290276</v>
      </c>
      <c r="M36" s="59">
        <v>268290276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268290276</v>
      </c>
      <c r="W36" s="59">
        <v>150929711</v>
      </c>
      <c r="X36" s="59">
        <v>117360565</v>
      </c>
      <c r="Y36" s="60">
        <v>77.76</v>
      </c>
      <c r="Z36" s="61">
        <v>301859421</v>
      </c>
    </row>
    <row r="37" spans="1:26" ht="13.5">
      <c r="A37" s="57" t="s">
        <v>54</v>
      </c>
      <c r="B37" s="18">
        <v>45998593</v>
      </c>
      <c r="C37" s="18">
        <v>0</v>
      </c>
      <c r="D37" s="58">
        <v>15468458</v>
      </c>
      <c r="E37" s="59">
        <v>15468458</v>
      </c>
      <c r="F37" s="59">
        <v>56323656</v>
      </c>
      <c r="G37" s="59">
        <v>59587738</v>
      </c>
      <c r="H37" s="59">
        <v>47050967</v>
      </c>
      <c r="I37" s="59">
        <v>47050967</v>
      </c>
      <c r="J37" s="59">
        <v>53730011</v>
      </c>
      <c r="K37" s="59">
        <v>47987516</v>
      </c>
      <c r="L37" s="59">
        <v>57568011</v>
      </c>
      <c r="M37" s="59">
        <v>57568011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57568011</v>
      </c>
      <c r="W37" s="59">
        <v>7734229</v>
      </c>
      <c r="X37" s="59">
        <v>49833782</v>
      </c>
      <c r="Y37" s="60">
        <v>644.33</v>
      </c>
      <c r="Z37" s="61">
        <v>15468458</v>
      </c>
    </row>
    <row r="38" spans="1:26" ht="13.5">
      <c r="A38" s="57" t="s">
        <v>55</v>
      </c>
      <c r="B38" s="18">
        <v>3240352</v>
      </c>
      <c r="C38" s="18">
        <v>0</v>
      </c>
      <c r="D38" s="58">
        <v>4028436</v>
      </c>
      <c r="E38" s="59">
        <v>4028436</v>
      </c>
      <c r="F38" s="59">
        <v>3321000</v>
      </c>
      <c r="G38" s="59">
        <v>3321000</v>
      </c>
      <c r="H38" s="59">
        <v>3321000</v>
      </c>
      <c r="I38" s="59">
        <v>3321000</v>
      </c>
      <c r="J38" s="59">
        <v>3321000</v>
      </c>
      <c r="K38" s="59">
        <v>3321000</v>
      </c>
      <c r="L38" s="59">
        <v>3321000</v>
      </c>
      <c r="M38" s="59">
        <v>3321000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3321000</v>
      </c>
      <c r="W38" s="59">
        <v>2014218</v>
      </c>
      <c r="X38" s="59">
        <v>1306782</v>
      </c>
      <c r="Y38" s="60">
        <v>64.88</v>
      </c>
      <c r="Z38" s="61">
        <v>4028436</v>
      </c>
    </row>
    <row r="39" spans="1:26" ht="13.5">
      <c r="A39" s="57" t="s">
        <v>56</v>
      </c>
      <c r="B39" s="18">
        <v>338917414</v>
      </c>
      <c r="C39" s="18">
        <v>0</v>
      </c>
      <c r="D39" s="58">
        <v>404987451</v>
      </c>
      <c r="E39" s="59">
        <v>404987451</v>
      </c>
      <c r="F39" s="59">
        <v>414676057</v>
      </c>
      <c r="G39" s="59">
        <v>416801296</v>
      </c>
      <c r="H39" s="59">
        <v>387560316</v>
      </c>
      <c r="I39" s="59">
        <v>387560316</v>
      </c>
      <c r="J39" s="59">
        <v>370765054</v>
      </c>
      <c r="K39" s="59">
        <v>350591892</v>
      </c>
      <c r="L39" s="59">
        <v>436324019</v>
      </c>
      <c r="M39" s="59">
        <v>436324019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436324019</v>
      </c>
      <c r="W39" s="59">
        <v>202493726</v>
      </c>
      <c r="X39" s="59">
        <v>233830293</v>
      </c>
      <c r="Y39" s="60">
        <v>115.48</v>
      </c>
      <c r="Z39" s="61">
        <v>404987451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133703971</v>
      </c>
      <c r="C42" s="18">
        <v>0</v>
      </c>
      <c r="D42" s="58">
        <v>160783607</v>
      </c>
      <c r="E42" s="59">
        <v>160783607</v>
      </c>
      <c r="F42" s="59">
        <v>105955505</v>
      </c>
      <c r="G42" s="59">
        <v>-5460521</v>
      </c>
      <c r="H42" s="59">
        <v>-20026480</v>
      </c>
      <c r="I42" s="59">
        <v>80468504</v>
      </c>
      <c r="J42" s="59">
        <v>-8295129</v>
      </c>
      <c r="K42" s="59">
        <v>-16176304</v>
      </c>
      <c r="L42" s="59">
        <v>76212657</v>
      </c>
      <c r="M42" s="59">
        <v>51741224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132209728</v>
      </c>
      <c r="W42" s="59">
        <v>148955719</v>
      </c>
      <c r="X42" s="59">
        <v>-16745991</v>
      </c>
      <c r="Y42" s="60">
        <v>-11.24</v>
      </c>
      <c r="Z42" s="61">
        <v>160783607</v>
      </c>
    </row>
    <row r="43" spans="1:26" ht="13.5">
      <c r="A43" s="57" t="s">
        <v>59</v>
      </c>
      <c r="B43" s="18">
        <v>-149409467</v>
      </c>
      <c r="C43" s="18">
        <v>0</v>
      </c>
      <c r="D43" s="58">
        <v>-154909999</v>
      </c>
      <c r="E43" s="59">
        <v>-154909999</v>
      </c>
      <c r="F43" s="59">
        <v>-11401197</v>
      </c>
      <c r="G43" s="59">
        <v>-11595907</v>
      </c>
      <c r="H43" s="59">
        <v>-16298766</v>
      </c>
      <c r="I43" s="59">
        <v>-39295870</v>
      </c>
      <c r="J43" s="59">
        <v>-3632992</v>
      </c>
      <c r="K43" s="59">
        <v>-18987226</v>
      </c>
      <c r="L43" s="59">
        <v>-17507100</v>
      </c>
      <c r="M43" s="59">
        <v>-40127318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-79423188</v>
      </c>
      <c r="W43" s="59">
        <v>-94909028</v>
      </c>
      <c r="X43" s="59">
        <v>15485840</v>
      </c>
      <c r="Y43" s="60">
        <v>-16.32</v>
      </c>
      <c r="Z43" s="61">
        <v>-154909999</v>
      </c>
    </row>
    <row r="44" spans="1:26" ht="13.5">
      <c r="A44" s="57" t="s">
        <v>60</v>
      </c>
      <c r="B44" s="18">
        <v>0</v>
      </c>
      <c r="C44" s="18">
        <v>0</v>
      </c>
      <c r="D44" s="58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/>
      <c r="X44" s="59">
        <v>0</v>
      </c>
      <c r="Y44" s="60">
        <v>0</v>
      </c>
      <c r="Z44" s="61">
        <v>0</v>
      </c>
    </row>
    <row r="45" spans="1:26" ht="13.5">
      <c r="A45" s="69" t="s">
        <v>61</v>
      </c>
      <c r="B45" s="21">
        <v>96411918</v>
      </c>
      <c r="C45" s="21">
        <v>0</v>
      </c>
      <c r="D45" s="98">
        <v>74569431</v>
      </c>
      <c r="E45" s="99">
        <v>74569431</v>
      </c>
      <c r="F45" s="99">
        <v>190966226</v>
      </c>
      <c r="G45" s="99">
        <v>173909798</v>
      </c>
      <c r="H45" s="99">
        <v>137584552</v>
      </c>
      <c r="I45" s="99">
        <v>137584552</v>
      </c>
      <c r="J45" s="99">
        <v>125656431</v>
      </c>
      <c r="K45" s="99">
        <v>90492901</v>
      </c>
      <c r="L45" s="99">
        <v>149198458</v>
      </c>
      <c r="M45" s="99">
        <v>149198458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149198458</v>
      </c>
      <c r="W45" s="99">
        <v>122742514</v>
      </c>
      <c r="X45" s="99">
        <v>26455944</v>
      </c>
      <c r="Y45" s="100">
        <v>21.55</v>
      </c>
      <c r="Z45" s="101">
        <v>74569431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108</v>
      </c>
      <c r="B47" s="114" t="s">
        <v>93</v>
      </c>
      <c r="C47" s="114"/>
      <c r="D47" s="115" t="s">
        <v>94</v>
      </c>
      <c r="E47" s="116" t="s">
        <v>95</v>
      </c>
      <c r="F47" s="117"/>
      <c r="G47" s="117"/>
      <c r="H47" s="117"/>
      <c r="I47" s="118" t="s">
        <v>96</v>
      </c>
      <c r="J47" s="117"/>
      <c r="K47" s="117"/>
      <c r="L47" s="117"/>
      <c r="M47" s="118" t="s">
        <v>97</v>
      </c>
      <c r="N47" s="119"/>
      <c r="O47" s="119"/>
      <c r="P47" s="119"/>
      <c r="Q47" s="119"/>
      <c r="R47" s="119"/>
      <c r="S47" s="119"/>
      <c r="T47" s="119"/>
      <c r="U47" s="119"/>
      <c r="V47" s="118" t="s">
        <v>98</v>
      </c>
      <c r="W47" s="118" t="s">
        <v>99</v>
      </c>
      <c r="X47" s="118" t="s">
        <v>100</v>
      </c>
      <c r="Y47" s="118" t="s">
        <v>101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8368707</v>
      </c>
      <c r="C49" s="51">
        <v>0</v>
      </c>
      <c r="D49" s="128">
        <v>5071889</v>
      </c>
      <c r="E49" s="53">
        <v>5025211</v>
      </c>
      <c r="F49" s="53">
        <v>0</v>
      </c>
      <c r="G49" s="53">
        <v>0</v>
      </c>
      <c r="H49" s="53">
        <v>0</v>
      </c>
      <c r="I49" s="53">
        <v>249560395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268026202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338360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338360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109</v>
      </c>
      <c r="B58" s="5">
        <f>IF(B67=0,0,+(B76/B67)*100)</f>
        <v>15.821927117723112</v>
      </c>
      <c r="C58" s="5">
        <f>IF(C67=0,0,+(C76/C67)*100)</f>
        <v>0</v>
      </c>
      <c r="D58" s="6">
        <f aca="true" t="shared" si="6" ref="D58:Z58">IF(D67=0,0,+(D76/D67)*100)</f>
        <v>43.19005410397715</v>
      </c>
      <c r="E58" s="7">
        <f t="shared" si="6"/>
        <v>43.19005410397715</v>
      </c>
      <c r="F58" s="7">
        <f t="shared" si="6"/>
        <v>7.482119183920215</v>
      </c>
      <c r="G58" s="7">
        <f t="shared" si="6"/>
        <v>1.863475723026616</v>
      </c>
      <c r="H58" s="7">
        <f t="shared" si="6"/>
        <v>13.511668754352904</v>
      </c>
      <c r="I58" s="7">
        <f t="shared" si="6"/>
        <v>7.608290088652332</v>
      </c>
      <c r="J58" s="7">
        <f t="shared" si="6"/>
        <v>10.43354050425352</v>
      </c>
      <c r="K58" s="7">
        <f t="shared" si="6"/>
        <v>8.726484281486265</v>
      </c>
      <c r="L58" s="7">
        <f t="shared" si="6"/>
        <v>8.302074648534257</v>
      </c>
      <c r="M58" s="7">
        <f t="shared" si="6"/>
        <v>9.140289262663131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8.381206078669042</v>
      </c>
      <c r="W58" s="7">
        <f t="shared" si="6"/>
        <v>48.96209550547534</v>
      </c>
      <c r="X58" s="7">
        <f t="shared" si="6"/>
        <v>0</v>
      </c>
      <c r="Y58" s="7">
        <f t="shared" si="6"/>
        <v>0</v>
      </c>
      <c r="Z58" s="8">
        <f t="shared" si="6"/>
        <v>43.19005410397715</v>
      </c>
    </row>
    <row r="59" spans="1:26" ht="13.5">
      <c r="A59" s="36" t="s">
        <v>31</v>
      </c>
      <c r="B59" s="9">
        <f aca="true" t="shared" si="7" ref="B59:Z66">IF(B68=0,0,+(B77/B68)*100)</f>
        <v>27.23145343984813</v>
      </c>
      <c r="C59" s="9">
        <f t="shared" si="7"/>
        <v>0</v>
      </c>
      <c r="D59" s="2">
        <f t="shared" si="7"/>
        <v>70.32144419886454</v>
      </c>
      <c r="E59" s="10">
        <f t="shared" si="7"/>
        <v>70.32144419886454</v>
      </c>
      <c r="F59" s="10">
        <f t="shared" si="7"/>
        <v>12.918502858315462</v>
      </c>
      <c r="G59" s="10">
        <f t="shared" si="7"/>
        <v>3.2440582126059754</v>
      </c>
      <c r="H59" s="10">
        <f t="shared" si="7"/>
        <v>23.38878537109966</v>
      </c>
      <c r="I59" s="10">
        <f t="shared" si="7"/>
        <v>13.183782147340366</v>
      </c>
      <c r="J59" s="10">
        <f t="shared" si="7"/>
        <v>18.060525605769072</v>
      </c>
      <c r="K59" s="10">
        <f t="shared" si="7"/>
        <v>15.364443138332842</v>
      </c>
      <c r="L59" s="10">
        <f t="shared" si="7"/>
        <v>14.956279743771303</v>
      </c>
      <c r="M59" s="10">
        <f t="shared" si="7"/>
        <v>16.127082829291073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14.65543248831572</v>
      </c>
      <c r="W59" s="10">
        <f t="shared" si="7"/>
        <v>76.65829741379311</v>
      </c>
      <c r="X59" s="10">
        <f t="shared" si="7"/>
        <v>0</v>
      </c>
      <c r="Y59" s="10">
        <f t="shared" si="7"/>
        <v>0</v>
      </c>
      <c r="Z59" s="11">
        <f t="shared" si="7"/>
        <v>70.32144419886454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3.5">
      <c r="A61" s="38" t="s">
        <v>110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8" t="s">
        <v>111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8" t="s">
        <v>112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8" t="s">
        <v>113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8" t="s">
        <v>114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115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116</v>
      </c>
      <c r="B67" s="23">
        <v>54790083</v>
      </c>
      <c r="C67" s="23"/>
      <c r="D67" s="24">
        <v>54423171</v>
      </c>
      <c r="E67" s="25">
        <v>54423171</v>
      </c>
      <c r="F67" s="25">
        <v>5452212</v>
      </c>
      <c r="G67" s="25">
        <v>5497308</v>
      </c>
      <c r="H67" s="25">
        <v>5466179</v>
      </c>
      <c r="I67" s="25">
        <v>16415699</v>
      </c>
      <c r="J67" s="25">
        <v>5466179</v>
      </c>
      <c r="K67" s="25">
        <v>5559845</v>
      </c>
      <c r="L67" s="25">
        <v>5688819</v>
      </c>
      <c r="M67" s="25">
        <v>16714843</v>
      </c>
      <c r="N67" s="25"/>
      <c r="O67" s="25"/>
      <c r="P67" s="25"/>
      <c r="Q67" s="25"/>
      <c r="R67" s="25"/>
      <c r="S67" s="25"/>
      <c r="T67" s="25"/>
      <c r="U67" s="25"/>
      <c r="V67" s="25">
        <v>33130542</v>
      </c>
      <c r="W67" s="25">
        <v>26152888</v>
      </c>
      <c r="X67" s="25"/>
      <c r="Y67" s="24"/>
      <c r="Z67" s="26">
        <v>54423171</v>
      </c>
    </row>
    <row r="68" spans="1:26" ht="13.5" hidden="1">
      <c r="A68" s="36" t="s">
        <v>31</v>
      </c>
      <c r="B68" s="18">
        <v>31833949</v>
      </c>
      <c r="C68" s="18"/>
      <c r="D68" s="19">
        <v>33425646</v>
      </c>
      <c r="E68" s="20">
        <v>33425646</v>
      </c>
      <c r="F68" s="20">
        <v>3157804</v>
      </c>
      <c r="G68" s="20">
        <v>3157804</v>
      </c>
      <c r="H68" s="20">
        <v>3157804</v>
      </c>
      <c r="I68" s="20">
        <v>9473412</v>
      </c>
      <c r="J68" s="20">
        <v>3157804</v>
      </c>
      <c r="K68" s="20">
        <v>3157804</v>
      </c>
      <c r="L68" s="20">
        <v>3157804</v>
      </c>
      <c r="M68" s="20">
        <v>9473412</v>
      </c>
      <c r="N68" s="20"/>
      <c r="O68" s="20"/>
      <c r="P68" s="20"/>
      <c r="Q68" s="20"/>
      <c r="R68" s="20"/>
      <c r="S68" s="20"/>
      <c r="T68" s="20"/>
      <c r="U68" s="20"/>
      <c r="V68" s="20">
        <v>18946824</v>
      </c>
      <c r="W68" s="20">
        <v>16704000</v>
      </c>
      <c r="X68" s="20"/>
      <c r="Y68" s="19"/>
      <c r="Z68" s="22">
        <v>33425646</v>
      </c>
    </row>
    <row r="69" spans="1:26" ht="13.5" hidden="1">
      <c r="A69" s="37" t="s">
        <v>32</v>
      </c>
      <c r="B69" s="18"/>
      <c r="C69" s="18"/>
      <c r="D69" s="19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19"/>
      <c r="Z69" s="22"/>
    </row>
    <row r="70" spans="1:26" ht="13.5" hidden="1">
      <c r="A70" s="38" t="s">
        <v>110</v>
      </c>
      <c r="B70" s="18"/>
      <c r="C70" s="18"/>
      <c r="D70" s="19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19"/>
      <c r="Z70" s="22"/>
    </row>
    <row r="71" spans="1:26" ht="13.5" hidden="1">
      <c r="A71" s="38" t="s">
        <v>111</v>
      </c>
      <c r="B71" s="18"/>
      <c r="C71" s="18"/>
      <c r="D71" s="19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19"/>
      <c r="Z71" s="22"/>
    </row>
    <row r="72" spans="1:26" ht="13.5" hidden="1">
      <c r="A72" s="38" t="s">
        <v>112</v>
      </c>
      <c r="B72" s="18"/>
      <c r="C72" s="18"/>
      <c r="D72" s="19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19"/>
      <c r="Z72" s="22"/>
    </row>
    <row r="73" spans="1:26" ht="13.5" hidden="1">
      <c r="A73" s="38" t="s">
        <v>113</v>
      </c>
      <c r="B73" s="18"/>
      <c r="C73" s="18"/>
      <c r="D73" s="19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19"/>
      <c r="Z73" s="22"/>
    </row>
    <row r="74" spans="1:26" ht="13.5" hidden="1">
      <c r="A74" s="38" t="s">
        <v>114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115</v>
      </c>
      <c r="B75" s="27">
        <v>22956134</v>
      </c>
      <c r="C75" s="27"/>
      <c r="D75" s="28">
        <v>20997525</v>
      </c>
      <c r="E75" s="29">
        <v>20997525</v>
      </c>
      <c r="F75" s="29">
        <v>2294408</v>
      </c>
      <c r="G75" s="29">
        <v>2339504</v>
      </c>
      <c r="H75" s="29">
        <v>2308375</v>
      </c>
      <c r="I75" s="29">
        <v>6942287</v>
      </c>
      <c r="J75" s="29">
        <v>2308375</v>
      </c>
      <c r="K75" s="29">
        <v>2402041</v>
      </c>
      <c r="L75" s="29">
        <v>2531015</v>
      </c>
      <c r="M75" s="29">
        <v>7241431</v>
      </c>
      <c r="N75" s="29"/>
      <c r="O75" s="29"/>
      <c r="P75" s="29"/>
      <c r="Q75" s="29"/>
      <c r="R75" s="29"/>
      <c r="S75" s="29"/>
      <c r="T75" s="29"/>
      <c r="U75" s="29"/>
      <c r="V75" s="29">
        <v>14183718</v>
      </c>
      <c r="W75" s="29">
        <v>9448888</v>
      </c>
      <c r="X75" s="29"/>
      <c r="Y75" s="28"/>
      <c r="Z75" s="30">
        <v>20997525</v>
      </c>
    </row>
    <row r="76" spans="1:26" ht="13.5" hidden="1">
      <c r="A76" s="41" t="s">
        <v>117</v>
      </c>
      <c r="B76" s="31">
        <v>8668847</v>
      </c>
      <c r="C76" s="31"/>
      <c r="D76" s="32">
        <v>23505397</v>
      </c>
      <c r="E76" s="33">
        <v>23505397</v>
      </c>
      <c r="F76" s="33">
        <v>407941</v>
      </c>
      <c r="G76" s="33">
        <v>102441</v>
      </c>
      <c r="H76" s="33">
        <v>738572</v>
      </c>
      <c r="I76" s="33">
        <v>1248954</v>
      </c>
      <c r="J76" s="33">
        <v>570316</v>
      </c>
      <c r="K76" s="33">
        <v>485179</v>
      </c>
      <c r="L76" s="33">
        <v>472290</v>
      </c>
      <c r="M76" s="33">
        <v>1527785</v>
      </c>
      <c r="N76" s="33"/>
      <c r="O76" s="33"/>
      <c r="P76" s="33"/>
      <c r="Q76" s="33"/>
      <c r="R76" s="33"/>
      <c r="S76" s="33"/>
      <c r="T76" s="33"/>
      <c r="U76" s="33"/>
      <c r="V76" s="33">
        <v>2776739</v>
      </c>
      <c r="W76" s="33">
        <v>12805002</v>
      </c>
      <c r="X76" s="33"/>
      <c r="Y76" s="32"/>
      <c r="Z76" s="34">
        <v>23505397</v>
      </c>
    </row>
    <row r="77" spans="1:26" ht="13.5" hidden="1">
      <c r="A77" s="36" t="s">
        <v>31</v>
      </c>
      <c r="B77" s="18">
        <v>8668847</v>
      </c>
      <c r="C77" s="18"/>
      <c r="D77" s="19">
        <v>23505397</v>
      </c>
      <c r="E77" s="20">
        <v>23505397</v>
      </c>
      <c r="F77" s="20">
        <v>407941</v>
      </c>
      <c r="G77" s="20">
        <v>102441</v>
      </c>
      <c r="H77" s="20">
        <v>738572</v>
      </c>
      <c r="I77" s="20">
        <v>1248954</v>
      </c>
      <c r="J77" s="20">
        <v>570316</v>
      </c>
      <c r="K77" s="20">
        <v>485179</v>
      </c>
      <c r="L77" s="20">
        <v>472290</v>
      </c>
      <c r="M77" s="20">
        <v>1527785</v>
      </c>
      <c r="N77" s="20"/>
      <c r="O77" s="20"/>
      <c r="P77" s="20"/>
      <c r="Q77" s="20"/>
      <c r="R77" s="20"/>
      <c r="S77" s="20"/>
      <c r="T77" s="20"/>
      <c r="U77" s="20"/>
      <c r="V77" s="20">
        <v>2776739</v>
      </c>
      <c r="W77" s="20">
        <v>12805002</v>
      </c>
      <c r="X77" s="20"/>
      <c r="Y77" s="19"/>
      <c r="Z77" s="22">
        <v>23505397</v>
      </c>
    </row>
    <row r="78" spans="1:26" ht="13.5" hidden="1">
      <c r="A78" s="37" t="s">
        <v>32</v>
      </c>
      <c r="B78" s="18"/>
      <c r="C78" s="18"/>
      <c r="D78" s="19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19"/>
      <c r="Z78" s="22"/>
    </row>
    <row r="79" spans="1:26" ht="13.5" hidden="1">
      <c r="A79" s="38" t="s">
        <v>110</v>
      </c>
      <c r="B79" s="18"/>
      <c r="C79" s="18"/>
      <c r="D79" s="19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19"/>
      <c r="Z79" s="22"/>
    </row>
    <row r="80" spans="1:26" ht="13.5" hidden="1">
      <c r="A80" s="38" t="s">
        <v>111</v>
      </c>
      <c r="B80" s="18"/>
      <c r="C80" s="18"/>
      <c r="D80" s="19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19"/>
      <c r="Z80" s="22"/>
    </row>
    <row r="81" spans="1:26" ht="13.5" hidden="1">
      <c r="A81" s="38" t="s">
        <v>112</v>
      </c>
      <c r="B81" s="18"/>
      <c r="C81" s="18"/>
      <c r="D81" s="19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19"/>
      <c r="Z81" s="22"/>
    </row>
    <row r="82" spans="1:26" ht="13.5" hidden="1">
      <c r="A82" s="38" t="s">
        <v>113</v>
      </c>
      <c r="B82" s="18"/>
      <c r="C82" s="18"/>
      <c r="D82" s="19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19"/>
      <c r="Z82" s="22"/>
    </row>
    <row r="83" spans="1:26" ht="13.5" hidden="1">
      <c r="A83" s="38" t="s">
        <v>114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115</v>
      </c>
      <c r="B84" s="27"/>
      <c r="C84" s="27"/>
      <c r="D84" s="2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90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0</v>
      </c>
      <c r="C5" s="18">
        <v>0</v>
      </c>
      <c r="D5" s="58">
        <v>99297536</v>
      </c>
      <c r="E5" s="59">
        <v>99297536</v>
      </c>
      <c r="F5" s="59">
        <v>0</v>
      </c>
      <c r="G5" s="59">
        <v>0</v>
      </c>
      <c r="H5" s="59">
        <v>7677270</v>
      </c>
      <c r="I5" s="59">
        <v>7677270</v>
      </c>
      <c r="J5" s="59">
        <v>7690581</v>
      </c>
      <c r="K5" s="59">
        <v>15079315</v>
      </c>
      <c r="L5" s="59">
        <v>11076523</v>
      </c>
      <c r="M5" s="59">
        <v>33846419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41523689</v>
      </c>
      <c r="W5" s="59">
        <v>48899340</v>
      </c>
      <c r="X5" s="59">
        <v>-7375651</v>
      </c>
      <c r="Y5" s="60">
        <v>-15.08</v>
      </c>
      <c r="Z5" s="61">
        <v>99297536</v>
      </c>
    </row>
    <row r="6" spans="1:26" ht="13.5">
      <c r="A6" s="57" t="s">
        <v>32</v>
      </c>
      <c r="B6" s="18">
        <v>0</v>
      </c>
      <c r="C6" s="18">
        <v>0</v>
      </c>
      <c r="D6" s="58">
        <v>12926016</v>
      </c>
      <c r="E6" s="59">
        <v>12926016</v>
      </c>
      <c r="F6" s="59">
        <v>0</v>
      </c>
      <c r="G6" s="59">
        <v>0</v>
      </c>
      <c r="H6" s="59">
        <v>998305</v>
      </c>
      <c r="I6" s="59">
        <v>998305</v>
      </c>
      <c r="J6" s="59">
        <v>988412</v>
      </c>
      <c r="K6" s="59">
        <v>1979101</v>
      </c>
      <c r="L6" s="59">
        <v>2017409</v>
      </c>
      <c r="M6" s="59">
        <v>4984922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5983227</v>
      </c>
      <c r="W6" s="59">
        <v>6858021</v>
      </c>
      <c r="X6" s="59">
        <v>-874794</v>
      </c>
      <c r="Y6" s="60">
        <v>-12.76</v>
      </c>
      <c r="Z6" s="61">
        <v>12926016</v>
      </c>
    </row>
    <row r="7" spans="1:26" ht="13.5">
      <c r="A7" s="57" t="s">
        <v>33</v>
      </c>
      <c r="B7" s="18">
        <v>0</v>
      </c>
      <c r="C7" s="18">
        <v>0</v>
      </c>
      <c r="D7" s="58">
        <v>10958546</v>
      </c>
      <c r="E7" s="59">
        <v>10958546</v>
      </c>
      <c r="F7" s="59">
        <v>0</v>
      </c>
      <c r="G7" s="59">
        <v>0</v>
      </c>
      <c r="H7" s="59">
        <v>0</v>
      </c>
      <c r="I7" s="59">
        <v>0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0</v>
      </c>
      <c r="W7" s="59">
        <v>5252528</v>
      </c>
      <c r="X7" s="59">
        <v>-5252528</v>
      </c>
      <c r="Y7" s="60">
        <v>-100</v>
      </c>
      <c r="Z7" s="61">
        <v>10958546</v>
      </c>
    </row>
    <row r="8" spans="1:26" ht="13.5">
      <c r="A8" s="57" t="s">
        <v>34</v>
      </c>
      <c r="B8" s="18">
        <v>0</v>
      </c>
      <c r="C8" s="18">
        <v>0</v>
      </c>
      <c r="D8" s="58">
        <v>314614671</v>
      </c>
      <c r="E8" s="59">
        <v>314614671</v>
      </c>
      <c r="F8" s="59">
        <v>0</v>
      </c>
      <c r="G8" s="59">
        <v>0</v>
      </c>
      <c r="H8" s="59">
        <v>78110000</v>
      </c>
      <c r="I8" s="59">
        <v>78110000</v>
      </c>
      <c r="J8" s="59">
        <v>916000</v>
      </c>
      <c r="K8" s="59">
        <v>534000</v>
      </c>
      <c r="L8" s="59">
        <v>78920827</v>
      </c>
      <c r="M8" s="59">
        <v>80370827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158480827</v>
      </c>
      <c r="W8" s="59">
        <v>225728000</v>
      </c>
      <c r="X8" s="59">
        <v>-67247173</v>
      </c>
      <c r="Y8" s="60">
        <v>-29.79</v>
      </c>
      <c r="Z8" s="61">
        <v>314614671</v>
      </c>
    </row>
    <row r="9" spans="1:26" ht="13.5">
      <c r="A9" s="57" t="s">
        <v>35</v>
      </c>
      <c r="B9" s="18">
        <v>0</v>
      </c>
      <c r="C9" s="18">
        <v>0</v>
      </c>
      <c r="D9" s="58">
        <v>27057463</v>
      </c>
      <c r="E9" s="59">
        <v>27057463</v>
      </c>
      <c r="F9" s="59">
        <v>0</v>
      </c>
      <c r="G9" s="59">
        <v>0</v>
      </c>
      <c r="H9" s="59">
        <v>2598800</v>
      </c>
      <c r="I9" s="59">
        <v>2598800</v>
      </c>
      <c r="J9" s="59">
        <v>573631</v>
      </c>
      <c r="K9" s="59">
        <v>1282958</v>
      </c>
      <c r="L9" s="59">
        <v>833497</v>
      </c>
      <c r="M9" s="59">
        <v>2690086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5288886</v>
      </c>
      <c r="W9" s="59">
        <v>15539457</v>
      </c>
      <c r="X9" s="59">
        <v>-10250571</v>
      </c>
      <c r="Y9" s="60">
        <v>-65.96</v>
      </c>
      <c r="Z9" s="61">
        <v>27057463</v>
      </c>
    </row>
    <row r="10" spans="1:26" ht="25.5">
      <c r="A10" s="62" t="s">
        <v>102</v>
      </c>
      <c r="B10" s="63">
        <f>SUM(B5:B9)</f>
        <v>0</v>
      </c>
      <c r="C10" s="63">
        <f>SUM(C5:C9)</f>
        <v>0</v>
      </c>
      <c r="D10" s="64">
        <f aca="true" t="shared" si="0" ref="D10:Z10">SUM(D5:D9)</f>
        <v>464854232</v>
      </c>
      <c r="E10" s="65">
        <f t="shared" si="0"/>
        <v>464854232</v>
      </c>
      <c r="F10" s="65">
        <f t="shared" si="0"/>
        <v>0</v>
      </c>
      <c r="G10" s="65">
        <f t="shared" si="0"/>
        <v>0</v>
      </c>
      <c r="H10" s="65">
        <f t="shared" si="0"/>
        <v>89384375</v>
      </c>
      <c r="I10" s="65">
        <f t="shared" si="0"/>
        <v>89384375</v>
      </c>
      <c r="J10" s="65">
        <f t="shared" si="0"/>
        <v>10168624</v>
      </c>
      <c r="K10" s="65">
        <f t="shared" si="0"/>
        <v>18875374</v>
      </c>
      <c r="L10" s="65">
        <f t="shared" si="0"/>
        <v>92848256</v>
      </c>
      <c r="M10" s="65">
        <f t="shared" si="0"/>
        <v>121892254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211276629</v>
      </c>
      <c r="W10" s="65">
        <f t="shared" si="0"/>
        <v>302277346</v>
      </c>
      <c r="X10" s="65">
        <f t="shared" si="0"/>
        <v>-91000717</v>
      </c>
      <c r="Y10" s="66">
        <f>+IF(W10&lt;&gt;0,(X10/W10)*100,0)</f>
        <v>-30.105040355885613</v>
      </c>
      <c r="Z10" s="67">
        <f t="shared" si="0"/>
        <v>464854232</v>
      </c>
    </row>
    <row r="11" spans="1:26" ht="13.5">
      <c r="A11" s="57" t="s">
        <v>36</v>
      </c>
      <c r="B11" s="18">
        <v>0</v>
      </c>
      <c r="C11" s="18">
        <v>0</v>
      </c>
      <c r="D11" s="58">
        <v>160342140</v>
      </c>
      <c r="E11" s="59">
        <v>160342140</v>
      </c>
      <c r="F11" s="59">
        <v>0</v>
      </c>
      <c r="G11" s="59">
        <v>0</v>
      </c>
      <c r="H11" s="59">
        <v>11436068</v>
      </c>
      <c r="I11" s="59">
        <v>11436068</v>
      </c>
      <c r="J11" s="59">
        <v>11822867</v>
      </c>
      <c r="K11" s="59">
        <v>11574172</v>
      </c>
      <c r="L11" s="59">
        <v>11830853</v>
      </c>
      <c r="M11" s="59">
        <v>35227892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46663960</v>
      </c>
      <c r="W11" s="59">
        <v>80532648</v>
      </c>
      <c r="X11" s="59">
        <v>-33868688</v>
      </c>
      <c r="Y11" s="60">
        <v>-42.06</v>
      </c>
      <c r="Z11" s="61">
        <v>160342140</v>
      </c>
    </row>
    <row r="12" spans="1:26" ht="13.5">
      <c r="A12" s="57" t="s">
        <v>37</v>
      </c>
      <c r="B12" s="18">
        <v>0</v>
      </c>
      <c r="C12" s="18">
        <v>0</v>
      </c>
      <c r="D12" s="58">
        <v>29028000</v>
      </c>
      <c r="E12" s="59">
        <v>29028000</v>
      </c>
      <c r="F12" s="59">
        <v>0</v>
      </c>
      <c r="G12" s="59">
        <v>0</v>
      </c>
      <c r="H12" s="59">
        <v>2070795</v>
      </c>
      <c r="I12" s="59">
        <v>2070795</v>
      </c>
      <c r="J12" s="59">
        <v>1896533</v>
      </c>
      <c r="K12" s="59">
        <v>1874955</v>
      </c>
      <c r="L12" s="59">
        <v>1874955</v>
      </c>
      <c r="M12" s="59">
        <v>5646443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7717238</v>
      </c>
      <c r="W12" s="59">
        <v>13942392</v>
      </c>
      <c r="X12" s="59">
        <v>-6225154</v>
      </c>
      <c r="Y12" s="60">
        <v>-44.65</v>
      </c>
      <c r="Z12" s="61">
        <v>29028000</v>
      </c>
    </row>
    <row r="13" spans="1:26" ht="13.5">
      <c r="A13" s="57" t="s">
        <v>103</v>
      </c>
      <c r="B13" s="18">
        <v>0</v>
      </c>
      <c r="C13" s="18">
        <v>0</v>
      </c>
      <c r="D13" s="58">
        <v>44183000</v>
      </c>
      <c r="E13" s="59">
        <v>44183000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22064000</v>
      </c>
      <c r="X13" s="59">
        <v>-22064000</v>
      </c>
      <c r="Y13" s="60">
        <v>-100</v>
      </c>
      <c r="Z13" s="61">
        <v>44183000</v>
      </c>
    </row>
    <row r="14" spans="1:26" ht="13.5">
      <c r="A14" s="57" t="s">
        <v>38</v>
      </c>
      <c r="B14" s="18">
        <v>0</v>
      </c>
      <c r="C14" s="18">
        <v>0</v>
      </c>
      <c r="D14" s="58">
        <v>1653000</v>
      </c>
      <c r="E14" s="59">
        <v>1653000</v>
      </c>
      <c r="F14" s="59">
        <v>0</v>
      </c>
      <c r="G14" s="59">
        <v>0</v>
      </c>
      <c r="H14" s="59">
        <v>559196</v>
      </c>
      <c r="I14" s="59">
        <v>559196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559196</v>
      </c>
      <c r="W14" s="59">
        <v>650000</v>
      </c>
      <c r="X14" s="59">
        <v>-90804</v>
      </c>
      <c r="Y14" s="60">
        <v>-13.97</v>
      </c>
      <c r="Z14" s="61">
        <v>1653000</v>
      </c>
    </row>
    <row r="15" spans="1:26" ht="13.5">
      <c r="A15" s="57" t="s">
        <v>39</v>
      </c>
      <c r="B15" s="18">
        <v>0</v>
      </c>
      <c r="C15" s="18">
        <v>0</v>
      </c>
      <c r="D15" s="58">
        <v>32416550</v>
      </c>
      <c r="E15" s="59">
        <v>32416550</v>
      </c>
      <c r="F15" s="59">
        <v>0</v>
      </c>
      <c r="G15" s="59">
        <v>0</v>
      </c>
      <c r="H15" s="59">
        <v>788590</v>
      </c>
      <c r="I15" s="59">
        <v>788590</v>
      </c>
      <c r="J15" s="59">
        <v>15978762</v>
      </c>
      <c r="K15" s="59">
        <v>653000</v>
      </c>
      <c r="L15" s="59">
        <v>2238103</v>
      </c>
      <c r="M15" s="59">
        <v>18869865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19658455</v>
      </c>
      <c r="W15" s="59">
        <v>16208502</v>
      </c>
      <c r="X15" s="59">
        <v>3449953</v>
      </c>
      <c r="Y15" s="60">
        <v>21.28</v>
      </c>
      <c r="Z15" s="61">
        <v>32416550</v>
      </c>
    </row>
    <row r="16" spans="1:26" ht="13.5">
      <c r="A16" s="68" t="s">
        <v>40</v>
      </c>
      <c r="B16" s="18">
        <v>0</v>
      </c>
      <c r="C16" s="18">
        <v>0</v>
      </c>
      <c r="D16" s="58">
        <v>5425000</v>
      </c>
      <c r="E16" s="59">
        <v>5425000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281000</v>
      </c>
      <c r="L16" s="59">
        <v>571566</v>
      </c>
      <c r="M16" s="59">
        <v>852566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852566</v>
      </c>
      <c r="W16" s="59"/>
      <c r="X16" s="59">
        <v>852566</v>
      </c>
      <c r="Y16" s="60">
        <v>0</v>
      </c>
      <c r="Z16" s="61">
        <v>5425000</v>
      </c>
    </row>
    <row r="17" spans="1:26" ht="13.5">
      <c r="A17" s="57" t="s">
        <v>41</v>
      </c>
      <c r="B17" s="18">
        <v>0</v>
      </c>
      <c r="C17" s="18">
        <v>0</v>
      </c>
      <c r="D17" s="58">
        <v>208044564</v>
      </c>
      <c r="E17" s="59">
        <v>208044564</v>
      </c>
      <c r="F17" s="59">
        <v>0</v>
      </c>
      <c r="G17" s="59">
        <v>0</v>
      </c>
      <c r="H17" s="59">
        <v>6802840</v>
      </c>
      <c r="I17" s="59">
        <v>6802840</v>
      </c>
      <c r="J17" s="59">
        <v>14949310</v>
      </c>
      <c r="K17" s="59">
        <v>13737874</v>
      </c>
      <c r="L17" s="59">
        <v>10048342</v>
      </c>
      <c r="M17" s="59">
        <v>38735526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45538366</v>
      </c>
      <c r="W17" s="59">
        <v>104677998</v>
      </c>
      <c r="X17" s="59">
        <v>-59139632</v>
      </c>
      <c r="Y17" s="60">
        <v>-56.5</v>
      </c>
      <c r="Z17" s="61">
        <v>208044564</v>
      </c>
    </row>
    <row r="18" spans="1:26" ht="13.5">
      <c r="A18" s="69" t="s">
        <v>42</v>
      </c>
      <c r="B18" s="70">
        <f>SUM(B11:B17)</f>
        <v>0</v>
      </c>
      <c r="C18" s="70">
        <f>SUM(C11:C17)</f>
        <v>0</v>
      </c>
      <c r="D18" s="71">
        <f aca="true" t="shared" si="1" ref="D18:Z18">SUM(D11:D17)</f>
        <v>481092254</v>
      </c>
      <c r="E18" s="72">
        <f t="shared" si="1"/>
        <v>481092254</v>
      </c>
      <c r="F18" s="72">
        <f t="shared" si="1"/>
        <v>0</v>
      </c>
      <c r="G18" s="72">
        <f t="shared" si="1"/>
        <v>0</v>
      </c>
      <c r="H18" s="72">
        <f t="shared" si="1"/>
        <v>21657489</v>
      </c>
      <c r="I18" s="72">
        <f t="shared" si="1"/>
        <v>21657489</v>
      </c>
      <c r="J18" s="72">
        <f t="shared" si="1"/>
        <v>44647472</v>
      </c>
      <c r="K18" s="72">
        <f t="shared" si="1"/>
        <v>28121001</v>
      </c>
      <c r="L18" s="72">
        <f t="shared" si="1"/>
        <v>26563819</v>
      </c>
      <c r="M18" s="72">
        <f t="shared" si="1"/>
        <v>99332292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120989781</v>
      </c>
      <c r="W18" s="72">
        <f t="shared" si="1"/>
        <v>238075540</v>
      </c>
      <c r="X18" s="72">
        <f t="shared" si="1"/>
        <v>-117085759</v>
      </c>
      <c r="Y18" s="66">
        <f>+IF(W18&lt;&gt;0,(X18/W18)*100,0)</f>
        <v>-49.18008754700294</v>
      </c>
      <c r="Z18" s="73">
        <f t="shared" si="1"/>
        <v>481092254</v>
      </c>
    </row>
    <row r="19" spans="1:26" ht="13.5">
      <c r="A19" s="69" t="s">
        <v>43</v>
      </c>
      <c r="B19" s="74">
        <f>+B10-B18</f>
        <v>0</v>
      </c>
      <c r="C19" s="74">
        <f>+C10-C18</f>
        <v>0</v>
      </c>
      <c r="D19" s="75">
        <f aca="true" t="shared" si="2" ref="D19:Z19">+D10-D18</f>
        <v>-16238022</v>
      </c>
      <c r="E19" s="76">
        <f t="shared" si="2"/>
        <v>-16238022</v>
      </c>
      <c r="F19" s="76">
        <f t="shared" si="2"/>
        <v>0</v>
      </c>
      <c r="G19" s="76">
        <f t="shared" si="2"/>
        <v>0</v>
      </c>
      <c r="H19" s="76">
        <f t="shared" si="2"/>
        <v>67726886</v>
      </c>
      <c r="I19" s="76">
        <f t="shared" si="2"/>
        <v>67726886</v>
      </c>
      <c r="J19" s="76">
        <f t="shared" si="2"/>
        <v>-34478848</v>
      </c>
      <c r="K19" s="76">
        <f t="shared" si="2"/>
        <v>-9245627</v>
      </c>
      <c r="L19" s="76">
        <f t="shared" si="2"/>
        <v>66284437</v>
      </c>
      <c r="M19" s="76">
        <f t="shared" si="2"/>
        <v>22559962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90286848</v>
      </c>
      <c r="W19" s="76">
        <f>IF(E10=E18,0,W10-W18)</f>
        <v>64201806</v>
      </c>
      <c r="X19" s="76">
        <f t="shared" si="2"/>
        <v>26085042</v>
      </c>
      <c r="Y19" s="77">
        <f>+IF(W19&lt;&gt;0,(X19/W19)*100,0)</f>
        <v>40.62976359263165</v>
      </c>
      <c r="Z19" s="78">
        <f t="shared" si="2"/>
        <v>-16238022</v>
      </c>
    </row>
    <row r="20" spans="1:26" ht="13.5">
      <c r="A20" s="57" t="s">
        <v>44</v>
      </c>
      <c r="B20" s="18">
        <v>0</v>
      </c>
      <c r="C20" s="18">
        <v>0</v>
      </c>
      <c r="D20" s="58">
        <v>164045810</v>
      </c>
      <c r="E20" s="59">
        <v>164045810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12191000</v>
      </c>
      <c r="M20" s="59">
        <v>12191000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12191000</v>
      </c>
      <c r="W20" s="59">
        <v>112121000</v>
      </c>
      <c r="X20" s="59">
        <v>-99930000</v>
      </c>
      <c r="Y20" s="60">
        <v>-89.13</v>
      </c>
      <c r="Z20" s="61">
        <v>164045810</v>
      </c>
    </row>
    <row r="21" spans="1:26" ht="13.5">
      <c r="A21" s="57" t="s">
        <v>104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105</v>
      </c>
      <c r="B22" s="85">
        <f>SUM(B19:B21)</f>
        <v>0</v>
      </c>
      <c r="C22" s="85">
        <f>SUM(C19:C21)</f>
        <v>0</v>
      </c>
      <c r="D22" s="86">
        <f aca="true" t="shared" si="3" ref="D22:Z22">SUM(D19:D21)</f>
        <v>147807788</v>
      </c>
      <c r="E22" s="87">
        <f t="shared" si="3"/>
        <v>147807788</v>
      </c>
      <c r="F22" s="87">
        <f t="shared" si="3"/>
        <v>0</v>
      </c>
      <c r="G22" s="87">
        <f t="shared" si="3"/>
        <v>0</v>
      </c>
      <c r="H22" s="87">
        <f t="shared" si="3"/>
        <v>67726886</v>
      </c>
      <c r="I22" s="87">
        <f t="shared" si="3"/>
        <v>67726886</v>
      </c>
      <c r="J22" s="87">
        <f t="shared" si="3"/>
        <v>-34478848</v>
      </c>
      <c r="K22" s="87">
        <f t="shared" si="3"/>
        <v>-9245627</v>
      </c>
      <c r="L22" s="87">
        <f t="shared" si="3"/>
        <v>78475437</v>
      </c>
      <c r="M22" s="87">
        <f t="shared" si="3"/>
        <v>34750962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102477848</v>
      </c>
      <c r="W22" s="87">
        <f t="shared" si="3"/>
        <v>176322806</v>
      </c>
      <c r="X22" s="87">
        <f t="shared" si="3"/>
        <v>-73844958</v>
      </c>
      <c r="Y22" s="88">
        <f>+IF(W22&lt;&gt;0,(X22/W22)*100,0)</f>
        <v>-41.880548339277226</v>
      </c>
      <c r="Z22" s="89">
        <f t="shared" si="3"/>
        <v>147807788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0</v>
      </c>
      <c r="C24" s="74">
        <f>SUM(C22:C23)</f>
        <v>0</v>
      </c>
      <c r="D24" s="75">
        <f aca="true" t="shared" si="4" ref="D24:Z24">SUM(D22:D23)</f>
        <v>147807788</v>
      </c>
      <c r="E24" s="76">
        <f t="shared" si="4"/>
        <v>147807788</v>
      </c>
      <c r="F24" s="76">
        <f t="shared" si="4"/>
        <v>0</v>
      </c>
      <c r="G24" s="76">
        <f t="shared" si="4"/>
        <v>0</v>
      </c>
      <c r="H24" s="76">
        <f t="shared" si="4"/>
        <v>67726886</v>
      </c>
      <c r="I24" s="76">
        <f t="shared" si="4"/>
        <v>67726886</v>
      </c>
      <c r="J24" s="76">
        <f t="shared" si="4"/>
        <v>-34478848</v>
      </c>
      <c r="K24" s="76">
        <f t="shared" si="4"/>
        <v>-9245627</v>
      </c>
      <c r="L24" s="76">
        <f t="shared" si="4"/>
        <v>78475437</v>
      </c>
      <c r="M24" s="76">
        <f t="shared" si="4"/>
        <v>34750962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102477848</v>
      </c>
      <c r="W24" s="76">
        <f t="shared" si="4"/>
        <v>176322806</v>
      </c>
      <c r="X24" s="76">
        <f t="shared" si="4"/>
        <v>-73844958</v>
      </c>
      <c r="Y24" s="77">
        <f>+IF(W24&lt;&gt;0,(X24/W24)*100,0)</f>
        <v>-41.880548339277226</v>
      </c>
      <c r="Z24" s="78">
        <f t="shared" si="4"/>
        <v>147807788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106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0</v>
      </c>
      <c r="C27" s="21">
        <v>0</v>
      </c>
      <c r="D27" s="98">
        <v>241013799</v>
      </c>
      <c r="E27" s="99">
        <v>241013799</v>
      </c>
      <c r="F27" s="99">
        <v>0</v>
      </c>
      <c r="G27" s="99">
        <v>0</v>
      </c>
      <c r="H27" s="99">
        <v>8118485</v>
      </c>
      <c r="I27" s="99">
        <v>8118485</v>
      </c>
      <c r="J27" s="99">
        <v>13414315</v>
      </c>
      <c r="K27" s="99">
        <v>7649778</v>
      </c>
      <c r="L27" s="99">
        <v>12191347</v>
      </c>
      <c r="M27" s="99">
        <v>33255440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41373925</v>
      </c>
      <c r="W27" s="99">
        <v>120506900</v>
      </c>
      <c r="X27" s="99">
        <v>-79132975</v>
      </c>
      <c r="Y27" s="100">
        <v>-65.67</v>
      </c>
      <c r="Z27" s="101">
        <v>241013799</v>
      </c>
    </row>
    <row r="28" spans="1:26" ht="13.5">
      <c r="A28" s="102" t="s">
        <v>44</v>
      </c>
      <c r="B28" s="18">
        <v>0</v>
      </c>
      <c r="C28" s="18">
        <v>0</v>
      </c>
      <c r="D28" s="58">
        <v>162019000</v>
      </c>
      <c r="E28" s="59">
        <v>162019000</v>
      </c>
      <c r="F28" s="59">
        <v>0</v>
      </c>
      <c r="G28" s="59">
        <v>0</v>
      </c>
      <c r="H28" s="59">
        <v>8118485</v>
      </c>
      <c r="I28" s="59">
        <v>8118485</v>
      </c>
      <c r="J28" s="59">
        <v>13414315</v>
      </c>
      <c r="K28" s="59">
        <v>7649778</v>
      </c>
      <c r="L28" s="59">
        <v>12161347</v>
      </c>
      <c r="M28" s="59">
        <v>33225440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41343925</v>
      </c>
      <c r="W28" s="59">
        <v>81009500</v>
      </c>
      <c r="X28" s="59">
        <v>-39665575</v>
      </c>
      <c r="Y28" s="60">
        <v>-48.96</v>
      </c>
      <c r="Z28" s="61">
        <v>162019000</v>
      </c>
    </row>
    <row r="29" spans="1:26" ht="13.5">
      <c r="A29" s="57" t="s">
        <v>107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30000</v>
      </c>
      <c r="M29" s="59">
        <v>30000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30000</v>
      </c>
      <c r="W29" s="59"/>
      <c r="X29" s="59">
        <v>30000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0</v>
      </c>
      <c r="C31" s="18">
        <v>0</v>
      </c>
      <c r="D31" s="58">
        <v>78994799</v>
      </c>
      <c r="E31" s="59">
        <v>78994799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>
        <v>39497400</v>
      </c>
      <c r="X31" s="59">
        <v>-39497400</v>
      </c>
      <c r="Y31" s="60">
        <v>-100</v>
      </c>
      <c r="Z31" s="61">
        <v>78994799</v>
      </c>
    </row>
    <row r="32" spans="1:26" ht="13.5">
      <c r="A32" s="69" t="s">
        <v>50</v>
      </c>
      <c r="B32" s="21">
        <f>SUM(B28:B31)</f>
        <v>0</v>
      </c>
      <c r="C32" s="21">
        <f>SUM(C28:C31)</f>
        <v>0</v>
      </c>
      <c r="D32" s="98">
        <f aca="true" t="shared" si="5" ref="D32:Z32">SUM(D28:D31)</f>
        <v>241013799</v>
      </c>
      <c r="E32" s="99">
        <f t="shared" si="5"/>
        <v>241013799</v>
      </c>
      <c r="F32" s="99">
        <f t="shared" si="5"/>
        <v>0</v>
      </c>
      <c r="G32" s="99">
        <f t="shared" si="5"/>
        <v>0</v>
      </c>
      <c r="H32" s="99">
        <f t="shared" si="5"/>
        <v>8118485</v>
      </c>
      <c r="I32" s="99">
        <f t="shared" si="5"/>
        <v>8118485</v>
      </c>
      <c r="J32" s="99">
        <f t="shared" si="5"/>
        <v>13414315</v>
      </c>
      <c r="K32" s="99">
        <f t="shared" si="5"/>
        <v>7649778</v>
      </c>
      <c r="L32" s="99">
        <f t="shared" si="5"/>
        <v>12191347</v>
      </c>
      <c r="M32" s="99">
        <f t="shared" si="5"/>
        <v>33255440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41373925</v>
      </c>
      <c r="W32" s="99">
        <f t="shared" si="5"/>
        <v>120506900</v>
      </c>
      <c r="X32" s="99">
        <f t="shared" si="5"/>
        <v>-79132975</v>
      </c>
      <c r="Y32" s="100">
        <f>+IF(W32&lt;&gt;0,(X32/W32)*100,0)</f>
        <v>-65.6667585009655</v>
      </c>
      <c r="Z32" s="101">
        <f t="shared" si="5"/>
        <v>241013799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0</v>
      </c>
      <c r="C35" s="18">
        <v>0</v>
      </c>
      <c r="D35" s="58">
        <v>245947103</v>
      </c>
      <c r="E35" s="59">
        <v>245947103</v>
      </c>
      <c r="F35" s="59">
        <v>0</v>
      </c>
      <c r="G35" s="59">
        <v>0</v>
      </c>
      <c r="H35" s="59">
        <v>568808150</v>
      </c>
      <c r="I35" s="59">
        <v>568808150</v>
      </c>
      <c r="J35" s="59">
        <v>456927690</v>
      </c>
      <c r="K35" s="59">
        <v>435896686</v>
      </c>
      <c r="L35" s="59">
        <v>568186260</v>
      </c>
      <c r="M35" s="59">
        <v>568186260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568186260</v>
      </c>
      <c r="W35" s="59">
        <v>122973552</v>
      </c>
      <c r="X35" s="59">
        <v>445212708</v>
      </c>
      <c r="Y35" s="60">
        <v>362.04</v>
      </c>
      <c r="Z35" s="61">
        <v>245947103</v>
      </c>
    </row>
    <row r="36" spans="1:26" ht="13.5">
      <c r="A36" s="57" t="s">
        <v>53</v>
      </c>
      <c r="B36" s="18">
        <v>0</v>
      </c>
      <c r="C36" s="18">
        <v>0</v>
      </c>
      <c r="D36" s="58">
        <v>1695690826</v>
      </c>
      <c r="E36" s="59">
        <v>1695690826</v>
      </c>
      <c r="F36" s="59">
        <v>0</v>
      </c>
      <c r="G36" s="59">
        <v>0</v>
      </c>
      <c r="H36" s="59">
        <v>1627268230</v>
      </c>
      <c r="I36" s="59">
        <v>1627268230</v>
      </c>
      <c r="J36" s="59">
        <v>1612268230</v>
      </c>
      <c r="K36" s="59">
        <v>1604948230</v>
      </c>
      <c r="L36" s="59">
        <v>1617139230</v>
      </c>
      <c r="M36" s="59">
        <v>1617139230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1617139230</v>
      </c>
      <c r="W36" s="59">
        <v>847845413</v>
      </c>
      <c r="X36" s="59">
        <v>769293817</v>
      </c>
      <c r="Y36" s="60">
        <v>90.74</v>
      </c>
      <c r="Z36" s="61">
        <v>1695690826</v>
      </c>
    </row>
    <row r="37" spans="1:26" ht="13.5">
      <c r="A37" s="57" t="s">
        <v>54</v>
      </c>
      <c r="B37" s="18">
        <v>0</v>
      </c>
      <c r="C37" s="18">
        <v>0</v>
      </c>
      <c r="D37" s="58">
        <v>61408711</v>
      </c>
      <c r="E37" s="59">
        <v>61408711</v>
      </c>
      <c r="F37" s="59">
        <v>0</v>
      </c>
      <c r="G37" s="59">
        <v>0</v>
      </c>
      <c r="H37" s="59">
        <v>86288745</v>
      </c>
      <c r="I37" s="59">
        <v>86288745</v>
      </c>
      <c r="J37" s="59">
        <v>86288745</v>
      </c>
      <c r="K37" s="59">
        <v>86288745</v>
      </c>
      <c r="L37" s="59">
        <v>86288745</v>
      </c>
      <c r="M37" s="59">
        <v>86288745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86288745</v>
      </c>
      <c r="W37" s="59">
        <v>30704356</v>
      </c>
      <c r="X37" s="59">
        <v>55584389</v>
      </c>
      <c r="Y37" s="60">
        <v>181.03</v>
      </c>
      <c r="Z37" s="61">
        <v>61408711</v>
      </c>
    </row>
    <row r="38" spans="1:26" ht="13.5">
      <c r="A38" s="57" t="s">
        <v>55</v>
      </c>
      <c r="B38" s="18">
        <v>0</v>
      </c>
      <c r="C38" s="18">
        <v>0</v>
      </c>
      <c r="D38" s="58">
        <v>49377550</v>
      </c>
      <c r="E38" s="59">
        <v>49377550</v>
      </c>
      <c r="F38" s="59">
        <v>0</v>
      </c>
      <c r="G38" s="59">
        <v>0</v>
      </c>
      <c r="H38" s="59">
        <v>69856232</v>
      </c>
      <c r="I38" s="59">
        <v>69856232</v>
      </c>
      <c r="J38" s="59">
        <v>69856232</v>
      </c>
      <c r="K38" s="59">
        <v>69856232</v>
      </c>
      <c r="L38" s="59">
        <v>69856232</v>
      </c>
      <c r="M38" s="59">
        <v>69856232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69856232</v>
      </c>
      <c r="W38" s="59">
        <v>24688775</v>
      </c>
      <c r="X38" s="59">
        <v>45167457</v>
      </c>
      <c r="Y38" s="60">
        <v>182.95</v>
      </c>
      <c r="Z38" s="61">
        <v>49377550</v>
      </c>
    </row>
    <row r="39" spans="1:26" ht="13.5">
      <c r="A39" s="57" t="s">
        <v>56</v>
      </c>
      <c r="B39" s="18">
        <v>0</v>
      </c>
      <c r="C39" s="18">
        <v>0</v>
      </c>
      <c r="D39" s="58">
        <v>1830851668</v>
      </c>
      <c r="E39" s="59">
        <v>1830851668</v>
      </c>
      <c r="F39" s="59">
        <v>0</v>
      </c>
      <c r="G39" s="59">
        <v>0</v>
      </c>
      <c r="H39" s="59">
        <v>2039931403</v>
      </c>
      <c r="I39" s="59">
        <v>2039931403</v>
      </c>
      <c r="J39" s="59">
        <v>1913050943</v>
      </c>
      <c r="K39" s="59">
        <v>1884699939</v>
      </c>
      <c r="L39" s="59">
        <v>2029180513</v>
      </c>
      <c r="M39" s="59">
        <v>2029180513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2029180513</v>
      </c>
      <c r="W39" s="59">
        <v>915425834</v>
      </c>
      <c r="X39" s="59">
        <v>1113754679</v>
      </c>
      <c r="Y39" s="60">
        <v>121.67</v>
      </c>
      <c r="Z39" s="61">
        <v>1830851668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0</v>
      </c>
      <c r="C42" s="18">
        <v>0</v>
      </c>
      <c r="D42" s="58">
        <v>166061317</v>
      </c>
      <c r="E42" s="59">
        <v>166061317</v>
      </c>
      <c r="F42" s="59">
        <v>0</v>
      </c>
      <c r="G42" s="59">
        <v>0</v>
      </c>
      <c r="H42" s="59">
        <v>116504560</v>
      </c>
      <c r="I42" s="59">
        <v>116504560</v>
      </c>
      <c r="J42" s="59">
        <v>-35535200</v>
      </c>
      <c r="K42" s="59">
        <v>30172309</v>
      </c>
      <c r="L42" s="59">
        <v>119472634</v>
      </c>
      <c r="M42" s="59">
        <v>114109743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230614303</v>
      </c>
      <c r="W42" s="59">
        <v>194632908</v>
      </c>
      <c r="X42" s="59">
        <v>35981395</v>
      </c>
      <c r="Y42" s="60">
        <v>18.49</v>
      </c>
      <c r="Z42" s="61">
        <v>166061317</v>
      </c>
    </row>
    <row r="43" spans="1:26" ht="13.5">
      <c r="A43" s="57" t="s">
        <v>59</v>
      </c>
      <c r="B43" s="18">
        <v>0</v>
      </c>
      <c r="C43" s="18">
        <v>0</v>
      </c>
      <c r="D43" s="58">
        <v>-241013599</v>
      </c>
      <c r="E43" s="59">
        <v>-241013599</v>
      </c>
      <c r="F43" s="59">
        <v>0</v>
      </c>
      <c r="G43" s="59">
        <v>0</v>
      </c>
      <c r="H43" s="59">
        <v>-8118485</v>
      </c>
      <c r="I43" s="59">
        <v>-8118485</v>
      </c>
      <c r="J43" s="59">
        <v>-11948000</v>
      </c>
      <c r="K43" s="59">
        <v>-7650000</v>
      </c>
      <c r="L43" s="59">
        <v>-12191000</v>
      </c>
      <c r="M43" s="59">
        <v>-31789000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-39907485</v>
      </c>
      <c r="W43" s="59">
        <v>-120507000</v>
      </c>
      <c r="X43" s="59">
        <v>80599515</v>
      </c>
      <c r="Y43" s="60">
        <v>-66.88</v>
      </c>
      <c r="Z43" s="61">
        <v>-241013599</v>
      </c>
    </row>
    <row r="44" spans="1:26" ht="13.5">
      <c r="A44" s="57" t="s">
        <v>60</v>
      </c>
      <c r="B44" s="18">
        <v>0</v>
      </c>
      <c r="C44" s="18">
        <v>0</v>
      </c>
      <c r="D44" s="58">
        <v>-900812</v>
      </c>
      <c r="E44" s="59">
        <v>-900812</v>
      </c>
      <c r="F44" s="59">
        <v>0</v>
      </c>
      <c r="G44" s="59">
        <v>0</v>
      </c>
      <c r="H44" s="59">
        <v>-1003728</v>
      </c>
      <c r="I44" s="59">
        <v>-1003728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-1003728</v>
      </c>
      <c r="W44" s="59"/>
      <c r="X44" s="59">
        <v>-1003728</v>
      </c>
      <c r="Y44" s="60">
        <v>0</v>
      </c>
      <c r="Z44" s="61">
        <v>-900812</v>
      </c>
    </row>
    <row r="45" spans="1:26" ht="13.5">
      <c r="A45" s="69" t="s">
        <v>61</v>
      </c>
      <c r="B45" s="21">
        <v>0</v>
      </c>
      <c r="C45" s="21">
        <v>0</v>
      </c>
      <c r="D45" s="98">
        <v>154435565</v>
      </c>
      <c r="E45" s="99">
        <v>154435565</v>
      </c>
      <c r="F45" s="99">
        <v>0</v>
      </c>
      <c r="G45" s="99">
        <v>0</v>
      </c>
      <c r="H45" s="99">
        <v>107382347</v>
      </c>
      <c r="I45" s="99">
        <v>107382347</v>
      </c>
      <c r="J45" s="99">
        <v>59899147</v>
      </c>
      <c r="K45" s="99">
        <v>82421456</v>
      </c>
      <c r="L45" s="99">
        <v>189703090</v>
      </c>
      <c r="M45" s="99">
        <v>189703090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189703090</v>
      </c>
      <c r="W45" s="99">
        <v>304414567</v>
      </c>
      <c r="X45" s="99">
        <v>-114711477</v>
      </c>
      <c r="Y45" s="100">
        <v>-37.68</v>
      </c>
      <c r="Z45" s="101">
        <v>154435565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108</v>
      </c>
      <c r="B47" s="114" t="s">
        <v>93</v>
      </c>
      <c r="C47" s="114"/>
      <c r="D47" s="115" t="s">
        <v>94</v>
      </c>
      <c r="E47" s="116" t="s">
        <v>95</v>
      </c>
      <c r="F47" s="117"/>
      <c r="G47" s="117"/>
      <c r="H47" s="117"/>
      <c r="I47" s="118" t="s">
        <v>96</v>
      </c>
      <c r="J47" s="117"/>
      <c r="K47" s="117"/>
      <c r="L47" s="117"/>
      <c r="M47" s="118" t="s">
        <v>97</v>
      </c>
      <c r="N47" s="119"/>
      <c r="O47" s="119"/>
      <c r="P47" s="119"/>
      <c r="Q47" s="119"/>
      <c r="R47" s="119"/>
      <c r="S47" s="119"/>
      <c r="T47" s="119"/>
      <c r="U47" s="119"/>
      <c r="V47" s="118" t="s">
        <v>98</v>
      </c>
      <c r="W47" s="118" t="s">
        <v>99</v>
      </c>
      <c r="X47" s="118" t="s">
        <v>100</v>
      </c>
      <c r="Y47" s="118" t="s">
        <v>101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10163430</v>
      </c>
      <c r="C49" s="51">
        <v>0</v>
      </c>
      <c r="D49" s="128">
        <v>8995297</v>
      </c>
      <c r="E49" s="53">
        <v>7907506</v>
      </c>
      <c r="F49" s="53">
        <v>0</v>
      </c>
      <c r="G49" s="53">
        <v>0</v>
      </c>
      <c r="H49" s="53">
        <v>0</v>
      </c>
      <c r="I49" s="53">
        <v>233410868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260477101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994835</v>
      </c>
      <c r="C51" s="51">
        <v>0</v>
      </c>
      <c r="D51" s="128">
        <v>94806</v>
      </c>
      <c r="E51" s="53">
        <v>919182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2008823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109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69.22579510545009</v>
      </c>
      <c r="E58" s="7">
        <f t="shared" si="6"/>
        <v>69.22579510545009</v>
      </c>
      <c r="F58" s="7">
        <f t="shared" si="6"/>
        <v>0</v>
      </c>
      <c r="G58" s="7">
        <f t="shared" si="6"/>
        <v>0</v>
      </c>
      <c r="H58" s="7">
        <f t="shared" si="6"/>
        <v>50.12954892352703</v>
      </c>
      <c r="I58" s="7">
        <f t="shared" si="6"/>
        <v>50.12954892352703</v>
      </c>
      <c r="J58" s="7">
        <f t="shared" si="6"/>
        <v>58.05028131230363</v>
      </c>
      <c r="K58" s="7">
        <f t="shared" si="6"/>
        <v>14.879280392062514</v>
      </c>
      <c r="L58" s="7">
        <f t="shared" si="6"/>
        <v>37.39556937292997</v>
      </c>
      <c r="M58" s="7">
        <f t="shared" si="6"/>
        <v>32.21765151795963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35.49631627723546</v>
      </c>
      <c r="W58" s="7">
        <f t="shared" si="6"/>
        <v>70.67773870943084</v>
      </c>
      <c r="X58" s="7">
        <f t="shared" si="6"/>
        <v>0</v>
      </c>
      <c r="Y58" s="7">
        <f t="shared" si="6"/>
        <v>0</v>
      </c>
      <c r="Z58" s="8">
        <f t="shared" si="6"/>
        <v>69.22579510545009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73.35955610077467</v>
      </c>
      <c r="E59" s="10">
        <f t="shared" si="7"/>
        <v>73.35955610077467</v>
      </c>
      <c r="F59" s="10">
        <f t="shared" si="7"/>
        <v>0</v>
      </c>
      <c r="G59" s="10">
        <f t="shared" si="7"/>
        <v>0</v>
      </c>
      <c r="H59" s="10">
        <f t="shared" si="7"/>
        <v>52.90577436721024</v>
      </c>
      <c r="I59" s="10">
        <f t="shared" si="7"/>
        <v>52.90577436721024</v>
      </c>
      <c r="J59" s="10">
        <f t="shared" si="7"/>
        <v>62.09310527648591</v>
      </c>
      <c r="K59" s="10">
        <f t="shared" si="7"/>
        <v>15.127454380457003</v>
      </c>
      <c r="L59" s="10">
        <f t="shared" si="7"/>
        <v>42.61452036321472</v>
      </c>
      <c r="M59" s="10">
        <f t="shared" si="7"/>
        <v>34.92170866346184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38.24074285864354</v>
      </c>
      <c r="W59" s="10">
        <f t="shared" si="7"/>
        <v>82.77248719902549</v>
      </c>
      <c r="X59" s="10">
        <f t="shared" si="7"/>
        <v>0</v>
      </c>
      <c r="Y59" s="10">
        <f t="shared" si="7"/>
        <v>0</v>
      </c>
      <c r="Z59" s="11">
        <f t="shared" si="7"/>
        <v>73.35955610077467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66.65710455564962</v>
      </c>
      <c r="E60" s="13">
        <f t="shared" si="7"/>
        <v>66.65710455564962</v>
      </c>
      <c r="F60" s="13">
        <f t="shared" si="7"/>
        <v>0</v>
      </c>
      <c r="G60" s="13">
        <f t="shared" si="7"/>
        <v>0</v>
      </c>
      <c r="H60" s="13">
        <f t="shared" si="7"/>
        <v>41.000395670661774</v>
      </c>
      <c r="I60" s="13">
        <f t="shared" si="7"/>
        <v>41.000395670661774</v>
      </c>
      <c r="J60" s="13">
        <f t="shared" si="7"/>
        <v>37.65615957718037</v>
      </c>
      <c r="K60" s="13">
        <f t="shared" si="7"/>
        <v>15.124291281748633</v>
      </c>
      <c r="L60" s="13">
        <f t="shared" si="7"/>
        <v>17.486637563329992</v>
      </c>
      <c r="M60" s="13">
        <f t="shared" si="7"/>
        <v>20.54796444157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23.960464812717284</v>
      </c>
      <c r="W60" s="13">
        <f t="shared" si="7"/>
        <v>41.23670662425793</v>
      </c>
      <c r="X60" s="13">
        <f t="shared" si="7"/>
        <v>0</v>
      </c>
      <c r="Y60" s="13">
        <f t="shared" si="7"/>
        <v>0</v>
      </c>
      <c r="Z60" s="14">
        <f t="shared" si="7"/>
        <v>66.65710455564962</v>
      </c>
    </row>
    <row r="61" spans="1:26" ht="13.5">
      <c r="A61" s="38" t="s">
        <v>110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8" t="s">
        <v>111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8" t="s">
        <v>112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8" t="s">
        <v>113</v>
      </c>
      <c r="B64" s="12">
        <f t="shared" si="7"/>
        <v>0</v>
      </c>
      <c r="C64" s="12">
        <f t="shared" si="7"/>
        <v>0</v>
      </c>
      <c r="D64" s="3">
        <f t="shared" si="7"/>
        <v>67.1433322673489</v>
      </c>
      <c r="E64" s="13">
        <f t="shared" si="7"/>
        <v>67.1433322673489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37.65615957718037</v>
      </c>
      <c r="K64" s="13">
        <f t="shared" si="7"/>
        <v>15.124291281748633</v>
      </c>
      <c r="L64" s="13">
        <f t="shared" si="7"/>
        <v>17.486637563329992</v>
      </c>
      <c r="M64" s="13">
        <f t="shared" si="7"/>
        <v>20.54796444157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28.7589053549885</v>
      </c>
      <c r="W64" s="13">
        <f t="shared" si="7"/>
        <v>40.28165245708124</v>
      </c>
      <c r="X64" s="13">
        <f t="shared" si="7"/>
        <v>0</v>
      </c>
      <c r="Y64" s="13">
        <f t="shared" si="7"/>
        <v>0</v>
      </c>
      <c r="Z64" s="14">
        <f t="shared" si="7"/>
        <v>67.1433322673489</v>
      </c>
    </row>
    <row r="65" spans="1:26" ht="13.5">
      <c r="A65" s="38" t="s">
        <v>114</v>
      </c>
      <c r="B65" s="12">
        <f t="shared" si="7"/>
        <v>0</v>
      </c>
      <c r="C65" s="12">
        <f t="shared" si="7"/>
        <v>0</v>
      </c>
      <c r="D65" s="3">
        <f t="shared" si="7"/>
        <v>52.10805328025722</v>
      </c>
      <c r="E65" s="13">
        <f t="shared" si="7"/>
        <v>52.10805328025722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100.92777777777778</v>
      </c>
      <c r="X65" s="13">
        <f t="shared" si="7"/>
        <v>0</v>
      </c>
      <c r="Y65" s="13">
        <f t="shared" si="7"/>
        <v>0</v>
      </c>
      <c r="Z65" s="14">
        <f t="shared" si="7"/>
        <v>52.10805328025722</v>
      </c>
    </row>
    <row r="66" spans="1:26" ht="13.5">
      <c r="A66" s="39" t="s">
        <v>115</v>
      </c>
      <c r="B66" s="15">
        <f t="shared" si="7"/>
        <v>0</v>
      </c>
      <c r="C66" s="15">
        <f t="shared" si="7"/>
        <v>0</v>
      </c>
      <c r="D66" s="4">
        <f t="shared" si="7"/>
        <v>38.49896087638503</v>
      </c>
      <c r="E66" s="16">
        <f t="shared" si="7"/>
        <v>38.49896087638503</v>
      </c>
      <c r="F66" s="16">
        <f t="shared" si="7"/>
        <v>0</v>
      </c>
      <c r="G66" s="16">
        <f t="shared" si="7"/>
        <v>0</v>
      </c>
      <c r="H66" s="16">
        <f t="shared" si="7"/>
        <v>8.20337346265095</v>
      </c>
      <c r="I66" s="16">
        <f t="shared" si="7"/>
        <v>8.20337346265095</v>
      </c>
      <c r="J66" s="16">
        <f t="shared" si="7"/>
        <v>13.358732333069353</v>
      </c>
      <c r="K66" s="16">
        <f t="shared" si="7"/>
        <v>2.400762429764929</v>
      </c>
      <c r="L66" s="16">
        <f t="shared" si="7"/>
        <v>2.893299942524017</v>
      </c>
      <c r="M66" s="16">
        <f t="shared" si="7"/>
        <v>4.720516793296491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5.518948001426223</v>
      </c>
      <c r="W66" s="16">
        <f t="shared" si="7"/>
        <v>27.51695009905182</v>
      </c>
      <c r="X66" s="16">
        <f t="shared" si="7"/>
        <v>0</v>
      </c>
      <c r="Y66" s="16">
        <f t="shared" si="7"/>
        <v>0</v>
      </c>
      <c r="Z66" s="17">
        <f t="shared" si="7"/>
        <v>38.49896087638503</v>
      </c>
    </row>
    <row r="67" spans="1:26" ht="13.5" hidden="1">
      <c r="A67" s="40" t="s">
        <v>116</v>
      </c>
      <c r="B67" s="23"/>
      <c r="C67" s="23"/>
      <c r="D67" s="24">
        <v>111727413</v>
      </c>
      <c r="E67" s="25">
        <v>111727413</v>
      </c>
      <c r="F67" s="25"/>
      <c r="G67" s="25"/>
      <c r="H67" s="25">
        <v>7749196</v>
      </c>
      <c r="I67" s="25">
        <v>7749196</v>
      </c>
      <c r="J67" s="25">
        <v>7664080</v>
      </c>
      <c r="K67" s="25">
        <v>14983937</v>
      </c>
      <c r="L67" s="25">
        <v>11937949</v>
      </c>
      <c r="M67" s="25">
        <v>34585966</v>
      </c>
      <c r="N67" s="25"/>
      <c r="O67" s="25"/>
      <c r="P67" s="25"/>
      <c r="Q67" s="25"/>
      <c r="R67" s="25"/>
      <c r="S67" s="25"/>
      <c r="T67" s="25"/>
      <c r="U67" s="25"/>
      <c r="V67" s="25">
        <v>42335162</v>
      </c>
      <c r="W67" s="25">
        <v>57952570</v>
      </c>
      <c r="X67" s="25"/>
      <c r="Y67" s="24"/>
      <c r="Z67" s="26">
        <v>111727413</v>
      </c>
    </row>
    <row r="68" spans="1:26" ht="13.5" hidden="1">
      <c r="A68" s="36" t="s">
        <v>31</v>
      </c>
      <c r="B68" s="18"/>
      <c r="C68" s="18"/>
      <c r="D68" s="19">
        <v>88038000</v>
      </c>
      <c r="E68" s="20">
        <v>88038000</v>
      </c>
      <c r="F68" s="20"/>
      <c r="G68" s="20"/>
      <c r="H68" s="20">
        <v>6535504</v>
      </c>
      <c r="I68" s="20">
        <v>6535504</v>
      </c>
      <c r="J68" s="20">
        <v>6535505</v>
      </c>
      <c r="K68" s="20">
        <v>12713137</v>
      </c>
      <c r="L68" s="20">
        <v>9628244</v>
      </c>
      <c r="M68" s="20">
        <v>28876886</v>
      </c>
      <c r="N68" s="20"/>
      <c r="O68" s="20"/>
      <c r="P68" s="20"/>
      <c r="Q68" s="20"/>
      <c r="R68" s="20"/>
      <c r="S68" s="20"/>
      <c r="T68" s="20"/>
      <c r="U68" s="20"/>
      <c r="V68" s="20">
        <v>35412390</v>
      </c>
      <c r="W68" s="20">
        <v>43564652</v>
      </c>
      <c r="X68" s="20"/>
      <c r="Y68" s="19"/>
      <c r="Z68" s="22">
        <v>88038000</v>
      </c>
    </row>
    <row r="69" spans="1:26" ht="13.5" hidden="1">
      <c r="A69" s="37" t="s">
        <v>32</v>
      </c>
      <c r="B69" s="18"/>
      <c r="C69" s="18"/>
      <c r="D69" s="19">
        <v>12926016</v>
      </c>
      <c r="E69" s="20">
        <v>12926016</v>
      </c>
      <c r="F69" s="20"/>
      <c r="G69" s="20"/>
      <c r="H69" s="20">
        <v>998305</v>
      </c>
      <c r="I69" s="20">
        <v>998305</v>
      </c>
      <c r="J69" s="20">
        <v>988412</v>
      </c>
      <c r="K69" s="20">
        <v>1979101</v>
      </c>
      <c r="L69" s="20">
        <v>2017409</v>
      </c>
      <c r="M69" s="20">
        <v>4984922</v>
      </c>
      <c r="N69" s="20"/>
      <c r="O69" s="20"/>
      <c r="P69" s="20"/>
      <c r="Q69" s="20"/>
      <c r="R69" s="20"/>
      <c r="S69" s="20"/>
      <c r="T69" s="20"/>
      <c r="U69" s="20"/>
      <c r="V69" s="20">
        <v>5983227</v>
      </c>
      <c r="W69" s="20">
        <v>6858021</v>
      </c>
      <c r="X69" s="20"/>
      <c r="Y69" s="19"/>
      <c r="Z69" s="22">
        <v>12926016</v>
      </c>
    </row>
    <row r="70" spans="1:26" ht="13.5" hidden="1">
      <c r="A70" s="38" t="s">
        <v>110</v>
      </c>
      <c r="B70" s="18"/>
      <c r="C70" s="18"/>
      <c r="D70" s="19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19"/>
      <c r="Z70" s="22"/>
    </row>
    <row r="71" spans="1:26" ht="13.5" hidden="1">
      <c r="A71" s="38" t="s">
        <v>111</v>
      </c>
      <c r="B71" s="18"/>
      <c r="C71" s="18"/>
      <c r="D71" s="19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19"/>
      <c r="Z71" s="22"/>
    </row>
    <row r="72" spans="1:26" ht="13.5" hidden="1">
      <c r="A72" s="38" t="s">
        <v>112</v>
      </c>
      <c r="B72" s="18"/>
      <c r="C72" s="18"/>
      <c r="D72" s="19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19"/>
      <c r="Z72" s="22"/>
    </row>
    <row r="73" spans="1:26" ht="13.5" hidden="1">
      <c r="A73" s="38" t="s">
        <v>113</v>
      </c>
      <c r="B73" s="18"/>
      <c r="C73" s="18"/>
      <c r="D73" s="19">
        <v>12508000</v>
      </c>
      <c r="E73" s="20">
        <v>12508000</v>
      </c>
      <c r="F73" s="20"/>
      <c r="G73" s="20"/>
      <c r="H73" s="20"/>
      <c r="I73" s="20"/>
      <c r="J73" s="20">
        <v>988412</v>
      </c>
      <c r="K73" s="20">
        <v>1979101</v>
      </c>
      <c r="L73" s="20">
        <v>2017409</v>
      </c>
      <c r="M73" s="20">
        <v>4984922</v>
      </c>
      <c r="N73" s="20"/>
      <c r="O73" s="20"/>
      <c r="P73" s="20"/>
      <c r="Q73" s="20"/>
      <c r="R73" s="20"/>
      <c r="S73" s="20"/>
      <c r="T73" s="20"/>
      <c r="U73" s="20"/>
      <c r="V73" s="20">
        <v>4984922</v>
      </c>
      <c r="W73" s="20">
        <v>6750021</v>
      </c>
      <c r="X73" s="20"/>
      <c r="Y73" s="19"/>
      <c r="Z73" s="22">
        <v>12508000</v>
      </c>
    </row>
    <row r="74" spans="1:26" ht="13.5" hidden="1">
      <c r="A74" s="38" t="s">
        <v>114</v>
      </c>
      <c r="B74" s="18"/>
      <c r="C74" s="18"/>
      <c r="D74" s="19">
        <v>418016</v>
      </c>
      <c r="E74" s="20">
        <v>418016</v>
      </c>
      <c r="F74" s="20"/>
      <c r="G74" s="20"/>
      <c r="H74" s="20">
        <v>998305</v>
      </c>
      <c r="I74" s="20">
        <v>998305</v>
      </c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>
        <v>998305</v>
      </c>
      <c r="W74" s="20">
        <v>108000</v>
      </c>
      <c r="X74" s="20"/>
      <c r="Y74" s="19"/>
      <c r="Z74" s="22">
        <v>418016</v>
      </c>
    </row>
    <row r="75" spans="1:26" ht="13.5" hidden="1">
      <c r="A75" s="39" t="s">
        <v>115</v>
      </c>
      <c r="B75" s="27"/>
      <c r="C75" s="27"/>
      <c r="D75" s="28">
        <v>10763397</v>
      </c>
      <c r="E75" s="29">
        <v>10763397</v>
      </c>
      <c r="F75" s="29"/>
      <c r="G75" s="29"/>
      <c r="H75" s="29">
        <v>215387</v>
      </c>
      <c r="I75" s="29">
        <v>215387</v>
      </c>
      <c r="J75" s="29">
        <v>140163</v>
      </c>
      <c r="K75" s="29">
        <v>291699</v>
      </c>
      <c r="L75" s="29">
        <v>292296</v>
      </c>
      <c r="M75" s="29">
        <v>724158</v>
      </c>
      <c r="N75" s="29"/>
      <c r="O75" s="29"/>
      <c r="P75" s="29"/>
      <c r="Q75" s="29"/>
      <c r="R75" s="29"/>
      <c r="S75" s="29"/>
      <c r="T75" s="29"/>
      <c r="U75" s="29"/>
      <c r="V75" s="29">
        <v>939545</v>
      </c>
      <c r="W75" s="29">
        <v>7529897</v>
      </c>
      <c r="X75" s="29"/>
      <c r="Y75" s="28"/>
      <c r="Z75" s="30">
        <v>10763397</v>
      </c>
    </row>
    <row r="76" spans="1:26" ht="13.5" hidden="1">
      <c r="A76" s="41" t="s">
        <v>117</v>
      </c>
      <c r="B76" s="31"/>
      <c r="C76" s="31"/>
      <c r="D76" s="32">
        <v>77344190</v>
      </c>
      <c r="E76" s="33">
        <v>77344190</v>
      </c>
      <c r="F76" s="33"/>
      <c r="G76" s="33"/>
      <c r="H76" s="33">
        <v>3884637</v>
      </c>
      <c r="I76" s="33">
        <v>3884637</v>
      </c>
      <c r="J76" s="33">
        <v>4449020</v>
      </c>
      <c r="K76" s="33">
        <v>2229502</v>
      </c>
      <c r="L76" s="33">
        <v>4464264</v>
      </c>
      <c r="M76" s="33">
        <v>11142786</v>
      </c>
      <c r="N76" s="33"/>
      <c r="O76" s="33"/>
      <c r="P76" s="33"/>
      <c r="Q76" s="33"/>
      <c r="R76" s="33"/>
      <c r="S76" s="33"/>
      <c r="T76" s="33"/>
      <c r="U76" s="33"/>
      <c r="V76" s="33">
        <v>15027423</v>
      </c>
      <c r="W76" s="33">
        <v>40959566</v>
      </c>
      <c r="X76" s="33"/>
      <c r="Y76" s="32"/>
      <c r="Z76" s="34">
        <v>77344190</v>
      </c>
    </row>
    <row r="77" spans="1:26" ht="13.5" hidden="1">
      <c r="A77" s="36" t="s">
        <v>31</v>
      </c>
      <c r="B77" s="18"/>
      <c r="C77" s="18"/>
      <c r="D77" s="19">
        <v>64584286</v>
      </c>
      <c r="E77" s="20">
        <v>64584286</v>
      </c>
      <c r="F77" s="20"/>
      <c r="G77" s="20"/>
      <c r="H77" s="20">
        <v>3457659</v>
      </c>
      <c r="I77" s="20">
        <v>3457659</v>
      </c>
      <c r="J77" s="20">
        <v>4058098</v>
      </c>
      <c r="K77" s="20">
        <v>1923174</v>
      </c>
      <c r="L77" s="20">
        <v>4103030</v>
      </c>
      <c r="M77" s="20">
        <v>10084302</v>
      </c>
      <c r="N77" s="20"/>
      <c r="O77" s="20"/>
      <c r="P77" s="20"/>
      <c r="Q77" s="20"/>
      <c r="R77" s="20"/>
      <c r="S77" s="20"/>
      <c r="T77" s="20"/>
      <c r="U77" s="20"/>
      <c r="V77" s="20">
        <v>13541961</v>
      </c>
      <c r="W77" s="20">
        <v>36059546</v>
      </c>
      <c r="X77" s="20"/>
      <c r="Y77" s="19"/>
      <c r="Z77" s="22">
        <v>64584286</v>
      </c>
    </row>
    <row r="78" spans="1:26" ht="13.5" hidden="1">
      <c r="A78" s="37" t="s">
        <v>32</v>
      </c>
      <c r="B78" s="18"/>
      <c r="C78" s="18"/>
      <c r="D78" s="19">
        <v>8616108</v>
      </c>
      <c r="E78" s="20">
        <v>8616108</v>
      </c>
      <c r="F78" s="20"/>
      <c r="G78" s="20"/>
      <c r="H78" s="20">
        <v>409309</v>
      </c>
      <c r="I78" s="20">
        <v>409309</v>
      </c>
      <c r="J78" s="20">
        <v>372198</v>
      </c>
      <c r="K78" s="20">
        <v>299325</v>
      </c>
      <c r="L78" s="20">
        <v>352777</v>
      </c>
      <c r="M78" s="20">
        <v>1024300</v>
      </c>
      <c r="N78" s="20"/>
      <c r="O78" s="20"/>
      <c r="P78" s="20"/>
      <c r="Q78" s="20"/>
      <c r="R78" s="20"/>
      <c r="S78" s="20"/>
      <c r="T78" s="20"/>
      <c r="U78" s="20"/>
      <c r="V78" s="20">
        <v>1433609</v>
      </c>
      <c r="W78" s="20">
        <v>2828022</v>
      </c>
      <c r="X78" s="20"/>
      <c r="Y78" s="19"/>
      <c r="Z78" s="22">
        <v>8616108</v>
      </c>
    </row>
    <row r="79" spans="1:26" ht="13.5" hidden="1">
      <c r="A79" s="38" t="s">
        <v>110</v>
      </c>
      <c r="B79" s="18"/>
      <c r="C79" s="18"/>
      <c r="D79" s="19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19"/>
      <c r="Z79" s="22"/>
    </row>
    <row r="80" spans="1:26" ht="13.5" hidden="1">
      <c r="A80" s="38" t="s">
        <v>111</v>
      </c>
      <c r="B80" s="18"/>
      <c r="C80" s="18"/>
      <c r="D80" s="19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19"/>
      <c r="Z80" s="22"/>
    </row>
    <row r="81" spans="1:26" ht="13.5" hidden="1">
      <c r="A81" s="38" t="s">
        <v>112</v>
      </c>
      <c r="B81" s="18"/>
      <c r="C81" s="18"/>
      <c r="D81" s="19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19"/>
      <c r="Z81" s="22"/>
    </row>
    <row r="82" spans="1:26" ht="13.5" hidden="1">
      <c r="A82" s="38" t="s">
        <v>113</v>
      </c>
      <c r="B82" s="18"/>
      <c r="C82" s="18"/>
      <c r="D82" s="19">
        <v>8398288</v>
      </c>
      <c r="E82" s="20">
        <v>8398288</v>
      </c>
      <c r="F82" s="20"/>
      <c r="G82" s="20"/>
      <c r="H82" s="20">
        <v>409309</v>
      </c>
      <c r="I82" s="20">
        <v>409309</v>
      </c>
      <c r="J82" s="20">
        <v>372198</v>
      </c>
      <c r="K82" s="20">
        <v>299325</v>
      </c>
      <c r="L82" s="20">
        <v>352777</v>
      </c>
      <c r="M82" s="20">
        <v>1024300</v>
      </c>
      <c r="N82" s="20"/>
      <c r="O82" s="20"/>
      <c r="P82" s="20"/>
      <c r="Q82" s="20"/>
      <c r="R82" s="20"/>
      <c r="S82" s="20"/>
      <c r="T82" s="20"/>
      <c r="U82" s="20"/>
      <c r="V82" s="20">
        <v>1433609</v>
      </c>
      <c r="W82" s="20">
        <v>2719020</v>
      </c>
      <c r="X82" s="20"/>
      <c r="Y82" s="19"/>
      <c r="Z82" s="22">
        <v>8398288</v>
      </c>
    </row>
    <row r="83" spans="1:26" ht="13.5" hidden="1">
      <c r="A83" s="38" t="s">
        <v>114</v>
      </c>
      <c r="B83" s="18"/>
      <c r="C83" s="18"/>
      <c r="D83" s="19">
        <v>217820</v>
      </c>
      <c r="E83" s="20">
        <v>217820</v>
      </c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>
        <v>109002</v>
      </c>
      <c r="X83" s="20"/>
      <c r="Y83" s="19"/>
      <c r="Z83" s="22">
        <v>217820</v>
      </c>
    </row>
    <row r="84" spans="1:26" ht="13.5" hidden="1">
      <c r="A84" s="39" t="s">
        <v>115</v>
      </c>
      <c r="B84" s="27"/>
      <c r="C84" s="27"/>
      <c r="D84" s="28">
        <v>4143796</v>
      </c>
      <c r="E84" s="29">
        <v>4143796</v>
      </c>
      <c r="F84" s="29"/>
      <c r="G84" s="29"/>
      <c r="H84" s="29">
        <v>17669</v>
      </c>
      <c r="I84" s="29">
        <v>17669</v>
      </c>
      <c r="J84" s="29">
        <v>18724</v>
      </c>
      <c r="K84" s="29">
        <v>7003</v>
      </c>
      <c r="L84" s="29">
        <v>8457</v>
      </c>
      <c r="M84" s="29">
        <v>34184</v>
      </c>
      <c r="N84" s="29"/>
      <c r="O84" s="29"/>
      <c r="P84" s="29"/>
      <c r="Q84" s="29"/>
      <c r="R84" s="29"/>
      <c r="S84" s="29"/>
      <c r="T84" s="29"/>
      <c r="U84" s="29"/>
      <c r="V84" s="29">
        <v>51853</v>
      </c>
      <c r="W84" s="29">
        <v>2071998</v>
      </c>
      <c r="X84" s="29"/>
      <c r="Y84" s="28"/>
      <c r="Z84" s="30">
        <v>4143796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91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0</v>
      </c>
      <c r="C5" s="18">
        <v>0</v>
      </c>
      <c r="D5" s="58">
        <v>0</v>
      </c>
      <c r="E5" s="59">
        <v>0</v>
      </c>
      <c r="F5" s="59">
        <v>0</v>
      </c>
      <c r="G5" s="59">
        <v>0</v>
      </c>
      <c r="H5" s="59">
        <v>0</v>
      </c>
      <c r="I5" s="59">
        <v>0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0</v>
      </c>
      <c r="W5" s="59"/>
      <c r="X5" s="59">
        <v>0</v>
      </c>
      <c r="Y5" s="60">
        <v>0</v>
      </c>
      <c r="Z5" s="61">
        <v>0</v>
      </c>
    </row>
    <row r="6" spans="1:26" ht="13.5">
      <c r="A6" s="57" t="s">
        <v>32</v>
      </c>
      <c r="B6" s="18">
        <v>0</v>
      </c>
      <c r="C6" s="18">
        <v>0</v>
      </c>
      <c r="D6" s="58">
        <v>46427000</v>
      </c>
      <c r="E6" s="59">
        <v>46427000</v>
      </c>
      <c r="F6" s="59">
        <v>3497440</v>
      </c>
      <c r="G6" s="59">
        <v>0</v>
      </c>
      <c r="H6" s="59">
        <v>9396577</v>
      </c>
      <c r="I6" s="59">
        <v>12894017</v>
      </c>
      <c r="J6" s="59">
        <v>2919735</v>
      </c>
      <c r="K6" s="59">
        <v>4512804</v>
      </c>
      <c r="L6" s="59">
        <v>3971544</v>
      </c>
      <c r="M6" s="59">
        <v>11404083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24298100</v>
      </c>
      <c r="W6" s="59">
        <v>23213502</v>
      </c>
      <c r="X6" s="59">
        <v>1084598</v>
      </c>
      <c r="Y6" s="60">
        <v>4.67</v>
      </c>
      <c r="Z6" s="61">
        <v>46427000</v>
      </c>
    </row>
    <row r="7" spans="1:26" ht="13.5">
      <c r="A7" s="57" t="s">
        <v>33</v>
      </c>
      <c r="B7" s="18">
        <v>0</v>
      </c>
      <c r="C7" s="18">
        <v>0</v>
      </c>
      <c r="D7" s="58">
        <v>10000000</v>
      </c>
      <c r="E7" s="59">
        <v>10000000</v>
      </c>
      <c r="F7" s="59">
        <v>782109</v>
      </c>
      <c r="G7" s="59">
        <v>1322373</v>
      </c>
      <c r="H7" s="59">
        <v>0</v>
      </c>
      <c r="I7" s="59">
        <v>2104482</v>
      </c>
      <c r="J7" s="59">
        <v>1907621</v>
      </c>
      <c r="K7" s="59">
        <v>400971</v>
      </c>
      <c r="L7" s="59">
        <v>794600</v>
      </c>
      <c r="M7" s="59">
        <v>3103192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5207674</v>
      </c>
      <c r="W7" s="59">
        <v>6000000</v>
      </c>
      <c r="X7" s="59">
        <v>-792326</v>
      </c>
      <c r="Y7" s="60">
        <v>-13.21</v>
      </c>
      <c r="Z7" s="61">
        <v>10000000</v>
      </c>
    </row>
    <row r="8" spans="1:26" ht="13.5">
      <c r="A8" s="57" t="s">
        <v>34</v>
      </c>
      <c r="B8" s="18">
        <v>0</v>
      </c>
      <c r="C8" s="18">
        <v>0</v>
      </c>
      <c r="D8" s="58">
        <v>815817000</v>
      </c>
      <c r="E8" s="59">
        <v>815817000</v>
      </c>
      <c r="F8" s="59">
        <v>326679773</v>
      </c>
      <c r="G8" s="59">
        <v>71416868</v>
      </c>
      <c r="H8" s="59">
        <v>2383500</v>
      </c>
      <c r="I8" s="59">
        <v>400480141</v>
      </c>
      <c r="J8" s="59">
        <v>2356640</v>
      </c>
      <c r="K8" s="59">
        <v>1007922</v>
      </c>
      <c r="L8" s="59">
        <v>385144</v>
      </c>
      <c r="M8" s="59">
        <v>3749706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404229847</v>
      </c>
      <c r="W8" s="59">
        <v>370039800</v>
      </c>
      <c r="X8" s="59">
        <v>34190047</v>
      </c>
      <c r="Y8" s="60">
        <v>9.24</v>
      </c>
      <c r="Z8" s="61">
        <v>815817000</v>
      </c>
    </row>
    <row r="9" spans="1:26" ht="13.5">
      <c r="A9" s="57" t="s">
        <v>35</v>
      </c>
      <c r="B9" s="18">
        <v>0</v>
      </c>
      <c r="C9" s="18">
        <v>0</v>
      </c>
      <c r="D9" s="58">
        <v>10592220</v>
      </c>
      <c r="E9" s="59">
        <v>10592220</v>
      </c>
      <c r="F9" s="59">
        <v>1206356</v>
      </c>
      <c r="G9" s="59">
        <v>0</v>
      </c>
      <c r="H9" s="59">
        <v>1761026</v>
      </c>
      <c r="I9" s="59">
        <v>2967382</v>
      </c>
      <c r="J9" s="59">
        <v>833847</v>
      </c>
      <c r="K9" s="59">
        <v>1206732</v>
      </c>
      <c r="L9" s="59">
        <v>786594</v>
      </c>
      <c r="M9" s="59">
        <v>2827173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5794555</v>
      </c>
      <c r="W9" s="59">
        <v>2760834</v>
      </c>
      <c r="X9" s="59">
        <v>3033721</v>
      </c>
      <c r="Y9" s="60">
        <v>109.88</v>
      </c>
      <c r="Z9" s="61">
        <v>10592220</v>
      </c>
    </row>
    <row r="10" spans="1:26" ht="25.5">
      <c r="A10" s="62" t="s">
        <v>102</v>
      </c>
      <c r="B10" s="63">
        <f>SUM(B5:B9)</f>
        <v>0</v>
      </c>
      <c r="C10" s="63">
        <f>SUM(C5:C9)</f>
        <v>0</v>
      </c>
      <c r="D10" s="64">
        <f aca="true" t="shared" si="0" ref="D10:Z10">SUM(D5:D9)</f>
        <v>882836220</v>
      </c>
      <c r="E10" s="65">
        <f t="shared" si="0"/>
        <v>882836220</v>
      </c>
      <c r="F10" s="65">
        <f t="shared" si="0"/>
        <v>332165678</v>
      </c>
      <c r="G10" s="65">
        <f t="shared" si="0"/>
        <v>72739241</v>
      </c>
      <c r="H10" s="65">
        <f t="shared" si="0"/>
        <v>13541103</v>
      </c>
      <c r="I10" s="65">
        <f t="shared" si="0"/>
        <v>418446022</v>
      </c>
      <c r="J10" s="65">
        <f t="shared" si="0"/>
        <v>8017843</v>
      </c>
      <c r="K10" s="65">
        <f t="shared" si="0"/>
        <v>7128429</v>
      </c>
      <c r="L10" s="65">
        <f t="shared" si="0"/>
        <v>5937882</v>
      </c>
      <c r="M10" s="65">
        <f t="shared" si="0"/>
        <v>21084154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439530176</v>
      </c>
      <c r="W10" s="65">
        <f t="shared" si="0"/>
        <v>402014136</v>
      </c>
      <c r="X10" s="65">
        <f t="shared" si="0"/>
        <v>37516040</v>
      </c>
      <c r="Y10" s="66">
        <f>+IF(W10&lt;&gt;0,(X10/W10)*100,0)</f>
        <v>9.332020105880058</v>
      </c>
      <c r="Z10" s="67">
        <f t="shared" si="0"/>
        <v>882836220</v>
      </c>
    </row>
    <row r="11" spans="1:26" ht="13.5">
      <c r="A11" s="57" t="s">
        <v>36</v>
      </c>
      <c r="B11" s="18">
        <v>0</v>
      </c>
      <c r="C11" s="18">
        <v>0</v>
      </c>
      <c r="D11" s="58">
        <v>297798861</v>
      </c>
      <c r="E11" s="59">
        <v>297798861</v>
      </c>
      <c r="F11" s="59">
        <v>26280032</v>
      </c>
      <c r="G11" s="59">
        <v>24994788</v>
      </c>
      <c r="H11" s="59">
        <v>24940855</v>
      </c>
      <c r="I11" s="59">
        <v>76215675</v>
      </c>
      <c r="J11" s="59">
        <v>28093344</v>
      </c>
      <c r="K11" s="59">
        <v>25938165</v>
      </c>
      <c r="L11" s="59">
        <v>23830599</v>
      </c>
      <c r="M11" s="59">
        <v>77862108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154077783</v>
      </c>
      <c r="W11" s="59">
        <v>152944998</v>
      </c>
      <c r="X11" s="59">
        <v>1132785</v>
      </c>
      <c r="Y11" s="60">
        <v>0.74</v>
      </c>
      <c r="Z11" s="61">
        <v>297798861</v>
      </c>
    </row>
    <row r="12" spans="1:26" ht="13.5">
      <c r="A12" s="57" t="s">
        <v>37</v>
      </c>
      <c r="B12" s="18">
        <v>0</v>
      </c>
      <c r="C12" s="18">
        <v>0</v>
      </c>
      <c r="D12" s="58">
        <v>15278857</v>
      </c>
      <c r="E12" s="59">
        <v>15278857</v>
      </c>
      <c r="F12" s="59">
        <v>1439340</v>
      </c>
      <c r="G12" s="59">
        <v>1235275</v>
      </c>
      <c r="H12" s="59">
        <v>1151780</v>
      </c>
      <c r="I12" s="59">
        <v>3826395</v>
      </c>
      <c r="J12" s="59">
        <v>1414857</v>
      </c>
      <c r="K12" s="59">
        <v>1282417</v>
      </c>
      <c r="L12" s="59">
        <v>1235837</v>
      </c>
      <c r="M12" s="59">
        <v>3933111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7759506</v>
      </c>
      <c r="W12" s="59">
        <v>7639500</v>
      </c>
      <c r="X12" s="59">
        <v>120006</v>
      </c>
      <c r="Y12" s="60">
        <v>1.57</v>
      </c>
      <c r="Z12" s="61">
        <v>15278857</v>
      </c>
    </row>
    <row r="13" spans="1:26" ht="13.5">
      <c r="A13" s="57" t="s">
        <v>103</v>
      </c>
      <c r="B13" s="18">
        <v>0</v>
      </c>
      <c r="C13" s="18">
        <v>0</v>
      </c>
      <c r="D13" s="58">
        <v>69600000</v>
      </c>
      <c r="E13" s="59">
        <v>69600000</v>
      </c>
      <c r="F13" s="59">
        <v>0</v>
      </c>
      <c r="G13" s="59">
        <v>0</v>
      </c>
      <c r="H13" s="59">
        <v>15451277</v>
      </c>
      <c r="I13" s="59">
        <v>15451277</v>
      </c>
      <c r="J13" s="59">
        <v>5150426</v>
      </c>
      <c r="K13" s="59">
        <v>5150426</v>
      </c>
      <c r="L13" s="59">
        <v>6354093</v>
      </c>
      <c r="M13" s="59">
        <v>16654945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32106222</v>
      </c>
      <c r="W13" s="59">
        <v>33799998</v>
      </c>
      <c r="X13" s="59">
        <v>-1693776</v>
      </c>
      <c r="Y13" s="60">
        <v>-5.01</v>
      </c>
      <c r="Z13" s="61">
        <v>69600000</v>
      </c>
    </row>
    <row r="14" spans="1:26" ht="13.5">
      <c r="A14" s="57" t="s">
        <v>38</v>
      </c>
      <c r="B14" s="18">
        <v>0</v>
      </c>
      <c r="C14" s="18">
        <v>0</v>
      </c>
      <c r="D14" s="58">
        <v>1100000</v>
      </c>
      <c r="E14" s="59">
        <v>1100000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>
        <v>600000</v>
      </c>
      <c r="X14" s="59">
        <v>-600000</v>
      </c>
      <c r="Y14" s="60">
        <v>-100</v>
      </c>
      <c r="Z14" s="61">
        <v>1100000</v>
      </c>
    </row>
    <row r="15" spans="1:26" ht="13.5">
      <c r="A15" s="57" t="s">
        <v>39</v>
      </c>
      <c r="B15" s="18">
        <v>0</v>
      </c>
      <c r="C15" s="18">
        <v>0</v>
      </c>
      <c r="D15" s="58">
        <v>162070450</v>
      </c>
      <c r="E15" s="59">
        <v>162070450</v>
      </c>
      <c r="F15" s="59">
        <v>13754024</v>
      </c>
      <c r="G15" s="59">
        <v>35754628</v>
      </c>
      <c r="H15" s="59">
        <v>26389178</v>
      </c>
      <c r="I15" s="59">
        <v>75897830</v>
      </c>
      <c r="J15" s="59">
        <v>24200680</v>
      </c>
      <c r="K15" s="59">
        <v>31743113</v>
      </c>
      <c r="L15" s="59">
        <v>28440585</v>
      </c>
      <c r="M15" s="59">
        <v>84384378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160282208</v>
      </c>
      <c r="W15" s="59">
        <v>78580002</v>
      </c>
      <c r="X15" s="59">
        <v>81702206</v>
      </c>
      <c r="Y15" s="60">
        <v>103.97</v>
      </c>
      <c r="Z15" s="61">
        <v>162070450</v>
      </c>
    </row>
    <row r="16" spans="1:26" ht="13.5">
      <c r="A16" s="68" t="s">
        <v>40</v>
      </c>
      <c r="B16" s="18">
        <v>0</v>
      </c>
      <c r="C16" s="18">
        <v>0</v>
      </c>
      <c r="D16" s="58">
        <v>3000000</v>
      </c>
      <c r="E16" s="59">
        <v>3000000</v>
      </c>
      <c r="F16" s="59">
        <v>354079</v>
      </c>
      <c r="G16" s="59">
        <v>293222</v>
      </c>
      <c r="H16" s="59">
        <v>540150</v>
      </c>
      <c r="I16" s="59">
        <v>1187451</v>
      </c>
      <c r="J16" s="59">
        <v>522388</v>
      </c>
      <c r="K16" s="59">
        <v>402134</v>
      </c>
      <c r="L16" s="59">
        <v>270241</v>
      </c>
      <c r="M16" s="59">
        <v>1194763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2382214</v>
      </c>
      <c r="W16" s="59">
        <v>3000000</v>
      </c>
      <c r="X16" s="59">
        <v>-617786</v>
      </c>
      <c r="Y16" s="60">
        <v>-20.59</v>
      </c>
      <c r="Z16" s="61">
        <v>3000000</v>
      </c>
    </row>
    <row r="17" spans="1:26" ht="13.5">
      <c r="A17" s="57" t="s">
        <v>41</v>
      </c>
      <c r="B17" s="18">
        <v>0</v>
      </c>
      <c r="C17" s="18">
        <v>0</v>
      </c>
      <c r="D17" s="58">
        <v>363006500</v>
      </c>
      <c r="E17" s="59">
        <v>363006500</v>
      </c>
      <c r="F17" s="59">
        <v>20658741</v>
      </c>
      <c r="G17" s="59">
        <v>21670202</v>
      </c>
      <c r="H17" s="59">
        <v>26446830</v>
      </c>
      <c r="I17" s="59">
        <v>68775773</v>
      </c>
      <c r="J17" s="59">
        <v>22997963</v>
      </c>
      <c r="K17" s="59">
        <v>18392932</v>
      </c>
      <c r="L17" s="59">
        <v>22366536</v>
      </c>
      <c r="M17" s="59">
        <v>63757431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132533204</v>
      </c>
      <c r="W17" s="59">
        <v>73278000</v>
      </c>
      <c r="X17" s="59">
        <v>59255204</v>
      </c>
      <c r="Y17" s="60">
        <v>80.86</v>
      </c>
      <c r="Z17" s="61">
        <v>363006500</v>
      </c>
    </row>
    <row r="18" spans="1:26" ht="13.5">
      <c r="A18" s="69" t="s">
        <v>42</v>
      </c>
      <c r="B18" s="70">
        <f>SUM(B11:B17)</f>
        <v>0</v>
      </c>
      <c r="C18" s="70">
        <f>SUM(C11:C17)</f>
        <v>0</v>
      </c>
      <c r="D18" s="71">
        <f aca="true" t="shared" si="1" ref="D18:Z18">SUM(D11:D17)</f>
        <v>911854668</v>
      </c>
      <c r="E18" s="72">
        <f t="shared" si="1"/>
        <v>911854668</v>
      </c>
      <c r="F18" s="72">
        <f t="shared" si="1"/>
        <v>62486216</v>
      </c>
      <c r="G18" s="72">
        <f t="shared" si="1"/>
        <v>83948115</v>
      </c>
      <c r="H18" s="72">
        <f t="shared" si="1"/>
        <v>94920070</v>
      </c>
      <c r="I18" s="72">
        <f t="shared" si="1"/>
        <v>241354401</v>
      </c>
      <c r="J18" s="72">
        <f t="shared" si="1"/>
        <v>82379658</v>
      </c>
      <c r="K18" s="72">
        <f t="shared" si="1"/>
        <v>82909187</v>
      </c>
      <c r="L18" s="72">
        <f t="shared" si="1"/>
        <v>82497891</v>
      </c>
      <c r="M18" s="72">
        <f t="shared" si="1"/>
        <v>247786736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489141137</v>
      </c>
      <c r="W18" s="72">
        <f t="shared" si="1"/>
        <v>349842498</v>
      </c>
      <c r="X18" s="72">
        <f t="shared" si="1"/>
        <v>139298639</v>
      </c>
      <c r="Y18" s="66">
        <f>+IF(W18&lt;&gt;0,(X18/W18)*100,0)</f>
        <v>39.817529258552234</v>
      </c>
      <c r="Z18" s="73">
        <f t="shared" si="1"/>
        <v>911854668</v>
      </c>
    </row>
    <row r="19" spans="1:26" ht="13.5">
      <c r="A19" s="69" t="s">
        <v>43</v>
      </c>
      <c r="B19" s="74">
        <f>+B10-B18</f>
        <v>0</v>
      </c>
      <c r="C19" s="74">
        <f>+C10-C18</f>
        <v>0</v>
      </c>
      <c r="D19" s="75">
        <f aca="true" t="shared" si="2" ref="D19:Z19">+D10-D18</f>
        <v>-29018448</v>
      </c>
      <c r="E19" s="76">
        <f t="shared" si="2"/>
        <v>-29018448</v>
      </c>
      <c r="F19" s="76">
        <f t="shared" si="2"/>
        <v>269679462</v>
      </c>
      <c r="G19" s="76">
        <f t="shared" si="2"/>
        <v>-11208874</v>
      </c>
      <c r="H19" s="76">
        <f t="shared" si="2"/>
        <v>-81378967</v>
      </c>
      <c r="I19" s="76">
        <f t="shared" si="2"/>
        <v>177091621</v>
      </c>
      <c r="J19" s="76">
        <f t="shared" si="2"/>
        <v>-74361815</v>
      </c>
      <c r="K19" s="76">
        <f t="shared" si="2"/>
        <v>-75780758</v>
      </c>
      <c r="L19" s="76">
        <f t="shared" si="2"/>
        <v>-76560009</v>
      </c>
      <c r="M19" s="76">
        <f t="shared" si="2"/>
        <v>-226702582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-49610961</v>
      </c>
      <c r="W19" s="76">
        <f>IF(E10=E18,0,W10-W18)</f>
        <v>52171638</v>
      </c>
      <c r="X19" s="76">
        <f t="shared" si="2"/>
        <v>-101782599</v>
      </c>
      <c r="Y19" s="77">
        <f>+IF(W19&lt;&gt;0,(X19/W19)*100,0)</f>
        <v>-195.0918217288865</v>
      </c>
      <c r="Z19" s="78">
        <f t="shared" si="2"/>
        <v>-29018448</v>
      </c>
    </row>
    <row r="20" spans="1:26" ht="13.5">
      <c r="A20" s="57" t="s">
        <v>44</v>
      </c>
      <c r="B20" s="18">
        <v>0</v>
      </c>
      <c r="C20" s="18">
        <v>0</v>
      </c>
      <c r="D20" s="58">
        <v>690166500</v>
      </c>
      <c r="E20" s="59">
        <v>690166500</v>
      </c>
      <c r="F20" s="59">
        <v>19483274</v>
      </c>
      <c r="G20" s="59">
        <v>11363643</v>
      </c>
      <c r="H20" s="59">
        <v>36120401</v>
      </c>
      <c r="I20" s="59">
        <v>66967318</v>
      </c>
      <c r="J20" s="59">
        <v>54025369</v>
      </c>
      <c r="K20" s="59">
        <v>28456256</v>
      </c>
      <c r="L20" s="59">
        <v>14759402</v>
      </c>
      <c r="M20" s="59">
        <v>97241027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164208345</v>
      </c>
      <c r="W20" s="59">
        <v>304420000</v>
      </c>
      <c r="X20" s="59">
        <v>-140211655</v>
      </c>
      <c r="Y20" s="60">
        <v>-46.06</v>
      </c>
      <c r="Z20" s="61">
        <v>690166500</v>
      </c>
    </row>
    <row r="21" spans="1:26" ht="13.5">
      <c r="A21" s="57" t="s">
        <v>104</v>
      </c>
      <c r="B21" s="79">
        <v>0</v>
      </c>
      <c r="C21" s="79">
        <v>0</v>
      </c>
      <c r="D21" s="80">
        <v>80000000</v>
      </c>
      <c r="E21" s="81">
        <v>80000000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80000000</v>
      </c>
    </row>
    <row r="22" spans="1:26" ht="25.5">
      <c r="A22" s="84" t="s">
        <v>105</v>
      </c>
      <c r="B22" s="85">
        <f>SUM(B19:B21)</f>
        <v>0</v>
      </c>
      <c r="C22" s="85">
        <f>SUM(C19:C21)</f>
        <v>0</v>
      </c>
      <c r="D22" s="86">
        <f aca="true" t="shared" si="3" ref="D22:Z22">SUM(D19:D21)</f>
        <v>741148052</v>
      </c>
      <c r="E22" s="87">
        <f t="shared" si="3"/>
        <v>741148052</v>
      </c>
      <c r="F22" s="87">
        <f t="shared" si="3"/>
        <v>289162736</v>
      </c>
      <c r="G22" s="87">
        <f t="shared" si="3"/>
        <v>154769</v>
      </c>
      <c r="H22" s="87">
        <f t="shared" si="3"/>
        <v>-45258566</v>
      </c>
      <c r="I22" s="87">
        <f t="shared" si="3"/>
        <v>244058939</v>
      </c>
      <c r="J22" s="87">
        <f t="shared" si="3"/>
        <v>-20336446</v>
      </c>
      <c r="K22" s="87">
        <f t="shared" si="3"/>
        <v>-47324502</v>
      </c>
      <c r="L22" s="87">
        <f t="shared" si="3"/>
        <v>-61800607</v>
      </c>
      <c r="M22" s="87">
        <f t="shared" si="3"/>
        <v>-129461555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114597384</v>
      </c>
      <c r="W22" s="87">
        <f t="shared" si="3"/>
        <v>356591638</v>
      </c>
      <c r="X22" s="87">
        <f t="shared" si="3"/>
        <v>-241994254</v>
      </c>
      <c r="Y22" s="88">
        <f>+IF(W22&lt;&gt;0,(X22/W22)*100,0)</f>
        <v>-67.86313200086873</v>
      </c>
      <c r="Z22" s="89">
        <f t="shared" si="3"/>
        <v>741148052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0</v>
      </c>
      <c r="C24" s="74">
        <f>SUM(C22:C23)</f>
        <v>0</v>
      </c>
      <c r="D24" s="75">
        <f aca="true" t="shared" si="4" ref="D24:Z24">SUM(D22:D23)</f>
        <v>741148052</v>
      </c>
      <c r="E24" s="76">
        <f t="shared" si="4"/>
        <v>741148052</v>
      </c>
      <c r="F24" s="76">
        <f t="shared" si="4"/>
        <v>289162736</v>
      </c>
      <c r="G24" s="76">
        <f t="shared" si="4"/>
        <v>154769</v>
      </c>
      <c r="H24" s="76">
        <f t="shared" si="4"/>
        <v>-45258566</v>
      </c>
      <c r="I24" s="76">
        <f t="shared" si="4"/>
        <v>244058939</v>
      </c>
      <c r="J24" s="76">
        <f t="shared" si="4"/>
        <v>-20336446</v>
      </c>
      <c r="K24" s="76">
        <f t="shared" si="4"/>
        <v>-47324502</v>
      </c>
      <c r="L24" s="76">
        <f t="shared" si="4"/>
        <v>-61800607</v>
      </c>
      <c r="M24" s="76">
        <f t="shared" si="4"/>
        <v>-129461555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114597384</v>
      </c>
      <c r="W24" s="76">
        <f t="shared" si="4"/>
        <v>356591638</v>
      </c>
      <c r="X24" s="76">
        <f t="shared" si="4"/>
        <v>-241994254</v>
      </c>
      <c r="Y24" s="77">
        <f>+IF(W24&lt;&gt;0,(X24/W24)*100,0)</f>
        <v>-67.86313200086873</v>
      </c>
      <c r="Z24" s="78">
        <f t="shared" si="4"/>
        <v>741148052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106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0</v>
      </c>
      <c r="C27" s="21">
        <v>0</v>
      </c>
      <c r="D27" s="98">
        <v>690166000</v>
      </c>
      <c r="E27" s="99">
        <v>690166000</v>
      </c>
      <c r="F27" s="99">
        <v>20180964</v>
      </c>
      <c r="G27" s="99">
        <v>19222118</v>
      </c>
      <c r="H27" s="99">
        <v>30371465</v>
      </c>
      <c r="I27" s="99">
        <v>69774547</v>
      </c>
      <c r="J27" s="99">
        <v>14484166</v>
      </c>
      <c r="K27" s="99">
        <v>25639326</v>
      </c>
      <c r="L27" s="99">
        <v>28439226</v>
      </c>
      <c r="M27" s="99">
        <v>68562718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138337265</v>
      </c>
      <c r="W27" s="99">
        <v>345083000</v>
      </c>
      <c r="X27" s="99">
        <v>-206745735</v>
      </c>
      <c r="Y27" s="100">
        <v>-59.91</v>
      </c>
      <c r="Z27" s="101">
        <v>690166000</v>
      </c>
    </row>
    <row r="28" spans="1:26" ht="13.5">
      <c r="A28" s="102" t="s">
        <v>44</v>
      </c>
      <c r="B28" s="18">
        <v>0</v>
      </c>
      <c r="C28" s="18">
        <v>0</v>
      </c>
      <c r="D28" s="58">
        <v>690166000</v>
      </c>
      <c r="E28" s="59">
        <v>690166000</v>
      </c>
      <c r="F28" s="59">
        <v>19653949</v>
      </c>
      <c r="G28" s="59">
        <v>19222118</v>
      </c>
      <c r="H28" s="59">
        <v>30371465</v>
      </c>
      <c r="I28" s="59">
        <v>69247532</v>
      </c>
      <c r="J28" s="59">
        <v>14484166</v>
      </c>
      <c r="K28" s="59">
        <v>25639326</v>
      </c>
      <c r="L28" s="59">
        <v>28304517</v>
      </c>
      <c r="M28" s="59">
        <v>68428009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137675541</v>
      </c>
      <c r="W28" s="59">
        <v>345083000</v>
      </c>
      <c r="X28" s="59">
        <v>-207407459</v>
      </c>
      <c r="Y28" s="60">
        <v>-60.1</v>
      </c>
      <c r="Z28" s="61">
        <v>690166000</v>
      </c>
    </row>
    <row r="29" spans="1:26" ht="13.5">
      <c r="A29" s="57" t="s">
        <v>107</v>
      </c>
      <c r="B29" s="18">
        <v>0</v>
      </c>
      <c r="C29" s="18">
        <v>0</v>
      </c>
      <c r="D29" s="58">
        <v>0</v>
      </c>
      <c r="E29" s="59">
        <v>0</v>
      </c>
      <c r="F29" s="59">
        <v>527015</v>
      </c>
      <c r="G29" s="59">
        <v>0</v>
      </c>
      <c r="H29" s="59">
        <v>0</v>
      </c>
      <c r="I29" s="59">
        <v>527015</v>
      </c>
      <c r="J29" s="59">
        <v>0</v>
      </c>
      <c r="K29" s="59">
        <v>0</v>
      </c>
      <c r="L29" s="59">
        <v>134709</v>
      </c>
      <c r="M29" s="59">
        <v>134709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661724</v>
      </c>
      <c r="W29" s="59"/>
      <c r="X29" s="59">
        <v>661724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0</v>
      </c>
      <c r="C31" s="18">
        <v>0</v>
      </c>
      <c r="D31" s="58">
        <v>0</v>
      </c>
      <c r="E31" s="59">
        <v>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/>
      <c r="X31" s="59">
        <v>0</v>
      </c>
      <c r="Y31" s="60">
        <v>0</v>
      </c>
      <c r="Z31" s="61">
        <v>0</v>
      </c>
    </row>
    <row r="32" spans="1:26" ht="13.5">
      <c r="A32" s="69" t="s">
        <v>50</v>
      </c>
      <c r="B32" s="21">
        <f>SUM(B28:B31)</f>
        <v>0</v>
      </c>
      <c r="C32" s="21">
        <f>SUM(C28:C31)</f>
        <v>0</v>
      </c>
      <c r="D32" s="98">
        <f aca="true" t="shared" si="5" ref="D32:Z32">SUM(D28:D31)</f>
        <v>690166000</v>
      </c>
      <c r="E32" s="99">
        <f t="shared" si="5"/>
        <v>690166000</v>
      </c>
      <c r="F32" s="99">
        <f t="shared" si="5"/>
        <v>20180964</v>
      </c>
      <c r="G32" s="99">
        <f t="shared" si="5"/>
        <v>19222118</v>
      </c>
      <c r="H32" s="99">
        <f t="shared" si="5"/>
        <v>30371465</v>
      </c>
      <c r="I32" s="99">
        <f t="shared" si="5"/>
        <v>69774547</v>
      </c>
      <c r="J32" s="99">
        <f t="shared" si="5"/>
        <v>14484166</v>
      </c>
      <c r="K32" s="99">
        <f t="shared" si="5"/>
        <v>25639326</v>
      </c>
      <c r="L32" s="99">
        <f t="shared" si="5"/>
        <v>28439226</v>
      </c>
      <c r="M32" s="99">
        <f t="shared" si="5"/>
        <v>68562718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138337265</v>
      </c>
      <c r="W32" s="99">
        <f t="shared" si="5"/>
        <v>345083000</v>
      </c>
      <c r="X32" s="99">
        <f t="shared" si="5"/>
        <v>-206745735</v>
      </c>
      <c r="Y32" s="100">
        <f>+IF(W32&lt;&gt;0,(X32/W32)*100,0)</f>
        <v>-59.911886415731864</v>
      </c>
      <c r="Z32" s="101">
        <f t="shared" si="5"/>
        <v>690166000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0</v>
      </c>
      <c r="C35" s="18">
        <v>0</v>
      </c>
      <c r="D35" s="58">
        <v>277848000</v>
      </c>
      <c r="E35" s="59">
        <v>277848000</v>
      </c>
      <c r="F35" s="59">
        <v>0</v>
      </c>
      <c r="G35" s="59">
        <v>0</v>
      </c>
      <c r="H35" s="59">
        <v>0</v>
      </c>
      <c r="I35" s="59">
        <v>0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0</v>
      </c>
      <c r="W35" s="59">
        <v>138924000</v>
      </c>
      <c r="X35" s="59">
        <v>-138924000</v>
      </c>
      <c r="Y35" s="60">
        <v>-100</v>
      </c>
      <c r="Z35" s="61">
        <v>277848000</v>
      </c>
    </row>
    <row r="36" spans="1:26" ht="13.5">
      <c r="A36" s="57" t="s">
        <v>53</v>
      </c>
      <c r="B36" s="18">
        <v>0</v>
      </c>
      <c r="C36" s="18">
        <v>0</v>
      </c>
      <c r="D36" s="58">
        <v>3259297000</v>
      </c>
      <c r="E36" s="59">
        <v>3259297000</v>
      </c>
      <c r="F36" s="59">
        <v>0</v>
      </c>
      <c r="G36" s="59">
        <v>0</v>
      </c>
      <c r="H36" s="59">
        <v>0</v>
      </c>
      <c r="I36" s="59">
        <v>0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0</v>
      </c>
      <c r="W36" s="59">
        <v>1629648500</v>
      </c>
      <c r="X36" s="59">
        <v>-1629648500</v>
      </c>
      <c r="Y36" s="60">
        <v>-100</v>
      </c>
      <c r="Z36" s="61">
        <v>3259297000</v>
      </c>
    </row>
    <row r="37" spans="1:26" ht="13.5">
      <c r="A37" s="57" t="s">
        <v>54</v>
      </c>
      <c r="B37" s="18">
        <v>0</v>
      </c>
      <c r="C37" s="18">
        <v>0</v>
      </c>
      <c r="D37" s="58">
        <v>146075000</v>
      </c>
      <c r="E37" s="59">
        <v>146075000</v>
      </c>
      <c r="F37" s="59">
        <v>0</v>
      </c>
      <c r="G37" s="59">
        <v>0</v>
      </c>
      <c r="H37" s="59">
        <v>0</v>
      </c>
      <c r="I37" s="59">
        <v>0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0</v>
      </c>
      <c r="W37" s="59">
        <v>73037500</v>
      </c>
      <c r="X37" s="59">
        <v>-73037500</v>
      </c>
      <c r="Y37" s="60">
        <v>-100</v>
      </c>
      <c r="Z37" s="61">
        <v>146075000</v>
      </c>
    </row>
    <row r="38" spans="1:26" ht="13.5">
      <c r="A38" s="57" t="s">
        <v>55</v>
      </c>
      <c r="B38" s="18">
        <v>0</v>
      </c>
      <c r="C38" s="18">
        <v>0</v>
      </c>
      <c r="D38" s="58">
        <v>31397000</v>
      </c>
      <c r="E38" s="59">
        <v>31397000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0</v>
      </c>
      <c r="W38" s="59">
        <v>15698500</v>
      </c>
      <c r="X38" s="59">
        <v>-15698500</v>
      </c>
      <c r="Y38" s="60">
        <v>-100</v>
      </c>
      <c r="Z38" s="61">
        <v>31397000</v>
      </c>
    </row>
    <row r="39" spans="1:26" ht="13.5">
      <c r="A39" s="57" t="s">
        <v>56</v>
      </c>
      <c r="B39" s="18">
        <v>0</v>
      </c>
      <c r="C39" s="18">
        <v>0</v>
      </c>
      <c r="D39" s="58">
        <v>3359673000</v>
      </c>
      <c r="E39" s="59">
        <v>3359673000</v>
      </c>
      <c r="F39" s="59">
        <v>0</v>
      </c>
      <c r="G39" s="59">
        <v>0</v>
      </c>
      <c r="H39" s="59">
        <v>0</v>
      </c>
      <c r="I39" s="59">
        <v>0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0</v>
      </c>
      <c r="W39" s="59">
        <v>1679836500</v>
      </c>
      <c r="X39" s="59">
        <v>-1679836500</v>
      </c>
      <c r="Y39" s="60">
        <v>-100</v>
      </c>
      <c r="Z39" s="61">
        <v>3359673000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0</v>
      </c>
      <c r="C42" s="18">
        <v>0</v>
      </c>
      <c r="D42" s="58">
        <v>691639816</v>
      </c>
      <c r="E42" s="59">
        <v>691639816</v>
      </c>
      <c r="F42" s="59">
        <v>-384313516</v>
      </c>
      <c r="G42" s="59">
        <v>-51529757</v>
      </c>
      <c r="H42" s="59">
        <v>-74255128</v>
      </c>
      <c r="I42" s="59">
        <v>-510098401</v>
      </c>
      <c r="J42" s="59">
        <v>-71149270</v>
      </c>
      <c r="K42" s="59">
        <v>-28774568</v>
      </c>
      <c r="L42" s="59">
        <v>-70056521</v>
      </c>
      <c r="M42" s="59">
        <v>-169980359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-680078760</v>
      </c>
      <c r="W42" s="59">
        <v>601106498</v>
      </c>
      <c r="X42" s="59">
        <v>-1281185258</v>
      </c>
      <c r="Y42" s="60">
        <v>-213.14</v>
      </c>
      <c r="Z42" s="61">
        <v>691639816</v>
      </c>
    </row>
    <row r="43" spans="1:26" ht="13.5">
      <c r="A43" s="57" t="s">
        <v>59</v>
      </c>
      <c r="B43" s="18">
        <v>0</v>
      </c>
      <c r="C43" s="18">
        <v>0</v>
      </c>
      <c r="D43" s="58">
        <v>-650166000</v>
      </c>
      <c r="E43" s="59">
        <v>-650166000</v>
      </c>
      <c r="F43" s="59">
        <v>-19653949</v>
      </c>
      <c r="G43" s="59">
        <v>-19222118</v>
      </c>
      <c r="H43" s="59">
        <v>-30371465</v>
      </c>
      <c r="I43" s="59">
        <v>-69247532</v>
      </c>
      <c r="J43" s="59">
        <v>-14776174</v>
      </c>
      <c r="K43" s="59">
        <v>-25639326</v>
      </c>
      <c r="L43" s="59">
        <v>-28304517</v>
      </c>
      <c r="M43" s="59">
        <v>-68720017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-137967549</v>
      </c>
      <c r="W43" s="59">
        <v>-304420000</v>
      </c>
      <c r="X43" s="59">
        <v>166452451</v>
      </c>
      <c r="Y43" s="60">
        <v>-54.68</v>
      </c>
      <c r="Z43" s="61">
        <v>-650166000</v>
      </c>
    </row>
    <row r="44" spans="1:26" ht="13.5">
      <c r="A44" s="57" t="s">
        <v>60</v>
      </c>
      <c r="B44" s="18">
        <v>0</v>
      </c>
      <c r="C44" s="18">
        <v>0</v>
      </c>
      <c r="D44" s="58">
        <v>-1100000</v>
      </c>
      <c r="E44" s="59">
        <v>-1100000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>
        <v>-550000</v>
      </c>
      <c r="X44" s="59">
        <v>550000</v>
      </c>
      <c r="Y44" s="60">
        <v>-100</v>
      </c>
      <c r="Z44" s="61">
        <v>-1100000</v>
      </c>
    </row>
    <row r="45" spans="1:26" ht="13.5">
      <c r="A45" s="69" t="s">
        <v>61</v>
      </c>
      <c r="B45" s="21">
        <v>0</v>
      </c>
      <c r="C45" s="21">
        <v>0</v>
      </c>
      <c r="D45" s="98">
        <v>168254816</v>
      </c>
      <c r="E45" s="99">
        <v>168254816</v>
      </c>
      <c r="F45" s="99">
        <v>-403053859</v>
      </c>
      <c r="G45" s="99">
        <v>-473805734</v>
      </c>
      <c r="H45" s="99">
        <v>-578432327</v>
      </c>
      <c r="I45" s="99">
        <v>-578432327</v>
      </c>
      <c r="J45" s="99">
        <v>-664357771</v>
      </c>
      <c r="K45" s="99">
        <v>-718771665</v>
      </c>
      <c r="L45" s="99">
        <v>-817132703</v>
      </c>
      <c r="M45" s="99">
        <v>-817132703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-817132703</v>
      </c>
      <c r="W45" s="99">
        <v>424017498</v>
      </c>
      <c r="X45" s="99">
        <v>-1241150201</v>
      </c>
      <c r="Y45" s="100">
        <v>-292.71</v>
      </c>
      <c r="Z45" s="101">
        <v>168254816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108</v>
      </c>
      <c r="B47" s="114" t="s">
        <v>93</v>
      </c>
      <c r="C47" s="114"/>
      <c r="D47" s="115" t="s">
        <v>94</v>
      </c>
      <c r="E47" s="116" t="s">
        <v>95</v>
      </c>
      <c r="F47" s="117"/>
      <c r="G47" s="117"/>
      <c r="H47" s="117"/>
      <c r="I47" s="118" t="s">
        <v>96</v>
      </c>
      <c r="J47" s="117"/>
      <c r="K47" s="117"/>
      <c r="L47" s="117"/>
      <c r="M47" s="118" t="s">
        <v>97</v>
      </c>
      <c r="N47" s="119"/>
      <c r="O47" s="119"/>
      <c r="P47" s="119"/>
      <c r="Q47" s="119"/>
      <c r="R47" s="119"/>
      <c r="S47" s="119"/>
      <c r="T47" s="119"/>
      <c r="U47" s="119"/>
      <c r="V47" s="118" t="s">
        <v>98</v>
      </c>
      <c r="W47" s="118" t="s">
        <v>99</v>
      </c>
      <c r="X47" s="118" t="s">
        <v>100</v>
      </c>
      <c r="Y47" s="118" t="s">
        <v>101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10429953</v>
      </c>
      <c r="C49" s="51">
        <v>0</v>
      </c>
      <c r="D49" s="128">
        <v>4623941</v>
      </c>
      <c r="E49" s="53">
        <v>4629758</v>
      </c>
      <c r="F49" s="53">
        <v>0</v>
      </c>
      <c r="G49" s="53">
        <v>0</v>
      </c>
      <c r="H49" s="53">
        <v>0</v>
      </c>
      <c r="I49" s="53">
        <v>3647194</v>
      </c>
      <c r="J49" s="53">
        <v>0</v>
      </c>
      <c r="K49" s="53">
        <v>0</v>
      </c>
      <c r="L49" s="53">
        <v>0</v>
      </c>
      <c r="M49" s="53">
        <v>3318344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113507578</v>
      </c>
      <c r="W49" s="53">
        <v>-3023429</v>
      </c>
      <c r="X49" s="53">
        <v>0</v>
      </c>
      <c r="Y49" s="53">
        <v>137133339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66109512</v>
      </c>
      <c r="C51" s="51">
        <v>0</v>
      </c>
      <c r="D51" s="128">
        <v>3480516</v>
      </c>
      <c r="E51" s="53">
        <v>3152917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72742945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109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81.87401175161536</v>
      </c>
      <c r="E58" s="7">
        <f t="shared" si="6"/>
        <v>81.87401175161536</v>
      </c>
      <c r="F58" s="7">
        <f t="shared" si="6"/>
        <v>53.849566418043125</v>
      </c>
      <c r="G58" s="7">
        <f t="shared" si="6"/>
        <v>0</v>
      </c>
      <c r="H58" s="7">
        <f t="shared" si="6"/>
        <v>45.409240262097164</v>
      </c>
      <c r="I58" s="7">
        <f t="shared" si="6"/>
        <v>82.92894460372271</v>
      </c>
      <c r="J58" s="7">
        <f t="shared" si="6"/>
        <v>111.49991981123786</v>
      </c>
      <c r="K58" s="7">
        <f t="shared" si="6"/>
        <v>912.0166041793475</v>
      </c>
      <c r="L58" s="7">
        <f t="shared" si="6"/>
        <v>111.24162432342115</v>
      </c>
      <c r="M58" s="7">
        <f t="shared" si="6"/>
        <v>420.41509409678986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243.30975838934523</v>
      </c>
      <c r="W58" s="7">
        <f t="shared" si="6"/>
        <v>82.66309839850963</v>
      </c>
      <c r="X58" s="7">
        <f t="shared" si="6"/>
        <v>0</v>
      </c>
      <c r="Y58" s="7">
        <f t="shared" si="6"/>
        <v>0</v>
      </c>
      <c r="Z58" s="8">
        <f t="shared" si="6"/>
        <v>81.87401175161536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80</v>
      </c>
      <c r="E60" s="13">
        <f t="shared" si="7"/>
        <v>80</v>
      </c>
      <c r="F60" s="13">
        <f t="shared" si="7"/>
        <v>44.40833867057047</v>
      </c>
      <c r="G60" s="13">
        <f t="shared" si="7"/>
        <v>0</v>
      </c>
      <c r="H60" s="13">
        <f t="shared" si="7"/>
        <v>36.74358226405211</v>
      </c>
      <c r="I60" s="13">
        <f t="shared" si="7"/>
        <v>80.00686675067979</v>
      </c>
      <c r="J60" s="13">
        <f t="shared" si="7"/>
        <v>114.34407574660028</v>
      </c>
      <c r="K60" s="13">
        <f t="shared" si="7"/>
        <v>1049.8237681051514</v>
      </c>
      <c r="L60" s="13">
        <f t="shared" si="7"/>
        <v>113.45919873983519</v>
      </c>
      <c r="M60" s="13">
        <f t="shared" si="7"/>
        <v>484.22231756819025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269.7215584757656</v>
      </c>
      <c r="W60" s="13">
        <f t="shared" si="7"/>
        <v>72.32428782180301</v>
      </c>
      <c r="X60" s="13">
        <f t="shared" si="7"/>
        <v>0</v>
      </c>
      <c r="Y60" s="13">
        <f t="shared" si="7"/>
        <v>0</v>
      </c>
      <c r="Z60" s="14">
        <f t="shared" si="7"/>
        <v>80</v>
      </c>
    </row>
    <row r="61" spans="1:26" ht="13.5">
      <c r="A61" s="38" t="s">
        <v>110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8" t="s">
        <v>111</v>
      </c>
      <c r="B62" s="12">
        <f t="shared" si="7"/>
        <v>0</v>
      </c>
      <c r="C62" s="12">
        <f t="shared" si="7"/>
        <v>0</v>
      </c>
      <c r="D62" s="3">
        <f t="shared" si="7"/>
        <v>80</v>
      </c>
      <c r="E62" s="13">
        <f t="shared" si="7"/>
        <v>80</v>
      </c>
      <c r="F62" s="13">
        <f t="shared" si="7"/>
        <v>44.610845405464616</v>
      </c>
      <c r="G62" s="13">
        <f t="shared" si="7"/>
        <v>0</v>
      </c>
      <c r="H62" s="13">
        <f t="shared" si="7"/>
        <v>30.779363798649463</v>
      </c>
      <c r="I62" s="13">
        <f t="shared" si="7"/>
        <v>76.15319557306984</v>
      </c>
      <c r="J62" s="13">
        <f t="shared" si="7"/>
        <v>113.87515627201674</v>
      </c>
      <c r="K62" s="13">
        <f t="shared" si="7"/>
        <v>1286.4906341393662</v>
      </c>
      <c r="L62" s="13">
        <f t="shared" si="7"/>
        <v>113.3043305091469</v>
      </c>
      <c r="M62" s="13">
        <f t="shared" si="7"/>
        <v>597.9453615014302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317.2382559754278</v>
      </c>
      <c r="W62" s="13">
        <f t="shared" si="7"/>
        <v>68.38334190199508</v>
      </c>
      <c r="X62" s="13">
        <f t="shared" si="7"/>
        <v>0</v>
      </c>
      <c r="Y62" s="13">
        <f t="shared" si="7"/>
        <v>0</v>
      </c>
      <c r="Z62" s="14">
        <f t="shared" si="7"/>
        <v>80</v>
      </c>
    </row>
    <row r="63" spans="1:26" ht="13.5">
      <c r="A63" s="38" t="s">
        <v>112</v>
      </c>
      <c r="B63" s="12">
        <f t="shared" si="7"/>
        <v>0</v>
      </c>
      <c r="C63" s="12">
        <f t="shared" si="7"/>
        <v>0</v>
      </c>
      <c r="D63" s="3">
        <f t="shared" si="7"/>
        <v>80</v>
      </c>
      <c r="E63" s="13">
        <f t="shared" si="7"/>
        <v>80</v>
      </c>
      <c r="F63" s="13">
        <f t="shared" si="7"/>
        <v>43.79524218604255</v>
      </c>
      <c r="G63" s="13">
        <f t="shared" si="7"/>
        <v>0</v>
      </c>
      <c r="H63" s="13">
        <f t="shared" si="7"/>
        <v>59.80959465178427</v>
      </c>
      <c r="I63" s="13">
        <f t="shared" si="7"/>
        <v>93.9063809110381</v>
      </c>
      <c r="J63" s="13">
        <f t="shared" si="7"/>
        <v>115.36589588389587</v>
      </c>
      <c r="K63" s="13">
        <f t="shared" si="7"/>
        <v>140.70654622696162</v>
      </c>
      <c r="L63" s="13">
        <f t="shared" si="7"/>
        <v>114.00062716578799</v>
      </c>
      <c r="M63" s="13">
        <f t="shared" si="7"/>
        <v>123.56483201994517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108.56139333656375</v>
      </c>
      <c r="W63" s="13">
        <f t="shared" si="7"/>
        <v>86.19548286604362</v>
      </c>
      <c r="X63" s="13">
        <f t="shared" si="7"/>
        <v>0</v>
      </c>
      <c r="Y63" s="13">
        <f t="shared" si="7"/>
        <v>0</v>
      </c>
      <c r="Z63" s="14">
        <f t="shared" si="7"/>
        <v>80</v>
      </c>
    </row>
    <row r="64" spans="1:26" ht="13.5">
      <c r="A64" s="38" t="s">
        <v>113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8" t="s">
        <v>114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115</v>
      </c>
      <c r="B66" s="15">
        <f t="shared" si="7"/>
        <v>0</v>
      </c>
      <c r="C66" s="15">
        <f t="shared" si="7"/>
        <v>0</v>
      </c>
      <c r="D66" s="4">
        <f t="shared" si="7"/>
        <v>100</v>
      </c>
      <c r="E66" s="16">
        <f t="shared" si="7"/>
        <v>100</v>
      </c>
      <c r="F66" s="16">
        <f t="shared" si="7"/>
        <v>100</v>
      </c>
      <c r="G66" s="16">
        <f t="shared" si="7"/>
        <v>0</v>
      </c>
      <c r="H66" s="16">
        <f t="shared" si="7"/>
        <v>100</v>
      </c>
      <c r="I66" s="16">
        <f t="shared" si="7"/>
        <v>100</v>
      </c>
      <c r="J66" s="16">
        <f t="shared" si="7"/>
        <v>99.99307165433652</v>
      </c>
      <c r="K66" s="16">
        <f t="shared" si="7"/>
        <v>100</v>
      </c>
      <c r="L66" s="16">
        <f t="shared" si="7"/>
        <v>100</v>
      </c>
      <c r="M66" s="16">
        <f t="shared" si="7"/>
        <v>99.99779831218612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99.99888344830467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100</v>
      </c>
    </row>
    <row r="67" spans="1:26" ht="13.5" hidden="1">
      <c r="A67" s="40" t="s">
        <v>116</v>
      </c>
      <c r="B67" s="23"/>
      <c r="C67" s="23"/>
      <c r="D67" s="24">
        <v>51227000</v>
      </c>
      <c r="E67" s="25">
        <v>51227000</v>
      </c>
      <c r="F67" s="25">
        <v>4212929</v>
      </c>
      <c r="G67" s="25"/>
      <c r="H67" s="25">
        <v>10888176</v>
      </c>
      <c r="I67" s="25">
        <v>15101105</v>
      </c>
      <c r="J67" s="25">
        <v>3641408</v>
      </c>
      <c r="K67" s="25">
        <v>5278671</v>
      </c>
      <c r="L67" s="25">
        <v>4754989</v>
      </c>
      <c r="M67" s="25">
        <v>13675068</v>
      </c>
      <c r="N67" s="25"/>
      <c r="O67" s="25"/>
      <c r="P67" s="25"/>
      <c r="Q67" s="25"/>
      <c r="R67" s="25"/>
      <c r="S67" s="25"/>
      <c r="T67" s="25"/>
      <c r="U67" s="25"/>
      <c r="V67" s="25">
        <v>28776173</v>
      </c>
      <c r="W67" s="25">
        <v>23213502</v>
      </c>
      <c r="X67" s="25"/>
      <c r="Y67" s="24"/>
      <c r="Z67" s="26">
        <v>51227000</v>
      </c>
    </row>
    <row r="68" spans="1:26" ht="13.5" hidden="1">
      <c r="A68" s="36" t="s">
        <v>31</v>
      </c>
      <c r="B68" s="18"/>
      <c r="C68" s="18"/>
      <c r="D68" s="19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19"/>
      <c r="Z68" s="22"/>
    </row>
    <row r="69" spans="1:26" ht="13.5" hidden="1">
      <c r="A69" s="37" t="s">
        <v>32</v>
      </c>
      <c r="B69" s="18"/>
      <c r="C69" s="18"/>
      <c r="D69" s="19">
        <v>46427000</v>
      </c>
      <c r="E69" s="20">
        <v>46427000</v>
      </c>
      <c r="F69" s="20">
        <v>3497440</v>
      </c>
      <c r="G69" s="20"/>
      <c r="H69" s="20">
        <v>9396577</v>
      </c>
      <c r="I69" s="20">
        <v>12894017</v>
      </c>
      <c r="J69" s="20">
        <v>2919735</v>
      </c>
      <c r="K69" s="20">
        <v>4512804</v>
      </c>
      <c r="L69" s="20">
        <v>3971544</v>
      </c>
      <c r="M69" s="20">
        <v>11404083</v>
      </c>
      <c r="N69" s="20"/>
      <c r="O69" s="20"/>
      <c r="P69" s="20"/>
      <c r="Q69" s="20"/>
      <c r="R69" s="20"/>
      <c r="S69" s="20"/>
      <c r="T69" s="20"/>
      <c r="U69" s="20"/>
      <c r="V69" s="20">
        <v>24298100</v>
      </c>
      <c r="W69" s="20">
        <v>23213502</v>
      </c>
      <c r="X69" s="20"/>
      <c r="Y69" s="19"/>
      <c r="Z69" s="22">
        <v>46427000</v>
      </c>
    </row>
    <row r="70" spans="1:26" ht="13.5" hidden="1">
      <c r="A70" s="38" t="s">
        <v>110</v>
      </c>
      <c r="B70" s="18"/>
      <c r="C70" s="18"/>
      <c r="D70" s="19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19"/>
      <c r="Z70" s="22"/>
    </row>
    <row r="71" spans="1:26" ht="13.5" hidden="1">
      <c r="A71" s="38" t="s">
        <v>111</v>
      </c>
      <c r="B71" s="18"/>
      <c r="C71" s="18"/>
      <c r="D71" s="19">
        <v>36155000</v>
      </c>
      <c r="E71" s="20">
        <v>36155000</v>
      </c>
      <c r="F71" s="20">
        <v>2629058</v>
      </c>
      <c r="G71" s="20"/>
      <c r="H71" s="20">
        <v>7466064</v>
      </c>
      <c r="I71" s="20">
        <v>10095122</v>
      </c>
      <c r="J71" s="20">
        <v>2001318</v>
      </c>
      <c r="K71" s="20">
        <v>3580664</v>
      </c>
      <c r="L71" s="20">
        <v>3088205</v>
      </c>
      <c r="M71" s="20">
        <v>8670187</v>
      </c>
      <c r="N71" s="20"/>
      <c r="O71" s="20"/>
      <c r="P71" s="20"/>
      <c r="Q71" s="20"/>
      <c r="R71" s="20"/>
      <c r="S71" s="20"/>
      <c r="T71" s="20"/>
      <c r="U71" s="20"/>
      <c r="V71" s="20">
        <v>18765309</v>
      </c>
      <c r="W71" s="20">
        <v>18077502</v>
      </c>
      <c r="X71" s="20"/>
      <c r="Y71" s="19"/>
      <c r="Z71" s="22">
        <v>36155000</v>
      </c>
    </row>
    <row r="72" spans="1:26" ht="13.5" hidden="1">
      <c r="A72" s="38" t="s">
        <v>112</v>
      </c>
      <c r="B72" s="18"/>
      <c r="C72" s="18"/>
      <c r="D72" s="19">
        <v>10272000</v>
      </c>
      <c r="E72" s="20">
        <v>10272000</v>
      </c>
      <c r="F72" s="20">
        <v>868382</v>
      </c>
      <c r="G72" s="20"/>
      <c r="H72" s="20">
        <v>1930513</v>
      </c>
      <c r="I72" s="20">
        <v>2798895</v>
      </c>
      <c r="J72" s="20">
        <v>918417</v>
      </c>
      <c r="K72" s="20">
        <v>932140</v>
      </c>
      <c r="L72" s="20">
        <v>883339</v>
      </c>
      <c r="M72" s="20">
        <v>2733896</v>
      </c>
      <c r="N72" s="20"/>
      <c r="O72" s="20"/>
      <c r="P72" s="20"/>
      <c r="Q72" s="20"/>
      <c r="R72" s="20"/>
      <c r="S72" s="20"/>
      <c r="T72" s="20"/>
      <c r="U72" s="20"/>
      <c r="V72" s="20">
        <v>5532791</v>
      </c>
      <c r="W72" s="20">
        <v>5136000</v>
      </c>
      <c r="X72" s="20"/>
      <c r="Y72" s="19"/>
      <c r="Z72" s="22">
        <v>10272000</v>
      </c>
    </row>
    <row r="73" spans="1:26" ht="13.5" hidden="1">
      <c r="A73" s="38" t="s">
        <v>113</v>
      </c>
      <c r="B73" s="18"/>
      <c r="C73" s="18"/>
      <c r="D73" s="19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19"/>
      <c r="Z73" s="22"/>
    </row>
    <row r="74" spans="1:26" ht="13.5" hidden="1">
      <c r="A74" s="38" t="s">
        <v>114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115</v>
      </c>
      <c r="B75" s="27"/>
      <c r="C75" s="27"/>
      <c r="D75" s="28">
        <v>4800000</v>
      </c>
      <c r="E75" s="29">
        <v>4800000</v>
      </c>
      <c r="F75" s="29">
        <v>715489</v>
      </c>
      <c r="G75" s="29"/>
      <c r="H75" s="29">
        <v>1491599</v>
      </c>
      <c r="I75" s="29">
        <v>2207088</v>
      </c>
      <c r="J75" s="29">
        <v>721673</v>
      </c>
      <c r="K75" s="29">
        <v>765867</v>
      </c>
      <c r="L75" s="29">
        <v>783445</v>
      </c>
      <c r="M75" s="29">
        <v>2270985</v>
      </c>
      <c r="N75" s="29"/>
      <c r="O75" s="29"/>
      <c r="P75" s="29"/>
      <c r="Q75" s="29"/>
      <c r="R75" s="29"/>
      <c r="S75" s="29"/>
      <c r="T75" s="29"/>
      <c r="U75" s="29"/>
      <c r="V75" s="29">
        <v>4478073</v>
      </c>
      <c r="W75" s="29"/>
      <c r="X75" s="29"/>
      <c r="Y75" s="28"/>
      <c r="Z75" s="30">
        <v>4800000</v>
      </c>
    </row>
    <row r="76" spans="1:26" ht="13.5" hidden="1">
      <c r="A76" s="41" t="s">
        <v>117</v>
      </c>
      <c r="B76" s="31"/>
      <c r="C76" s="31"/>
      <c r="D76" s="32">
        <v>41941600</v>
      </c>
      <c r="E76" s="33">
        <v>41941600</v>
      </c>
      <c r="F76" s="33">
        <v>2268644</v>
      </c>
      <c r="G76" s="33">
        <v>5310305</v>
      </c>
      <c r="H76" s="33">
        <v>4944238</v>
      </c>
      <c r="I76" s="33">
        <v>12523187</v>
      </c>
      <c r="J76" s="33">
        <v>4060167</v>
      </c>
      <c r="K76" s="33">
        <v>48142356</v>
      </c>
      <c r="L76" s="33">
        <v>5289527</v>
      </c>
      <c r="M76" s="33">
        <v>57492050</v>
      </c>
      <c r="N76" s="33"/>
      <c r="O76" s="33"/>
      <c r="P76" s="33"/>
      <c r="Q76" s="33"/>
      <c r="R76" s="33"/>
      <c r="S76" s="33"/>
      <c r="T76" s="33"/>
      <c r="U76" s="33"/>
      <c r="V76" s="33">
        <v>70015237</v>
      </c>
      <c r="W76" s="33">
        <v>19189000</v>
      </c>
      <c r="X76" s="33"/>
      <c r="Y76" s="32"/>
      <c r="Z76" s="34">
        <v>41941600</v>
      </c>
    </row>
    <row r="77" spans="1:26" ht="13.5" hidden="1">
      <c r="A77" s="36" t="s">
        <v>31</v>
      </c>
      <c r="B77" s="18"/>
      <c r="C77" s="18"/>
      <c r="D77" s="19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19"/>
      <c r="Z77" s="22"/>
    </row>
    <row r="78" spans="1:26" ht="13.5" hidden="1">
      <c r="A78" s="37" t="s">
        <v>32</v>
      </c>
      <c r="B78" s="18"/>
      <c r="C78" s="18"/>
      <c r="D78" s="19">
        <v>37141600</v>
      </c>
      <c r="E78" s="20">
        <v>37141600</v>
      </c>
      <c r="F78" s="20">
        <v>1553155</v>
      </c>
      <c r="G78" s="20">
        <v>5310305</v>
      </c>
      <c r="H78" s="20">
        <v>3452639</v>
      </c>
      <c r="I78" s="20">
        <v>10316099</v>
      </c>
      <c r="J78" s="20">
        <v>3338544</v>
      </c>
      <c r="K78" s="20">
        <v>47376489</v>
      </c>
      <c r="L78" s="20">
        <v>4506082</v>
      </c>
      <c r="M78" s="20">
        <v>55221115</v>
      </c>
      <c r="N78" s="20"/>
      <c r="O78" s="20"/>
      <c r="P78" s="20"/>
      <c r="Q78" s="20"/>
      <c r="R78" s="20"/>
      <c r="S78" s="20"/>
      <c r="T78" s="20"/>
      <c r="U78" s="20"/>
      <c r="V78" s="20">
        <v>65537214</v>
      </c>
      <c r="W78" s="20">
        <v>16789000</v>
      </c>
      <c r="X78" s="20"/>
      <c r="Y78" s="19"/>
      <c r="Z78" s="22">
        <v>37141600</v>
      </c>
    </row>
    <row r="79" spans="1:26" ht="13.5" hidden="1">
      <c r="A79" s="38" t="s">
        <v>110</v>
      </c>
      <c r="B79" s="18"/>
      <c r="C79" s="18"/>
      <c r="D79" s="19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19"/>
      <c r="Z79" s="22"/>
    </row>
    <row r="80" spans="1:26" ht="13.5" hidden="1">
      <c r="A80" s="38" t="s">
        <v>111</v>
      </c>
      <c r="B80" s="18"/>
      <c r="C80" s="18"/>
      <c r="D80" s="19">
        <v>28924000</v>
      </c>
      <c r="E80" s="20">
        <v>28924000</v>
      </c>
      <c r="F80" s="20">
        <v>1172845</v>
      </c>
      <c r="G80" s="20">
        <v>4216906</v>
      </c>
      <c r="H80" s="20">
        <v>2298007</v>
      </c>
      <c r="I80" s="20">
        <v>7687758</v>
      </c>
      <c r="J80" s="20">
        <v>2279004</v>
      </c>
      <c r="K80" s="20">
        <v>46064907</v>
      </c>
      <c r="L80" s="20">
        <v>3499070</v>
      </c>
      <c r="M80" s="20">
        <v>51842981</v>
      </c>
      <c r="N80" s="20"/>
      <c r="O80" s="20"/>
      <c r="P80" s="20"/>
      <c r="Q80" s="20"/>
      <c r="R80" s="20"/>
      <c r="S80" s="20"/>
      <c r="T80" s="20"/>
      <c r="U80" s="20"/>
      <c r="V80" s="20">
        <v>59530739</v>
      </c>
      <c r="W80" s="20">
        <v>12362000</v>
      </c>
      <c r="X80" s="20"/>
      <c r="Y80" s="19"/>
      <c r="Z80" s="22">
        <v>28924000</v>
      </c>
    </row>
    <row r="81" spans="1:26" ht="13.5" hidden="1">
      <c r="A81" s="38" t="s">
        <v>112</v>
      </c>
      <c r="B81" s="18"/>
      <c r="C81" s="18"/>
      <c r="D81" s="19">
        <v>8217600</v>
      </c>
      <c r="E81" s="20">
        <v>8217600</v>
      </c>
      <c r="F81" s="20">
        <v>380310</v>
      </c>
      <c r="G81" s="20">
        <v>1093399</v>
      </c>
      <c r="H81" s="20">
        <v>1154632</v>
      </c>
      <c r="I81" s="20">
        <v>2628341</v>
      </c>
      <c r="J81" s="20">
        <v>1059540</v>
      </c>
      <c r="K81" s="20">
        <v>1311582</v>
      </c>
      <c r="L81" s="20">
        <v>1007012</v>
      </c>
      <c r="M81" s="20">
        <v>3378134</v>
      </c>
      <c r="N81" s="20"/>
      <c r="O81" s="20"/>
      <c r="P81" s="20"/>
      <c r="Q81" s="20"/>
      <c r="R81" s="20"/>
      <c r="S81" s="20"/>
      <c r="T81" s="20"/>
      <c r="U81" s="20"/>
      <c r="V81" s="20">
        <v>6006475</v>
      </c>
      <c r="W81" s="20">
        <v>4427000</v>
      </c>
      <c r="X81" s="20"/>
      <c r="Y81" s="19"/>
      <c r="Z81" s="22">
        <v>8217600</v>
      </c>
    </row>
    <row r="82" spans="1:26" ht="13.5" hidden="1">
      <c r="A82" s="38" t="s">
        <v>113</v>
      </c>
      <c r="B82" s="18"/>
      <c r="C82" s="18"/>
      <c r="D82" s="19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19"/>
      <c r="Z82" s="22"/>
    </row>
    <row r="83" spans="1:26" ht="13.5" hidden="1">
      <c r="A83" s="38" t="s">
        <v>114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115</v>
      </c>
      <c r="B84" s="27"/>
      <c r="C84" s="27"/>
      <c r="D84" s="28">
        <v>4800000</v>
      </c>
      <c r="E84" s="29">
        <v>4800000</v>
      </c>
      <c r="F84" s="29">
        <v>715489</v>
      </c>
      <c r="G84" s="29"/>
      <c r="H84" s="29">
        <v>1491599</v>
      </c>
      <c r="I84" s="29">
        <v>2207088</v>
      </c>
      <c r="J84" s="29">
        <v>721623</v>
      </c>
      <c r="K84" s="29">
        <v>765867</v>
      </c>
      <c r="L84" s="29">
        <v>783445</v>
      </c>
      <c r="M84" s="29">
        <v>2270935</v>
      </c>
      <c r="N84" s="29"/>
      <c r="O84" s="29"/>
      <c r="P84" s="29"/>
      <c r="Q84" s="29"/>
      <c r="R84" s="29"/>
      <c r="S84" s="29"/>
      <c r="T84" s="29"/>
      <c r="U84" s="29"/>
      <c r="V84" s="29">
        <v>4478023</v>
      </c>
      <c r="W84" s="29">
        <v>2400000</v>
      </c>
      <c r="X84" s="29"/>
      <c r="Y84" s="28"/>
      <c r="Z84" s="30">
        <v>4800000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66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8977594</v>
      </c>
      <c r="C5" s="18">
        <v>0</v>
      </c>
      <c r="D5" s="58">
        <v>9599611</v>
      </c>
      <c r="E5" s="59">
        <v>9599611</v>
      </c>
      <c r="F5" s="59">
        <v>927802</v>
      </c>
      <c r="G5" s="59">
        <v>715922</v>
      </c>
      <c r="H5" s="59">
        <v>715922</v>
      </c>
      <c r="I5" s="59">
        <v>2359646</v>
      </c>
      <c r="J5" s="59">
        <v>716148</v>
      </c>
      <c r="K5" s="59">
        <v>718035</v>
      </c>
      <c r="L5" s="59">
        <v>712686</v>
      </c>
      <c r="M5" s="59">
        <v>2146869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4506515</v>
      </c>
      <c r="W5" s="59">
        <v>5091600</v>
      </c>
      <c r="X5" s="59">
        <v>-585085</v>
      </c>
      <c r="Y5" s="60">
        <v>-11.49</v>
      </c>
      <c r="Z5" s="61">
        <v>9599611</v>
      </c>
    </row>
    <row r="6" spans="1:26" ht="13.5">
      <c r="A6" s="57" t="s">
        <v>32</v>
      </c>
      <c r="B6" s="18">
        <v>12992849</v>
      </c>
      <c r="C6" s="18">
        <v>0</v>
      </c>
      <c r="D6" s="58">
        <v>25984020</v>
      </c>
      <c r="E6" s="59">
        <v>25984020</v>
      </c>
      <c r="F6" s="59">
        <v>1362597</v>
      </c>
      <c r="G6" s="59">
        <v>1231625</v>
      </c>
      <c r="H6" s="59">
        <v>1234369</v>
      </c>
      <c r="I6" s="59">
        <v>3828591</v>
      </c>
      <c r="J6" s="59">
        <v>1265701</v>
      </c>
      <c r="K6" s="59">
        <v>1174199</v>
      </c>
      <c r="L6" s="59">
        <v>1264123</v>
      </c>
      <c r="M6" s="59">
        <v>3704023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7532614</v>
      </c>
      <c r="W6" s="59">
        <v>14356000</v>
      </c>
      <c r="X6" s="59">
        <v>-6823386</v>
      </c>
      <c r="Y6" s="60">
        <v>-47.53</v>
      </c>
      <c r="Z6" s="61">
        <v>25984020</v>
      </c>
    </row>
    <row r="7" spans="1:26" ht="13.5">
      <c r="A7" s="57" t="s">
        <v>33</v>
      </c>
      <c r="B7" s="18">
        <v>5918591</v>
      </c>
      <c r="C7" s="18">
        <v>0</v>
      </c>
      <c r="D7" s="58">
        <v>4033869</v>
      </c>
      <c r="E7" s="59">
        <v>4033869</v>
      </c>
      <c r="F7" s="59">
        <v>354746</v>
      </c>
      <c r="G7" s="59">
        <v>330769</v>
      </c>
      <c r="H7" s="59">
        <v>363465</v>
      </c>
      <c r="I7" s="59">
        <v>1048980</v>
      </c>
      <c r="J7" s="59">
        <v>377769</v>
      </c>
      <c r="K7" s="59">
        <v>367849</v>
      </c>
      <c r="L7" s="59">
        <v>284162</v>
      </c>
      <c r="M7" s="59">
        <v>1029780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2078760</v>
      </c>
      <c r="W7" s="59">
        <v>2026000</v>
      </c>
      <c r="X7" s="59">
        <v>52760</v>
      </c>
      <c r="Y7" s="60">
        <v>2.6</v>
      </c>
      <c r="Z7" s="61">
        <v>4033869</v>
      </c>
    </row>
    <row r="8" spans="1:26" ht="13.5">
      <c r="A8" s="57" t="s">
        <v>34</v>
      </c>
      <c r="B8" s="18">
        <v>212960000</v>
      </c>
      <c r="C8" s="18">
        <v>0</v>
      </c>
      <c r="D8" s="58">
        <v>216514000</v>
      </c>
      <c r="E8" s="59">
        <v>216514000</v>
      </c>
      <c r="F8" s="59">
        <v>206370</v>
      </c>
      <c r="G8" s="59">
        <v>254133</v>
      </c>
      <c r="H8" s="59">
        <v>329594</v>
      </c>
      <c r="I8" s="59">
        <v>790097</v>
      </c>
      <c r="J8" s="59">
        <v>368531</v>
      </c>
      <c r="K8" s="59">
        <v>391752</v>
      </c>
      <c r="L8" s="59">
        <v>395647</v>
      </c>
      <c r="M8" s="59">
        <v>1155930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1946027</v>
      </c>
      <c r="W8" s="59">
        <v>147938302</v>
      </c>
      <c r="X8" s="59">
        <v>-145992275</v>
      </c>
      <c r="Y8" s="60">
        <v>-98.68</v>
      </c>
      <c r="Z8" s="61">
        <v>216514000</v>
      </c>
    </row>
    <row r="9" spans="1:26" ht="13.5">
      <c r="A9" s="57" t="s">
        <v>35</v>
      </c>
      <c r="B9" s="18">
        <v>15714292</v>
      </c>
      <c r="C9" s="18">
        <v>0</v>
      </c>
      <c r="D9" s="58">
        <v>22105520</v>
      </c>
      <c r="E9" s="59">
        <v>22105520</v>
      </c>
      <c r="F9" s="59">
        <v>1394671</v>
      </c>
      <c r="G9" s="59">
        <v>1427603</v>
      </c>
      <c r="H9" s="59">
        <v>1575277</v>
      </c>
      <c r="I9" s="59">
        <v>4397551</v>
      </c>
      <c r="J9" s="59">
        <v>2595030</v>
      </c>
      <c r="K9" s="59">
        <v>1284571</v>
      </c>
      <c r="L9" s="59">
        <v>1545611</v>
      </c>
      <c r="M9" s="59">
        <v>5425212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9822763</v>
      </c>
      <c r="W9" s="59">
        <v>9933511</v>
      </c>
      <c r="X9" s="59">
        <v>-110748</v>
      </c>
      <c r="Y9" s="60">
        <v>-1.11</v>
      </c>
      <c r="Z9" s="61">
        <v>22105520</v>
      </c>
    </row>
    <row r="10" spans="1:26" ht="25.5">
      <c r="A10" s="62" t="s">
        <v>102</v>
      </c>
      <c r="B10" s="63">
        <f>SUM(B5:B9)</f>
        <v>256563326</v>
      </c>
      <c r="C10" s="63">
        <f>SUM(C5:C9)</f>
        <v>0</v>
      </c>
      <c r="D10" s="64">
        <f aca="true" t="shared" si="0" ref="D10:Z10">SUM(D5:D9)</f>
        <v>278237020</v>
      </c>
      <c r="E10" s="65">
        <f t="shared" si="0"/>
        <v>278237020</v>
      </c>
      <c r="F10" s="65">
        <f t="shared" si="0"/>
        <v>4246186</v>
      </c>
      <c r="G10" s="65">
        <f t="shared" si="0"/>
        <v>3960052</v>
      </c>
      <c r="H10" s="65">
        <f t="shared" si="0"/>
        <v>4218627</v>
      </c>
      <c r="I10" s="65">
        <f t="shared" si="0"/>
        <v>12424865</v>
      </c>
      <c r="J10" s="65">
        <f t="shared" si="0"/>
        <v>5323179</v>
      </c>
      <c r="K10" s="65">
        <f t="shared" si="0"/>
        <v>3936406</v>
      </c>
      <c r="L10" s="65">
        <f t="shared" si="0"/>
        <v>4202229</v>
      </c>
      <c r="M10" s="65">
        <f t="shared" si="0"/>
        <v>13461814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25886679</v>
      </c>
      <c r="W10" s="65">
        <f t="shared" si="0"/>
        <v>179345413</v>
      </c>
      <c r="X10" s="65">
        <f t="shared" si="0"/>
        <v>-153458734</v>
      </c>
      <c r="Y10" s="66">
        <f>+IF(W10&lt;&gt;0,(X10/W10)*100,0)</f>
        <v>-85.56602113933073</v>
      </c>
      <c r="Z10" s="67">
        <f t="shared" si="0"/>
        <v>278237020</v>
      </c>
    </row>
    <row r="11" spans="1:26" ht="13.5">
      <c r="A11" s="57" t="s">
        <v>36</v>
      </c>
      <c r="B11" s="18">
        <v>64406539</v>
      </c>
      <c r="C11" s="18">
        <v>0</v>
      </c>
      <c r="D11" s="58">
        <v>69729679</v>
      </c>
      <c r="E11" s="59">
        <v>69729679</v>
      </c>
      <c r="F11" s="59">
        <v>5444276</v>
      </c>
      <c r="G11" s="59">
        <v>5371177</v>
      </c>
      <c r="H11" s="59">
        <v>5417865</v>
      </c>
      <c r="I11" s="59">
        <v>16233318</v>
      </c>
      <c r="J11" s="59">
        <v>5419024</v>
      </c>
      <c r="K11" s="59">
        <v>5564915</v>
      </c>
      <c r="L11" s="59">
        <v>5312752</v>
      </c>
      <c r="M11" s="59">
        <v>16296691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32530009</v>
      </c>
      <c r="W11" s="59">
        <v>34828766</v>
      </c>
      <c r="X11" s="59">
        <v>-2298757</v>
      </c>
      <c r="Y11" s="60">
        <v>-6.6</v>
      </c>
      <c r="Z11" s="61">
        <v>69729679</v>
      </c>
    </row>
    <row r="12" spans="1:26" ht="13.5">
      <c r="A12" s="57" t="s">
        <v>37</v>
      </c>
      <c r="B12" s="18">
        <v>17728499</v>
      </c>
      <c r="C12" s="18">
        <v>0</v>
      </c>
      <c r="D12" s="58">
        <v>18844823</v>
      </c>
      <c r="E12" s="59">
        <v>18844823</v>
      </c>
      <c r="F12" s="59">
        <v>1493166</v>
      </c>
      <c r="G12" s="59">
        <v>1414582</v>
      </c>
      <c r="H12" s="59">
        <v>1651542</v>
      </c>
      <c r="I12" s="59">
        <v>4559290</v>
      </c>
      <c r="J12" s="59">
        <v>1553098</v>
      </c>
      <c r="K12" s="59">
        <v>1552283</v>
      </c>
      <c r="L12" s="59">
        <v>1552283</v>
      </c>
      <c r="M12" s="59">
        <v>4657664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9216954</v>
      </c>
      <c r="W12" s="59">
        <v>9313000</v>
      </c>
      <c r="X12" s="59">
        <v>-96046</v>
      </c>
      <c r="Y12" s="60">
        <v>-1.03</v>
      </c>
      <c r="Z12" s="61">
        <v>18844823</v>
      </c>
    </row>
    <row r="13" spans="1:26" ht="13.5">
      <c r="A13" s="57" t="s">
        <v>103</v>
      </c>
      <c r="B13" s="18">
        <v>21569539</v>
      </c>
      <c r="C13" s="18">
        <v>0</v>
      </c>
      <c r="D13" s="58">
        <v>14812517</v>
      </c>
      <c r="E13" s="59">
        <v>14812517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7732400</v>
      </c>
      <c r="X13" s="59">
        <v>-7732400</v>
      </c>
      <c r="Y13" s="60">
        <v>-100</v>
      </c>
      <c r="Z13" s="61">
        <v>14812517</v>
      </c>
    </row>
    <row r="14" spans="1:26" ht="13.5">
      <c r="A14" s="57" t="s">
        <v>38</v>
      </c>
      <c r="B14" s="18">
        <v>0</v>
      </c>
      <c r="C14" s="18">
        <v>0</v>
      </c>
      <c r="D14" s="58">
        <v>0</v>
      </c>
      <c r="E14" s="59">
        <v>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/>
      <c r="X14" s="59">
        <v>0</v>
      </c>
      <c r="Y14" s="60">
        <v>0</v>
      </c>
      <c r="Z14" s="61">
        <v>0</v>
      </c>
    </row>
    <row r="15" spans="1:26" ht="13.5">
      <c r="A15" s="57" t="s">
        <v>39</v>
      </c>
      <c r="B15" s="18">
        <v>8728768</v>
      </c>
      <c r="C15" s="18">
        <v>0</v>
      </c>
      <c r="D15" s="58">
        <v>10038340</v>
      </c>
      <c r="E15" s="59">
        <v>10038340</v>
      </c>
      <c r="F15" s="59">
        <v>1288339</v>
      </c>
      <c r="G15" s="59">
        <v>1298010</v>
      </c>
      <c r="H15" s="59">
        <v>1045033</v>
      </c>
      <c r="I15" s="59">
        <v>3631382</v>
      </c>
      <c r="J15" s="59">
        <v>1011195</v>
      </c>
      <c r="K15" s="59">
        <v>1034486</v>
      </c>
      <c r="L15" s="59">
        <v>941855</v>
      </c>
      <c r="M15" s="59">
        <v>2987536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6618918</v>
      </c>
      <c r="W15" s="59">
        <v>5121000</v>
      </c>
      <c r="X15" s="59">
        <v>1497918</v>
      </c>
      <c r="Y15" s="60">
        <v>29.25</v>
      </c>
      <c r="Z15" s="61">
        <v>10038340</v>
      </c>
    </row>
    <row r="16" spans="1:26" ht="13.5">
      <c r="A16" s="68" t="s">
        <v>40</v>
      </c>
      <c r="B16" s="18">
        <v>0</v>
      </c>
      <c r="C16" s="18">
        <v>0</v>
      </c>
      <c r="D16" s="58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/>
      <c r="X16" s="59">
        <v>0</v>
      </c>
      <c r="Y16" s="60">
        <v>0</v>
      </c>
      <c r="Z16" s="61">
        <v>0</v>
      </c>
    </row>
    <row r="17" spans="1:26" ht="13.5">
      <c r="A17" s="57" t="s">
        <v>41</v>
      </c>
      <c r="B17" s="18">
        <v>77085262</v>
      </c>
      <c r="C17" s="18">
        <v>0</v>
      </c>
      <c r="D17" s="58">
        <v>93871190</v>
      </c>
      <c r="E17" s="59">
        <v>93871190</v>
      </c>
      <c r="F17" s="59">
        <v>2961786</v>
      </c>
      <c r="G17" s="59">
        <v>5300419</v>
      </c>
      <c r="H17" s="59">
        <v>5631313</v>
      </c>
      <c r="I17" s="59">
        <v>13893518</v>
      </c>
      <c r="J17" s="59">
        <v>6249835</v>
      </c>
      <c r="K17" s="59">
        <v>3451645</v>
      </c>
      <c r="L17" s="59">
        <v>7852928</v>
      </c>
      <c r="M17" s="59">
        <v>17554408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31447926</v>
      </c>
      <c r="W17" s="59">
        <v>46244923</v>
      </c>
      <c r="X17" s="59">
        <v>-14796997</v>
      </c>
      <c r="Y17" s="60">
        <v>-32</v>
      </c>
      <c r="Z17" s="61">
        <v>93871190</v>
      </c>
    </row>
    <row r="18" spans="1:26" ht="13.5">
      <c r="A18" s="69" t="s">
        <v>42</v>
      </c>
      <c r="B18" s="70">
        <f>SUM(B11:B17)</f>
        <v>189518607</v>
      </c>
      <c r="C18" s="70">
        <f>SUM(C11:C17)</f>
        <v>0</v>
      </c>
      <c r="D18" s="71">
        <f aca="true" t="shared" si="1" ref="D18:Z18">SUM(D11:D17)</f>
        <v>207296549</v>
      </c>
      <c r="E18" s="72">
        <f t="shared" si="1"/>
        <v>207296549</v>
      </c>
      <c r="F18" s="72">
        <f t="shared" si="1"/>
        <v>11187567</v>
      </c>
      <c r="G18" s="72">
        <f t="shared" si="1"/>
        <v>13384188</v>
      </c>
      <c r="H18" s="72">
        <f t="shared" si="1"/>
        <v>13745753</v>
      </c>
      <c r="I18" s="72">
        <f t="shared" si="1"/>
        <v>38317508</v>
      </c>
      <c r="J18" s="72">
        <f t="shared" si="1"/>
        <v>14233152</v>
      </c>
      <c r="K18" s="72">
        <f t="shared" si="1"/>
        <v>11603329</v>
      </c>
      <c r="L18" s="72">
        <f t="shared" si="1"/>
        <v>15659818</v>
      </c>
      <c r="M18" s="72">
        <f t="shared" si="1"/>
        <v>41496299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79813807</v>
      </c>
      <c r="W18" s="72">
        <f t="shared" si="1"/>
        <v>103240089</v>
      </c>
      <c r="X18" s="72">
        <f t="shared" si="1"/>
        <v>-23426282</v>
      </c>
      <c r="Y18" s="66">
        <f>+IF(W18&lt;&gt;0,(X18/W18)*100,0)</f>
        <v>-22.69107110126571</v>
      </c>
      <c r="Z18" s="73">
        <f t="shared" si="1"/>
        <v>207296549</v>
      </c>
    </row>
    <row r="19" spans="1:26" ht="13.5">
      <c r="A19" s="69" t="s">
        <v>43</v>
      </c>
      <c r="B19" s="74">
        <f>+B10-B18</f>
        <v>67044719</v>
      </c>
      <c r="C19" s="74">
        <f>+C10-C18</f>
        <v>0</v>
      </c>
      <c r="D19" s="75">
        <f aca="true" t="shared" si="2" ref="D19:Z19">+D10-D18</f>
        <v>70940471</v>
      </c>
      <c r="E19" s="76">
        <f t="shared" si="2"/>
        <v>70940471</v>
      </c>
      <c r="F19" s="76">
        <f t="shared" si="2"/>
        <v>-6941381</v>
      </c>
      <c r="G19" s="76">
        <f t="shared" si="2"/>
        <v>-9424136</v>
      </c>
      <c r="H19" s="76">
        <f t="shared" si="2"/>
        <v>-9527126</v>
      </c>
      <c r="I19" s="76">
        <f t="shared" si="2"/>
        <v>-25892643</v>
      </c>
      <c r="J19" s="76">
        <f t="shared" si="2"/>
        <v>-8909973</v>
      </c>
      <c r="K19" s="76">
        <f t="shared" si="2"/>
        <v>-7666923</v>
      </c>
      <c r="L19" s="76">
        <f t="shared" si="2"/>
        <v>-11457589</v>
      </c>
      <c r="M19" s="76">
        <f t="shared" si="2"/>
        <v>-28034485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-53927128</v>
      </c>
      <c r="W19" s="76">
        <f>IF(E10=E18,0,W10-W18)</f>
        <v>76105324</v>
      </c>
      <c r="X19" s="76">
        <f t="shared" si="2"/>
        <v>-130032452</v>
      </c>
      <c r="Y19" s="77">
        <f>+IF(W19&lt;&gt;0,(X19/W19)*100,0)</f>
        <v>-170.85854860824193</v>
      </c>
      <c r="Z19" s="78">
        <f t="shared" si="2"/>
        <v>70940471</v>
      </c>
    </row>
    <row r="20" spans="1:26" ht="13.5">
      <c r="A20" s="57" t="s">
        <v>44</v>
      </c>
      <c r="B20" s="18">
        <v>89159710</v>
      </c>
      <c r="C20" s="18">
        <v>0</v>
      </c>
      <c r="D20" s="58">
        <v>54976000</v>
      </c>
      <c r="E20" s="59">
        <v>54976000</v>
      </c>
      <c r="F20" s="59">
        <v>5058062</v>
      </c>
      <c r="G20" s="59">
        <v>9237414</v>
      </c>
      <c r="H20" s="59">
        <v>6521715</v>
      </c>
      <c r="I20" s="59">
        <v>20817191</v>
      </c>
      <c r="J20" s="59">
        <v>-187093</v>
      </c>
      <c r="K20" s="59">
        <v>70848</v>
      </c>
      <c r="L20" s="59">
        <v>4798920</v>
      </c>
      <c r="M20" s="59">
        <v>4682675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25499866</v>
      </c>
      <c r="W20" s="59">
        <v>27968722</v>
      </c>
      <c r="X20" s="59">
        <v>-2468856</v>
      </c>
      <c r="Y20" s="60">
        <v>-8.83</v>
      </c>
      <c r="Z20" s="61">
        <v>54976000</v>
      </c>
    </row>
    <row r="21" spans="1:26" ht="13.5">
      <c r="A21" s="57" t="s">
        <v>104</v>
      </c>
      <c r="B21" s="79">
        <v>0</v>
      </c>
      <c r="C21" s="79">
        <v>0</v>
      </c>
      <c r="D21" s="80">
        <v>17488659</v>
      </c>
      <c r="E21" s="81">
        <v>17488659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>
        <v>9140000</v>
      </c>
      <c r="X21" s="81">
        <v>-9140000</v>
      </c>
      <c r="Y21" s="82">
        <v>-100</v>
      </c>
      <c r="Z21" s="83">
        <v>17488659</v>
      </c>
    </row>
    <row r="22" spans="1:26" ht="25.5">
      <c r="A22" s="84" t="s">
        <v>105</v>
      </c>
      <c r="B22" s="85">
        <f>SUM(B19:B21)</f>
        <v>156204429</v>
      </c>
      <c r="C22" s="85">
        <f>SUM(C19:C21)</f>
        <v>0</v>
      </c>
      <c r="D22" s="86">
        <f aca="true" t="shared" si="3" ref="D22:Z22">SUM(D19:D21)</f>
        <v>143405130</v>
      </c>
      <c r="E22" s="87">
        <f t="shared" si="3"/>
        <v>143405130</v>
      </c>
      <c r="F22" s="87">
        <f t="shared" si="3"/>
        <v>-1883319</v>
      </c>
      <c r="G22" s="87">
        <f t="shared" si="3"/>
        <v>-186722</v>
      </c>
      <c r="H22" s="87">
        <f t="shared" si="3"/>
        <v>-3005411</v>
      </c>
      <c r="I22" s="87">
        <f t="shared" si="3"/>
        <v>-5075452</v>
      </c>
      <c r="J22" s="87">
        <f t="shared" si="3"/>
        <v>-9097066</v>
      </c>
      <c r="K22" s="87">
        <f t="shared" si="3"/>
        <v>-7596075</v>
      </c>
      <c r="L22" s="87">
        <f t="shared" si="3"/>
        <v>-6658669</v>
      </c>
      <c r="M22" s="87">
        <f t="shared" si="3"/>
        <v>-23351810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-28427262</v>
      </c>
      <c r="W22" s="87">
        <f t="shared" si="3"/>
        <v>113214046</v>
      </c>
      <c r="X22" s="87">
        <f t="shared" si="3"/>
        <v>-141641308</v>
      </c>
      <c r="Y22" s="88">
        <f>+IF(W22&lt;&gt;0,(X22/W22)*100,0)</f>
        <v>-125.10930666677172</v>
      </c>
      <c r="Z22" s="89">
        <f t="shared" si="3"/>
        <v>143405130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156204429</v>
      </c>
      <c r="C24" s="74">
        <f>SUM(C22:C23)</f>
        <v>0</v>
      </c>
      <c r="D24" s="75">
        <f aca="true" t="shared" si="4" ref="D24:Z24">SUM(D22:D23)</f>
        <v>143405130</v>
      </c>
      <c r="E24" s="76">
        <f t="shared" si="4"/>
        <v>143405130</v>
      </c>
      <c r="F24" s="76">
        <f t="shared" si="4"/>
        <v>-1883319</v>
      </c>
      <c r="G24" s="76">
        <f t="shared" si="4"/>
        <v>-186722</v>
      </c>
      <c r="H24" s="76">
        <f t="shared" si="4"/>
        <v>-3005411</v>
      </c>
      <c r="I24" s="76">
        <f t="shared" si="4"/>
        <v>-5075452</v>
      </c>
      <c r="J24" s="76">
        <f t="shared" si="4"/>
        <v>-9097066</v>
      </c>
      <c r="K24" s="76">
        <f t="shared" si="4"/>
        <v>-7596075</v>
      </c>
      <c r="L24" s="76">
        <f t="shared" si="4"/>
        <v>-6658669</v>
      </c>
      <c r="M24" s="76">
        <f t="shared" si="4"/>
        <v>-23351810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-28427262</v>
      </c>
      <c r="W24" s="76">
        <f t="shared" si="4"/>
        <v>113214046</v>
      </c>
      <c r="X24" s="76">
        <f t="shared" si="4"/>
        <v>-141641308</v>
      </c>
      <c r="Y24" s="77">
        <f>+IF(W24&lt;&gt;0,(X24/W24)*100,0)</f>
        <v>-125.10930666677172</v>
      </c>
      <c r="Z24" s="78">
        <f t="shared" si="4"/>
        <v>143405130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106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176242641</v>
      </c>
      <c r="C27" s="21">
        <v>0</v>
      </c>
      <c r="D27" s="98">
        <v>143405121</v>
      </c>
      <c r="E27" s="99">
        <v>143405121</v>
      </c>
      <c r="F27" s="99">
        <v>10903603</v>
      </c>
      <c r="G27" s="99">
        <v>12388668</v>
      </c>
      <c r="H27" s="99">
        <v>13526262</v>
      </c>
      <c r="I27" s="99">
        <v>36818533</v>
      </c>
      <c r="J27" s="99">
        <v>9065221</v>
      </c>
      <c r="K27" s="99">
        <v>1084276</v>
      </c>
      <c r="L27" s="99">
        <v>19595558</v>
      </c>
      <c r="M27" s="99">
        <v>29745055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66563588</v>
      </c>
      <c r="W27" s="99">
        <v>71702561</v>
      </c>
      <c r="X27" s="99">
        <v>-5138973</v>
      </c>
      <c r="Y27" s="100">
        <v>-7.17</v>
      </c>
      <c r="Z27" s="101">
        <v>143405121</v>
      </c>
    </row>
    <row r="28" spans="1:26" ht="13.5">
      <c r="A28" s="102" t="s">
        <v>44</v>
      </c>
      <c r="B28" s="18">
        <v>89314320</v>
      </c>
      <c r="C28" s="18">
        <v>0</v>
      </c>
      <c r="D28" s="58">
        <v>54976000</v>
      </c>
      <c r="E28" s="59">
        <v>54976000</v>
      </c>
      <c r="F28" s="59">
        <v>5058062</v>
      </c>
      <c r="G28" s="59">
        <v>9237415</v>
      </c>
      <c r="H28" s="59">
        <v>6521715</v>
      </c>
      <c r="I28" s="59">
        <v>20817192</v>
      </c>
      <c r="J28" s="59">
        <v>-191068</v>
      </c>
      <c r="K28" s="59">
        <v>70849</v>
      </c>
      <c r="L28" s="59">
        <v>4930310</v>
      </c>
      <c r="M28" s="59">
        <v>4810091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25627283</v>
      </c>
      <c r="W28" s="59">
        <v>27488000</v>
      </c>
      <c r="X28" s="59">
        <v>-1860717</v>
      </c>
      <c r="Y28" s="60">
        <v>-6.77</v>
      </c>
      <c r="Z28" s="61">
        <v>54976000</v>
      </c>
    </row>
    <row r="29" spans="1:26" ht="13.5">
      <c r="A29" s="57" t="s">
        <v>107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86928321</v>
      </c>
      <c r="C31" s="18">
        <v>0</v>
      </c>
      <c r="D31" s="58">
        <v>88429121</v>
      </c>
      <c r="E31" s="59">
        <v>88429121</v>
      </c>
      <c r="F31" s="59">
        <v>5845541</v>
      </c>
      <c r="G31" s="59">
        <v>3151253</v>
      </c>
      <c r="H31" s="59">
        <v>7004547</v>
      </c>
      <c r="I31" s="59">
        <v>16001341</v>
      </c>
      <c r="J31" s="59">
        <v>9256289</v>
      </c>
      <c r="K31" s="59">
        <v>1013427</v>
      </c>
      <c r="L31" s="59">
        <v>14665248</v>
      </c>
      <c r="M31" s="59">
        <v>24934964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40936305</v>
      </c>
      <c r="W31" s="59">
        <v>44214561</v>
      </c>
      <c r="X31" s="59">
        <v>-3278256</v>
      </c>
      <c r="Y31" s="60">
        <v>-7.41</v>
      </c>
      <c r="Z31" s="61">
        <v>88429121</v>
      </c>
    </row>
    <row r="32" spans="1:26" ht="13.5">
      <c r="A32" s="69" t="s">
        <v>50</v>
      </c>
      <c r="B32" s="21">
        <f>SUM(B28:B31)</f>
        <v>176242641</v>
      </c>
      <c r="C32" s="21">
        <f>SUM(C28:C31)</f>
        <v>0</v>
      </c>
      <c r="D32" s="98">
        <f aca="true" t="shared" si="5" ref="D32:Z32">SUM(D28:D31)</f>
        <v>143405121</v>
      </c>
      <c r="E32" s="99">
        <f t="shared" si="5"/>
        <v>143405121</v>
      </c>
      <c r="F32" s="99">
        <f t="shared" si="5"/>
        <v>10903603</v>
      </c>
      <c r="G32" s="99">
        <f t="shared" si="5"/>
        <v>12388668</v>
      </c>
      <c r="H32" s="99">
        <f t="shared" si="5"/>
        <v>13526262</v>
      </c>
      <c r="I32" s="99">
        <f t="shared" si="5"/>
        <v>36818533</v>
      </c>
      <c r="J32" s="99">
        <f t="shared" si="5"/>
        <v>9065221</v>
      </c>
      <c r="K32" s="99">
        <f t="shared" si="5"/>
        <v>1084276</v>
      </c>
      <c r="L32" s="99">
        <f t="shared" si="5"/>
        <v>19595558</v>
      </c>
      <c r="M32" s="99">
        <f t="shared" si="5"/>
        <v>29745055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66563588</v>
      </c>
      <c r="W32" s="99">
        <f t="shared" si="5"/>
        <v>71702561</v>
      </c>
      <c r="X32" s="99">
        <f t="shared" si="5"/>
        <v>-5138973</v>
      </c>
      <c r="Y32" s="100">
        <f>+IF(W32&lt;&gt;0,(X32/W32)*100,0)</f>
        <v>-7.16707036447415</v>
      </c>
      <c r="Z32" s="101">
        <f t="shared" si="5"/>
        <v>143405121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137649368</v>
      </c>
      <c r="C35" s="18">
        <v>0</v>
      </c>
      <c r="D35" s="58">
        <v>72225181</v>
      </c>
      <c r="E35" s="59">
        <v>72225181</v>
      </c>
      <c r="F35" s="59">
        <v>263491226</v>
      </c>
      <c r="G35" s="59">
        <v>263821437</v>
      </c>
      <c r="H35" s="59">
        <v>221505169</v>
      </c>
      <c r="I35" s="59">
        <v>221505169</v>
      </c>
      <c r="J35" s="59">
        <v>197605991</v>
      </c>
      <c r="K35" s="59">
        <v>193919545</v>
      </c>
      <c r="L35" s="59">
        <v>247596950</v>
      </c>
      <c r="M35" s="59">
        <v>247596950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247596950</v>
      </c>
      <c r="W35" s="59">
        <v>36112591</v>
      </c>
      <c r="X35" s="59">
        <v>211484359</v>
      </c>
      <c r="Y35" s="60">
        <v>585.62</v>
      </c>
      <c r="Z35" s="61">
        <v>72225181</v>
      </c>
    </row>
    <row r="36" spans="1:26" ht="13.5">
      <c r="A36" s="57" t="s">
        <v>53</v>
      </c>
      <c r="B36" s="18">
        <v>613375059</v>
      </c>
      <c r="C36" s="18">
        <v>0</v>
      </c>
      <c r="D36" s="58">
        <v>812792431</v>
      </c>
      <c r="E36" s="59">
        <v>812792431</v>
      </c>
      <c r="F36" s="59">
        <v>633044842</v>
      </c>
      <c r="G36" s="59">
        <v>643260504</v>
      </c>
      <c r="H36" s="59">
        <v>658661596</v>
      </c>
      <c r="I36" s="59">
        <v>658661596</v>
      </c>
      <c r="J36" s="59">
        <v>667726818</v>
      </c>
      <c r="K36" s="59">
        <v>668811093</v>
      </c>
      <c r="L36" s="59">
        <v>688275261</v>
      </c>
      <c r="M36" s="59">
        <v>688275261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688275261</v>
      </c>
      <c r="W36" s="59">
        <v>406396216</v>
      </c>
      <c r="X36" s="59">
        <v>281879045</v>
      </c>
      <c r="Y36" s="60">
        <v>69.36</v>
      </c>
      <c r="Z36" s="61">
        <v>812792431</v>
      </c>
    </row>
    <row r="37" spans="1:26" ht="13.5">
      <c r="A37" s="57" t="s">
        <v>54</v>
      </c>
      <c r="B37" s="18">
        <v>55384231</v>
      </c>
      <c r="C37" s="18">
        <v>0</v>
      </c>
      <c r="D37" s="58">
        <v>33655380</v>
      </c>
      <c r="E37" s="59">
        <v>33655380</v>
      </c>
      <c r="F37" s="59">
        <v>61499601</v>
      </c>
      <c r="G37" s="59">
        <v>53930540</v>
      </c>
      <c r="H37" s="59">
        <v>48035099</v>
      </c>
      <c r="I37" s="59">
        <v>48035099</v>
      </c>
      <c r="J37" s="59">
        <v>41925224</v>
      </c>
      <c r="K37" s="59">
        <v>45795664</v>
      </c>
      <c r="L37" s="59">
        <v>47500778</v>
      </c>
      <c r="M37" s="59">
        <v>47500778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47500778</v>
      </c>
      <c r="W37" s="59">
        <v>16827690</v>
      </c>
      <c r="X37" s="59">
        <v>30673088</v>
      </c>
      <c r="Y37" s="60">
        <v>182.28</v>
      </c>
      <c r="Z37" s="61">
        <v>33655380</v>
      </c>
    </row>
    <row r="38" spans="1:26" ht="13.5">
      <c r="A38" s="57" t="s">
        <v>55</v>
      </c>
      <c r="B38" s="18">
        <v>13419778</v>
      </c>
      <c r="C38" s="18">
        <v>0</v>
      </c>
      <c r="D38" s="58">
        <v>11611211</v>
      </c>
      <c r="E38" s="59">
        <v>11611211</v>
      </c>
      <c r="F38" s="59">
        <v>12612615</v>
      </c>
      <c r="G38" s="59">
        <v>12612615</v>
      </c>
      <c r="H38" s="59">
        <v>13419779</v>
      </c>
      <c r="I38" s="59">
        <v>13419779</v>
      </c>
      <c r="J38" s="59">
        <v>13419779</v>
      </c>
      <c r="K38" s="59">
        <v>13419779</v>
      </c>
      <c r="L38" s="59">
        <v>13419779</v>
      </c>
      <c r="M38" s="59">
        <v>13419779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13419779</v>
      </c>
      <c r="W38" s="59">
        <v>5805606</v>
      </c>
      <c r="X38" s="59">
        <v>7614173</v>
      </c>
      <c r="Y38" s="60">
        <v>131.15</v>
      </c>
      <c r="Z38" s="61">
        <v>11611211</v>
      </c>
    </row>
    <row r="39" spans="1:26" ht="13.5">
      <c r="A39" s="57" t="s">
        <v>56</v>
      </c>
      <c r="B39" s="18">
        <v>682220418</v>
      </c>
      <c r="C39" s="18">
        <v>0</v>
      </c>
      <c r="D39" s="58">
        <v>839751021</v>
      </c>
      <c r="E39" s="59">
        <v>839751021</v>
      </c>
      <c r="F39" s="59">
        <v>822423852</v>
      </c>
      <c r="G39" s="59">
        <v>840538786</v>
      </c>
      <c r="H39" s="59">
        <v>818711887</v>
      </c>
      <c r="I39" s="59">
        <v>818711887</v>
      </c>
      <c r="J39" s="59">
        <v>809987806</v>
      </c>
      <c r="K39" s="59">
        <v>803515195</v>
      </c>
      <c r="L39" s="59">
        <v>874951654</v>
      </c>
      <c r="M39" s="59">
        <v>874951654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874951654</v>
      </c>
      <c r="W39" s="59">
        <v>419875511</v>
      </c>
      <c r="X39" s="59">
        <v>455076143</v>
      </c>
      <c r="Y39" s="60">
        <v>108.38</v>
      </c>
      <c r="Z39" s="61">
        <v>839751021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140725078</v>
      </c>
      <c r="C42" s="18">
        <v>0</v>
      </c>
      <c r="D42" s="58">
        <v>138206122</v>
      </c>
      <c r="E42" s="59">
        <v>138206122</v>
      </c>
      <c r="F42" s="59">
        <v>99860700</v>
      </c>
      <c r="G42" s="59">
        <v>-9518841</v>
      </c>
      <c r="H42" s="59">
        <v>-9888123</v>
      </c>
      <c r="I42" s="59">
        <v>80453736</v>
      </c>
      <c r="J42" s="59">
        <v>-23368915</v>
      </c>
      <c r="K42" s="59">
        <v>-6514479</v>
      </c>
      <c r="L42" s="59">
        <v>75772525</v>
      </c>
      <c r="M42" s="59">
        <v>45889131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126342867</v>
      </c>
      <c r="W42" s="59">
        <v>107712216</v>
      </c>
      <c r="X42" s="59">
        <v>18630651</v>
      </c>
      <c r="Y42" s="60">
        <v>17.3</v>
      </c>
      <c r="Z42" s="61">
        <v>138206122</v>
      </c>
    </row>
    <row r="43" spans="1:26" ht="13.5">
      <c r="A43" s="57" t="s">
        <v>59</v>
      </c>
      <c r="B43" s="18">
        <v>-174535735</v>
      </c>
      <c r="C43" s="18">
        <v>0</v>
      </c>
      <c r="D43" s="58">
        <v>-124215265</v>
      </c>
      <c r="E43" s="59">
        <v>-124215265</v>
      </c>
      <c r="F43" s="59">
        <v>-10903603</v>
      </c>
      <c r="G43" s="59">
        <v>-12388665</v>
      </c>
      <c r="H43" s="59">
        <v>-13526262</v>
      </c>
      <c r="I43" s="59">
        <v>-36818530</v>
      </c>
      <c r="J43" s="59">
        <v>-10894836</v>
      </c>
      <c r="K43" s="59">
        <v>-1084275</v>
      </c>
      <c r="L43" s="59">
        <v>-19464168</v>
      </c>
      <c r="M43" s="59">
        <v>-31443279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-68261809</v>
      </c>
      <c r="W43" s="59">
        <v>-54730000</v>
      </c>
      <c r="X43" s="59">
        <v>-13531809</v>
      </c>
      <c r="Y43" s="60">
        <v>24.72</v>
      </c>
      <c r="Z43" s="61">
        <v>-124215265</v>
      </c>
    </row>
    <row r="44" spans="1:26" ht="13.5">
      <c r="A44" s="57" t="s">
        <v>60</v>
      </c>
      <c r="B44" s="18">
        <v>0</v>
      </c>
      <c r="C44" s="18">
        <v>0</v>
      </c>
      <c r="D44" s="58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/>
      <c r="X44" s="59">
        <v>0</v>
      </c>
      <c r="Y44" s="60">
        <v>0</v>
      </c>
      <c r="Z44" s="61">
        <v>0</v>
      </c>
    </row>
    <row r="45" spans="1:26" ht="13.5">
      <c r="A45" s="69" t="s">
        <v>61</v>
      </c>
      <c r="B45" s="21">
        <v>60714361</v>
      </c>
      <c r="C45" s="21">
        <v>0</v>
      </c>
      <c r="D45" s="98">
        <v>23435857</v>
      </c>
      <c r="E45" s="99">
        <v>23435857</v>
      </c>
      <c r="F45" s="99">
        <v>90191112</v>
      </c>
      <c r="G45" s="99">
        <v>68283606</v>
      </c>
      <c r="H45" s="99">
        <v>44869221</v>
      </c>
      <c r="I45" s="99">
        <v>44869221</v>
      </c>
      <c r="J45" s="99">
        <v>10605470</v>
      </c>
      <c r="K45" s="99">
        <v>3006716</v>
      </c>
      <c r="L45" s="99">
        <v>59315073</v>
      </c>
      <c r="M45" s="99">
        <v>59315073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59315073</v>
      </c>
      <c r="W45" s="99">
        <v>62427216</v>
      </c>
      <c r="X45" s="99">
        <v>-3112143</v>
      </c>
      <c r="Y45" s="100">
        <v>-4.99</v>
      </c>
      <c r="Z45" s="101">
        <v>23435857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108</v>
      </c>
      <c r="B47" s="114" t="s">
        <v>93</v>
      </c>
      <c r="C47" s="114"/>
      <c r="D47" s="115" t="s">
        <v>94</v>
      </c>
      <c r="E47" s="116" t="s">
        <v>95</v>
      </c>
      <c r="F47" s="117"/>
      <c r="G47" s="117"/>
      <c r="H47" s="117"/>
      <c r="I47" s="118" t="s">
        <v>96</v>
      </c>
      <c r="J47" s="117"/>
      <c r="K47" s="117"/>
      <c r="L47" s="117"/>
      <c r="M47" s="118" t="s">
        <v>97</v>
      </c>
      <c r="N47" s="119"/>
      <c r="O47" s="119"/>
      <c r="P47" s="119"/>
      <c r="Q47" s="119"/>
      <c r="R47" s="119"/>
      <c r="S47" s="119"/>
      <c r="T47" s="119"/>
      <c r="U47" s="119"/>
      <c r="V47" s="118" t="s">
        <v>98</v>
      </c>
      <c r="W47" s="118" t="s">
        <v>99</v>
      </c>
      <c r="X47" s="118" t="s">
        <v>100</v>
      </c>
      <c r="Y47" s="118" t="s">
        <v>101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2949871</v>
      </c>
      <c r="C49" s="51">
        <v>0</v>
      </c>
      <c r="D49" s="128">
        <v>2401109</v>
      </c>
      <c r="E49" s="53">
        <v>2131841</v>
      </c>
      <c r="F49" s="53">
        <v>0</v>
      </c>
      <c r="G49" s="53">
        <v>0</v>
      </c>
      <c r="H49" s="53">
        <v>0</v>
      </c>
      <c r="I49" s="53">
        <v>2014781</v>
      </c>
      <c r="J49" s="53">
        <v>0</v>
      </c>
      <c r="K49" s="53">
        <v>0</v>
      </c>
      <c r="L49" s="53">
        <v>0</v>
      </c>
      <c r="M49" s="53">
        <v>2042365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96940321</v>
      </c>
      <c r="W49" s="53">
        <v>0</v>
      </c>
      <c r="X49" s="53">
        <v>0</v>
      </c>
      <c r="Y49" s="53">
        <v>108480288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1577571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1577571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109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88.18302911603146</v>
      </c>
      <c r="E58" s="7">
        <f t="shared" si="6"/>
        <v>88.18302911603146</v>
      </c>
      <c r="F58" s="7">
        <f t="shared" si="6"/>
        <v>63.94987413394478</v>
      </c>
      <c r="G58" s="7">
        <f t="shared" si="6"/>
        <v>66.20011878396971</v>
      </c>
      <c r="H58" s="7">
        <f t="shared" si="6"/>
        <v>56.141288949268784</v>
      </c>
      <c r="I58" s="7">
        <f t="shared" si="6"/>
        <v>62.0854693446636</v>
      </c>
      <c r="J58" s="7">
        <f t="shared" si="6"/>
        <v>62.4899457920544</v>
      </c>
      <c r="K58" s="7">
        <f t="shared" si="6"/>
        <v>81.06360913337534</v>
      </c>
      <c r="L58" s="7">
        <f t="shared" si="6"/>
        <v>59.32360776770514</v>
      </c>
      <c r="M58" s="7">
        <f t="shared" si="6"/>
        <v>67.55502615730641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64.78910828151882</v>
      </c>
      <c r="W58" s="7">
        <f t="shared" si="6"/>
        <v>86.61664035240972</v>
      </c>
      <c r="X58" s="7">
        <f t="shared" si="6"/>
        <v>0</v>
      </c>
      <c r="Y58" s="7">
        <f t="shared" si="6"/>
        <v>0</v>
      </c>
      <c r="Z58" s="8">
        <f t="shared" si="6"/>
        <v>88.18302911603146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85.59999983332658</v>
      </c>
      <c r="E59" s="10">
        <f t="shared" si="7"/>
        <v>85.59999983332658</v>
      </c>
      <c r="F59" s="10">
        <f t="shared" si="7"/>
        <v>37.11664773302925</v>
      </c>
      <c r="G59" s="10">
        <f t="shared" si="7"/>
        <v>30.641187168434552</v>
      </c>
      <c r="H59" s="10">
        <f t="shared" si="7"/>
        <v>13.843267842027485</v>
      </c>
      <c r="I59" s="10">
        <f t="shared" si="7"/>
        <v>28.090781413822242</v>
      </c>
      <c r="J59" s="10">
        <f t="shared" si="7"/>
        <v>43.40597194993214</v>
      </c>
      <c r="K59" s="10">
        <f t="shared" si="7"/>
        <v>52.293551150013585</v>
      </c>
      <c r="L59" s="10">
        <f t="shared" si="7"/>
        <v>41.40968112184048</v>
      </c>
      <c r="M59" s="10">
        <f t="shared" si="7"/>
        <v>45.715784242075316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36.487196869421275</v>
      </c>
      <c r="W59" s="10">
        <f t="shared" si="7"/>
        <v>88.21588498703747</v>
      </c>
      <c r="X59" s="10">
        <f t="shared" si="7"/>
        <v>0</v>
      </c>
      <c r="Y59" s="10">
        <f t="shared" si="7"/>
        <v>0</v>
      </c>
      <c r="Z59" s="11">
        <f t="shared" si="7"/>
        <v>85.59999983332658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85.6000033866969</v>
      </c>
      <c r="E60" s="13">
        <f t="shared" si="7"/>
        <v>85.6000033866969</v>
      </c>
      <c r="F60" s="13">
        <f t="shared" si="7"/>
        <v>66.52597943485858</v>
      </c>
      <c r="G60" s="13">
        <f t="shared" si="7"/>
        <v>67.03257890997666</v>
      </c>
      <c r="H60" s="13">
        <f t="shared" si="7"/>
        <v>52.15458262480668</v>
      </c>
      <c r="I60" s="13">
        <f t="shared" si="7"/>
        <v>62.055492477519806</v>
      </c>
      <c r="J60" s="13">
        <f t="shared" si="7"/>
        <v>54.24172059593854</v>
      </c>
      <c r="K60" s="13">
        <f t="shared" si="7"/>
        <v>85.75582162819079</v>
      </c>
      <c r="L60" s="13">
        <f t="shared" si="7"/>
        <v>42.83198707720688</v>
      </c>
      <c r="M60" s="13">
        <f t="shared" si="7"/>
        <v>60.33793526660066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61.21091562636821</v>
      </c>
      <c r="W60" s="13">
        <f t="shared" si="7"/>
        <v>82.64837001950404</v>
      </c>
      <c r="X60" s="13">
        <f t="shared" si="7"/>
        <v>0</v>
      </c>
      <c r="Y60" s="13">
        <f t="shared" si="7"/>
        <v>0</v>
      </c>
      <c r="Z60" s="14">
        <f t="shared" si="7"/>
        <v>85.6000033866969</v>
      </c>
    </row>
    <row r="61" spans="1:26" ht="13.5">
      <c r="A61" s="38" t="s">
        <v>110</v>
      </c>
      <c r="B61" s="12">
        <f t="shared" si="7"/>
        <v>0</v>
      </c>
      <c r="C61" s="12">
        <f t="shared" si="7"/>
        <v>0</v>
      </c>
      <c r="D61" s="3">
        <f t="shared" si="7"/>
        <v>85.60000634935908</v>
      </c>
      <c r="E61" s="13">
        <f t="shared" si="7"/>
        <v>85.60000634935908</v>
      </c>
      <c r="F61" s="13">
        <f t="shared" si="7"/>
        <v>83.88166375504557</v>
      </c>
      <c r="G61" s="13">
        <f t="shared" si="7"/>
        <v>78.55603817993426</v>
      </c>
      <c r="H61" s="13">
        <f t="shared" si="7"/>
        <v>60.24873104545444</v>
      </c>
      <c r="I61" s="13">
        <f t="shared" si="7"/>
        <v>74.66902475081399</v>
      </c>
      <c r="J61" s="13">
        <f t="shared" si="7"/>
        <v>65.78547533686077</v>
      </c>
      <c r="K61" s="13">
        <f t="shared" si="7"/>
        <v>110.42356824004011</v>
      </c>
      <c r="L61" s="13">
        <f t="shared" si="7"/>
        <v>52.85921031863361</v>
      </c>
      <c r="M61" s="13">
        <f t="shared" si="7"/>
        <v>75.17753515448969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74.91632189417304</v>
      </c>
      <c r="W61" s="13">
        <f t="shared" si="7"/>
        <v>81.01715473921331</v>
      </c>
      <c r="X61" s="13">
        <f t="shared" si="7"/>
        <v>0</v>
      </c>
      <c r="Y61" s="13">
        <f t="shared" si="7"/>
        <v>0</v>
      </c>
      <c r="Z61" s="14">
        <f t="shared" si="7"/>
        <v>85.60000634935908</v>
      </c>
    </row>
    <row r="62" spans="1:26" ht="13.5">
      <c r="A62" s="38" t="s">
        <v>111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8" t="s">
        <v>112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8" t="s">
        <v>113</v>
      </c>
      <c r="B64" s="12">
        <f t="shared" si="7"/>
        <v>0</v>
      </c>
      <c r="C64" s="12">
        <f t="shared" si="7"/>
        <v>0</v>
      </c>
      <c r="D64" s="3">
        <f t="shared" si="7"/>
        <v>85.59999253478368</v>
      </c>
      <c r="E64" s="13">
        <f t="shared" si="7"/>
        <v>85.59999253478368</v>
      </c>
      <c r="F64" s="13">
        <f t="shared" si="7"/>
        <v>17.823922771381167</v>
      </c>
      <c r="G64" s="13">
        <f t="shared" si="7"/>
        <v>38.82750763494467</v>
      </c>
      <c r="H64" s="13">
        <f t="shared" si="7"/>
        <v>32.25246935201401</v>
      </c>
      <c r="I64" s="13">
        <f t="shared" si="7"/>
        <v>29.625339049132744</v>
      </c>
      <c r="J64" s="13">
        <f t="shared" si="7"/>
        <v>25.79154679754413</v>
      </c>
      <c r="K64" s="13">
        <f t="shared" si="7"/>
        <v>30.980990178304502</v>
      </c>
      <c r="L64" s="13">
        <f t="shared" si="7"/>
        <v>18.08082443225624</v>
      </c>
      <c r="M64" s="13">
        <f t="shared" si="7"/>
        <v>24.952508180288905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27.264893157905668</v>
      </c>
      <c r="W64" s="13">
        <f t="shared" si="7"/>
        <v>89.33901918976545</v>
      </c>
      <c r="X64" s="13">
        <f t="shared" si="7"/>
        <v>0</v>
      </c>
      <c r="Y64" s="13">
        <f t="shared" si="7"/>
        <v>0</v>
      </c>
      <c r="Z64" s="14">
        <f t="shared" si="7"/>
        <v>85.59999253478368</v>
      </c>
    </row>
    <row r="65" spans="1:26" ht="13.5">
      <c r="A65" s="38" t="s">
        <v>114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115</v>
      </c>
      <c r="B66" s="15">
        <f t="shared" si="7"/>
        <v>0</v>
      </c>
      <c r="C66" s="15">
        <f t="shared" si="7"/>
        <v>0</v>
      </c>
      <c r="D66" s="4">
        <f t="shared" si="7"/>
        <v>100.00001285663997</v>
      </c>
      <c r="E66" s="16">
        <f t="shared" si="7"/>
        <v>100.00001285663997</v>
      </c>
      <c r="F66" s="16">
        <f t="shared" si="7"/>
        <v>100</v>
      </c>
      <c r="G66" s="16">
        <f t="shared" si="7"/>
        <v>100</v>
      </c>
      <c r="H66" s="16">
        <f t="shared" si="7"/>
        <v>100</v>
      </c>
      <c r="I66" s="16">
        <f t="shared" si="7"/>
        <v>100</v>
      </c>
      <c r="J66" s="16">
        <f t="shared" si="7"/>
        <v>100</v>
      </c>
      <c r="K66" s="16">
        <f t="shared" si="7"/>
        <v>100</v>
      </c>
      <c r="L66" s="16">
        <f t="shared" si="7"/>
        <v>100</v>
      </c>
      <c r="M66" s="16">
        <f t="shared" si="7"/>
        <v>100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100</v>
      </c>
      <c r="W66" s="16">
        <f t="shared" si="7"/>
        <v>100</v>
      </c>
      <c r="X66" s="16">
        <f t="shared" si="7"/>
        <v>0</v>
      </c>
      <c r="Y66" s="16">
        <f t="shared" si="7"/>
        <v>0</v>
      </c>
      <c r="Z66" s="17">
        <f t="shared" si="7"/>
        <v>100.00001285663997</v>
      </c>
    </row>
    <row r="67" spans="1:26" ht="13.5" hidden="1">
      <c r="A67" s="40" t="s">
        <v>116</v>
      </c>
      <c r="B67" s="23">
        <v>29723128</v>
      </c>
      <c r="C67" s="23"/>
      <c r="D67" s="24">
        <v>43361713</v>
      </c>
      <c r="E67" s="25">
        <v>43361713</v>
      </c>
      <c r="F67" s="25">
        <v>2883621</v>
      </c>
      <c r="G67" s="25">
        <v>2670394</v>
      </c>
      <c r="H67" s="25">
        <v>2752940</v>
      </c>
      <c r="I67" s="25">
        <v>8306955</v>
      </c>
      <c r="J67" s="25">
        <v>2624523</v>
      </c>
      <c r="K67" s="25">
        <v>2692192</v>
      </c>
      <c r="L67" s="25">
        <v>2803196</v>
      </c>
      <c r="M67" s="25">
        <v>8119911</v>
      </c>
      <c r="N67" s="25"/>
      <c r="O67" s="25"/>
      <c r="P67" s="25"/>
      <c r="Q67" s="25"/>
      <c r="R67" s="25"/>
      <c r="S67" s="25"/>
      <c r="T67" s="25"/>
      <c r="U67" s="25"/>
      <c r="V67" s="25">
        <v>16426866</v>
      </c>
      <c r="W67" s="25">
        <v>23095845</v>
      </c>
      <c r="X67" s="25"/>
      <c r="Y67" s="24"/>
      <c r="Z67" s="26">
        <v>43361713</v>
      </c>
    </row>
    <row r="68" spans="1:26" ht="13.5" hidden="1">
      <c r="A68" s="36" t="s">
        <v>31</v>
      </c>
      <c r="B68" s="18">
        <v>8977594</v>
      </c>
      <c r="C68" s="18"/>
      <c r="D68" s="19">
        <v>9599611</v>
      </c>
      <c r="E68" s="20">
        <v>9599611</v>
      </c>
      <c r="F68" s="20">
        <v>927802</v>
      </c>
      <c r="G68" s="20">
        <v>715922</v>
      </c>
      <c r="H68" s="20">
        <v>715922</v>
      </c>
      <c r="I68" s="20">
        <v>2359646</v>
      </c>
      <c r="J68" s="20">
        <v>716148</v>
      </c>
      <c r="K68" s="20">
        <v>718035</v>
      </c>
      <c r="L68" s="20">
        <v>712686</v>
      </c>
      <c r="M68" s="20">
        <v>2146869</v>
      </c>
      <c r="N68" s="20"/>
      <c r="O68" s="20"/>
      <c r="P68" s="20"/>
      <c r="Q68" s="20"/>
      <c r="R68" s="20"/>
      <c r="S68" s="20"/>
      <c r="T68" s="20"/>
      <c r="U68" s="20"/>
      <c r="V68" s="20">
        <v>4506515</v>
      </c>
      <c r="W68" s="20">
        <v>5091600</v>
      </c>
      <c r="X68" s="20"/>
      <c r="Y68" s="19"/>
      <c r="Z68" s="22">
        <v>9599611</v>
      </c>
    </row>
    <row r="69" spans="1:26" ht="13.5" hidden="1">
      <c r="A69" s="37" t="s">
        <v>32</v>
      </c>
      <c r="B69" s="18">
        <v>12992849</v>
      </c>
      <c r="C69" s="18"/>
      <c r="D69" s="19">
        <v>25984020</v>
      </c>
      <c r="E69" s="20">
        <v>25984020</v>
      </c>
      <c r="F69" s="20">
        <v>1362597</v>
      </c>
      <c r="G69" s="20">
        <v>1231625</v>
      </c>
      <c r="H69" s="20">
        <v>1234369</v>
      </c>
      <c r="I69" s="20">
        <v>3828591</v>
      </c>
      <c r="J69" s="20">
        <v>1265701</v>
      </c>
      <c r="K69" s="20">
        <v>1174199</v>
      </c>
      <c r="L69" s="20">
        <v>1264123</v>
      </c>
      <c r="M69" s="20">
        <v>3704023</v>
      </c>
      <c r="N69" s="20"/>
      <c r="O69" s="20"/>
      <c r="P69" s="20"/>
      <c r="Q69" s="20"/>
      <c r="R69" s="20"/>
      <c r="S69" s="20"/>
      <c r="T69" s="20"/>
      <c r="U69" s="20"/>
      <c r="V69" s="20">
        <v>7532614</v>
      </c>
      <c r="W69" s="20">
        <v>14356000</v>
      </c>
      <c r="X69" s="20"/>
      <c r="Y69" s="19"/>
      <c r="Z69" s="22">
        <v>25984020</v>
      </c>
    </row>
    <row r="70" spans="1:26" ht="13.5" hidden="1">
      <c r="A70" s="38" t="s">
        <v>110</v>
      </c>
      <c r="B70" s="18">
        <v>9346308</v>
      </c>
      <c r="C70" s="18"/>
      <c r="D70" s="19">
        <v>20411509</v>
      </c>
      <c r="E70" s="20">
        <v>20411509</v>
      </c>
      <c r="F70" s="20">
        <v>1004595</v>
      </c>
      <c r="G70" s="20">
        <v>874386</v>
      </c>
      <c r="H70" s="20">
        <v>877494</v>
      </c>
      <c r="I70" s="20">
        <v>2756475</v>
      </c>
      <c r="J70" s="20">
        <v>900372</v>
      </c>
      <c r="K70" s="20">
        <v>809598</v>
      </c>
      <c r="L70" s="20">
        <v>899654</v>
      </c>
      <c r="M70" s="20">
        <v>2609624</v>
      </c>
      <c r="N70" s="20"/>
      <c r="O70" s="20"/>
      <c r="P70" s="20"/>
      <c r="Q70" s="20"/>
      <c r="R70" s="20"/>
      <c r="S70" s="20"/>
      <c r="T70" s="20"/>
      <c r="U70" s="20"/>
      <c r="V70" s="20">
        <v>5366099</v>
      </c>
      <c r="W70" s="20">
        <v>11542000</v>
      </c>
      <c r="X70" s="20"/>
      <c r="Y70" s="19"/>
      <c r="Z70" s="22">
        <v>20411509</v>
      </c>
    </row>
    <row r="71" spans="1:26" ht="13.5" hidden="1">
      <c r="A71" s="38" t="s">
        <v>111</v>
      </c>
      <c r="B71" s="18"/>
      <c r="C71" s="18"/>
      <c r="D71" s="19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19"/>
      <c r="Z71" s="22"/>
    </row>
    <row r="72" spans="1:26" ht="13.5" hidden="1">
      <c r="A72" s="38" t="s">
        <v>112</v>
      </c>
      <c r="B72" s="18"/>
      <c r="C72" s="18"/>
      <c r="D72" s="19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19"/>
      <c r="Z72" s="22"/>
    </row>
    <row r="73" spans="1:26" ht="13.5" hidden="1">
      <c r="A73" s="38" t="s">
        <v>113</v>
      </c>
      <c r="B73" s="18">
        <v>3646541</v>
      </c>
      <c r="C73" s="18"/>
      <c r="D73" s="19">
        <v>5572511</v>
      </c>
      <c r="E73" s="20">
        <v>5572511</v>
      </c>
      <c r="F73" s="20">
        <v>358002</v>
      </c>
      <c r="G73" s="20">
        <v>357239</v>
      </c>
      <c r="H73" s="20">
        <v>356875</v>
      </c>
      <c r="I73" s="20">
        <v>1072116</v>
      </c>
      <c r="J73" s="20">
        <v>365329</v>
      </c>
      <c r="K73" s="20">
        <v>364601</v>
      </c>
      <c r="L73" s="20">
        <v>364469</v>
      </c>
      <c r="M73" s="20">
        <v>1094399</v>
      </c>
      <c r="N73" s="20"/>
      <c r="O73" s="20"/>
      <c r="P73" s="20"/>
      <c r="Q73" s="20"/>
      <c r="R73" s="20"/>
      <c r="S73" s="20"/>
      <c r="T73" s="20"/>
      <c r="U73" s="20"/>
      <c r="V73" s="20">
        <v>2166515</v>
      </c>
      <c r="W73" s="20">
        <v>2814000</v>
      </c>
      <c r="X73" s="20"/>
      <c r="Y73" s="19"/>
      <c r="Z73" s="22">
        <v>5572511</v>
      </c>
    </row>
    <row r="74" spans="1:26" ht="13.5" hidden="1">
      <c r="A74" s="38" t="s">
        <v>114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115</v>
      </c>
      <c r="B75" s="27">
        <v>7752685</v>
      </c>
      <c r="C75" s="27"/>
      <c r="D75" s="28">
        <v>7778082</v>
      </c>
      <c r="E75" s="29">
        <v>7778082</v>
      </c>
      <c r="F75" s="29">
        <v>593222</v>
      </c>
      <c r="G75" s="29">
        <v>722847</v>
      </c>
      <c r="H75" s="29">
        <v>802649</v>
      </c>
      <c r="I75" s="29">
        <v>2118718</v>
      </c>
      <c r="J75" s="29">
        <v>642674</v>
      </c>
      <c r="K75" s="29">
        <v>799958</v>
      </c>
      <c r="L75" s="29">
        <v>826387</v>
      </c>
      <c r="M75" s="29">
        <v>2269019</v>
      </c>
      <c r="N75" s="29"/>
      <c r="O75" s="29"/>
      <c r="P75" s="29"/>
      <c r="Q75" s="29"/>
      <c r="R75" s="29"/>
      <c r="S75" s="29"/>
      <c r="T75" s="29"/>
      <c r="U75" s="29"/>
      <c r="V75" s="29">
        <v>4387737</v>
      </c>
      <c r="W75" s="29">
        <v>3648245</v>
      </c>
      <c r="X75" s="29"/>
      <c r="Y75" s="28"/>
      <c r="Z75" s="30">
        <v>7778082</v>
      </c>
    </row>
    <row r="76" spans="1:26" ht="13.5" hidden="1">
      <c r="A76" s="41" t="s">
        <v>117</v>
      </c>
      <c r="B76" s="31"/>
      <c r="C76" s="31"/>
      <c r="D76" s="32">
        <v>38237672</v>
      </c>
      <c r="E76" s="33">
        <v>38237672</v>
      </c>
      <c r="F76" s="33">
        <v>1844072</v>
      </c>
      <c r="G76" s="33">
        <v>1767804</v>
      </c>
      <c r="H76" s="33">
        <v>1545536</v>
      </c>
      <c r="I76" s="33">
        <v>5157412</v>
      </c>
      <c r="J76" s="33">
        <v>1640063</v>
      </c>
      <c r="K76" s="33">
        <v>2182388</v>
      </c>
      <c r="L76" s="33">
        <v>1662957</v>
      </c>
      <c r="M76" s="33">
        <v>5485408</v>
      </c>
      <c r="N76" s="33"/>
      <c r="O76" s="33"/>
      <c r="P76" s="33"/>
      <c r="Q76" s="33"/>
      <c r="R76" s="33"/>
      <c r="S76" s="33"/>
      <c r="T76" s="33"/>
      <c r="U76" s="33"/>
      <c r="V76" s="33">
        <v>10642820</v>
      </c>
      <c r="W76" s="33">
        <v>20004845</v>
      </c>
      <c r="X76" s="33"/>
      <c r="Y76" s="32"/>
      <c r="Z76" s="34">
        <v>38237672</v>
      </c>
    </row>
    <row r="77" spans="1:26" ht="13.5" hidden="1">
      <c r="A77" s="36" t="s">
        <v>31</v>
      </c>
      <c r="B77" s="18"/>
      <c r="C77" s="18"/>
      <c r="D77" s="19">
        <v>8217267</v>
      </c>
      <c r="E77" s="20">
        <v>8217267</v>
      </c>
      <c r="F77" s="20">
        <v>344369</v>
      </c>
      <c r="G77" s="20">
        <v>219367</v>
      </c>
      <c r="H77" s="20">
        <v>99107</v>
      </c>
      <c r="I77" s="20">
        <v>662843</v>
      </c>
      <c r="J77" s="20">
        <v>310851</v>
      </c>
      <c r="K77" s="20">
        <v>375486</v>
      </c>
      <c r="L77" s="20">
        <v>295121</v>
      </c>
      <c r="M77" s="20">
        <v>981458</v>
      </c>
      <c r="N77" s="20"/>
      <c r="O77" s="20"/>
      <c r="P77" s="20"/>
      <c r="Q77" s="20"/>
      <c r="R77" s="20"/>
      <c r="S77" s="20"/>
      <c r="T77" s="20"/>
      <c r="U77" s="20"/>
      <c r="V77" s="20">
        <v>1644301</v>
      </c>
      <c r="W77" s="20">
        <v>4491600</v>
      </c>
      <c r="X77" s="20"/>
      <c r="Y77" s="19"/>
      <c r="Z77" s="22">
        <v>8217267</v>
      </c>
    </row>
    <row r="78" spans="1:26" ht="13.5" hidden="1">
      <c r="A78" s="37" t="s">
        <v>32</v>
      </c>
      <c r="B78" s="18"/>
      <c r="C78" s="18"/>
      <c r="D78" s="19">
        <v>22242322</v>
      </c>
      <c r="E78" s="20">
        <v>22242322</v>
      </c>
      <c r="F78" s="20">
        <v>906481</v>
      </c>
      <c r="G78" s="20">
        <v>825590</v>
      </c>
      <c r="H78" s="20">
        <v>643780</v>
      </c>
      <c r="I78" s="20">
        <v>2375851</v>
      </c>
      <c r="J78" s="20">
        <v>686538</v>
      </c>
      <c r="K78" s="20">
        <v>1006944</v>
      </c>
      <c r="L78" s="20">
        <v>541449</v>
      </c>
      <c r="M78" s="20">
        <v>2234931</v>
      </c>
      <c r="N78" s="20"/>
      <c r="O78" s="20"/>
      <c r="P78" s="20"/>
      <c r="Q78" s="20"/>
      <c r="R78" s="20"/>
      <c r="S78" s="20"/>
      <c r="T78" s="20"/>
      <c r="U78" s="20"/>
      <c r="V78" s="20">
        <v>4610782</v>
      </c>
      <c r="W78" s="20">
        <v>11865000</v>
      </c>
      <c r="X78" s="20"/>
      <c r="Y78" s="19"/>
      <c r="Z78" s="22">
        <v>22242322</v>
      </c>
    </row>
    <row r="79" spans="1:26" ht="13.5" hidden="1">
      <c r="A79" s="38" t="s">
        <v>110</v>
      </c>
      <c r="B79" s="18"/>
      <c r="C79" s="18"/>
      <c r="D79" s="19">
        <v>17472253</v>
      </c>
      <c r="E79" s="20">
        <v>17472253</v>
      </c>
      <c r="F79" s="20">
        <v>842671</v>
      </c>
      <c r="G79" s="20">
        <v>686883</v>
      </c>
      <c r="H79" s="20">
        <v>528679</v>
      </c>
      <c r="I79" s="20">
        <v>2058233</v>
      </c>
      <c r="J79" s="20">
        <v>592314</v>
      </c>
      <c r="K79" s="20">
        <v>893987</v>
      </c>
      <c r="L79" s="20">
        <v>475550</v>
      </c>
      <c r="M79" s="20">
        <v>1961851</v>
      </c>
      <c r="N79" s="20"/>
      <c r="O79" s="20"/>
      <c r="P79" s="20"/>
      <c r="Q79" s="20"/>
      <c r="R79" s="20"/>
      <c r="S79" s="20"/>
      <c r="T79" s="20"/>
      <c r="U79" s="20"/>
      <c r="V79" s="20">
        <v>4020084</v>
      </c>
      <c r="W79" s="20">
        <v>9351000</v>
      </c>
      <c r="X79" s="20"/>
      <c r="Y79" s="19"/>
      <c r="Z79" s="22">
        <v>17472253</v>
      </c>
    </row>
    <row r="80" spans="1:26" ht="13.5" hidden="1">
      <c r="A80" s="38" t="s">
        <v>111</v>
      </c>
      <c r="B80" s="18"/>
      <c r="C80" s="18"/>
      <c r="D80" s="19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19"/>
      <c r="Z80" s="22"/>
    </row>
    <row r="81" spans="1:26" ht="13.5" hidden="1">
      <c r="A81" s="38" t="s">
        <v>112</v>
      </c>
      <c r="B81" s="18"/>
      <c r="C81" s="18"/>
      <c r="D81" s="19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19"/>
      <c r="Z81" s="22"/>
    </row>
    <row r="82" spans="1:26" ht="13.5" hidden="1">
      <c r="A82" s="38" t="s">
        <v>113</v>
      </c>
      <c r="B82" s="18"/>
      <c r="C82" s="18"/>
      <c r="D82" s="19">
        <v>4770069</v>
      </c>
      <c r="E82" s="20">
        <v>4770069</v>
      </c>
      <c r="F82" s="20">
        <v>63810</v>
      </c>
      <c r="G82" s="20">
        <v>138707</v>
      </c>
      <c r="H82" s="20">
        <v>115101</v>
      </c>
      <c r="I82" s="20">
        <v>317618</v>
      </c>
      <c r="J82" s="20">
        <v>94224</v>
      </c>
      <c r="K82" s="20">
        <v>112957</v>
      </c>
      <c r="L82" s="20">
        <v>65899</v>
      </c>
      <c r="M82" s="20">
        <v>273080</v>
      </c>
      <c r="N82" s="20"/>
      <c r="O82" s="20"/>
      <c r="P82" s="20"/>
      <c r="Q82" s="20"/>
      <c r="R82" s="20"/>
      <c r="S82" s="20"/>
      <c r="T82" s="20"/>
      <c r="U82" s="20"/>
      <c r="V82" s="20">
        <v>590698</v>
      </c>
      <c r="W82" s="20">
        <v>2514000</v>
      </c>
      <c r="X82" s="20"/>
      <c r="Y82" s="19"/>
      <c r="Z82" s="22">
        <v>4770069</v>
      </c>
    </row>
    <row r="83" spans="1:26" ht="13.5" hidden="1">
      <c r="A83" s="38" t="s">
        <v>114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115</v>
      </c>
      <c r="B84" s="27"/>
      <c r="C84" s="27"/>
      <c r="D84" s="28">
        <v>7778083</v>
      </c>
      <c r="E84" s="29">
        <v>7778083</v>
      </c>
      <c r="F84" s="29">
        <v>593222</v>
      </c>
      <c r="G84" s="29">
        <v>722847</v>
      </c>
      <c r="H84" s="29">
        <v>802649</v>
      </c>
      <c r="I84" s="29">
        <v>2118718</v>
      </c>
      <c r="J84" s="29">
        <v>642674</v>
      </c>
      <c r="K84" s="29">
        <v>799958</v>
      </c>
      <c r="L84" s="29">
        <v>826387</v>
      </c>
      <c r="M84" s="29">
        <v>2269019</v>
      </c>
      <c r="N84" s="29"/>
      <c r="O84" s="29"/>
      <c r="P84" s="29"/>
      <c r="Q84" s="29"/>
      <c r="R84" s="29"/>
      <c r="S84" s="29"/>
      <c r="T84" s="29"/>
      <c r="U84" s="29"/>
      <c r="V84" s="29">
        <v>4387737</v>
      </c>
      <c r="W84" s="29">
        <v>3648245</v>
      </c>
      <c r="X84" s="29"/>
      <c r="Y84" s="28"/>
      <c r="Z84" s="30">
        <v>7778083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67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0</v>
      </c>
      <c r="C5" s="18">
        <v>0</v>
      </c>
      <c r="D5" s="58">
        <v>77000000</v>
      </c>
      <c r="E5" s="59">
        <v>77000000</v>
      </c>
      <c r="F5" s="59">
        <v>7337072</v>
      </c>
      <c r="G5" s="59">
        <v>7433251</v>
      </c>
      <c r="H5" s="59">
        <v>7435784</v>
      </c>
      <c r="I5" s="59">
        <v>22206107</v>
      </c>
      <c r="J5" s="59">
        <v>7456995</v>
      </c>
      <c r="K5" s="59">
        <v>7301491</v>
      </c>
      <c r="L5" s="59">
        <v>7462701</v>
      </c>
      <c r="M5" s="59">
        <v>22221187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44427294</v>
      </c>
      <c r="W5" s="59">
        <v>38092062</v>
      </c>
      <c r="X5" s="59">
        <v>6335232</v>
      </c>
      <c r="Y5" s="60">
        <v>16.63</v>
      </c>
      <c r="Z5" s="61">
        <v>77000000</v>
      </c>
    </row>
    <row r="6" spans="1:26" ht="13.5">
      <c r="A6" s="57" t="s">
        <v>32</v>
      </c>
      <c r="B6" s="18">
        <v>0</v>
      </c>
      <c r="C6" s="18">
        <v>0</v>
      </c>
      <c r="D6" s="58">
        <v>518881261</v>
      </c>
      <c r="E6" s="59">
        <v>518881261</v>
      </c>
      <c r="F6" s="59">
        <v>51477364</v>
      </c>
      <c r="G6" s="59">
        <v>47151059</v>
      </c>
      <c r="H6" s="59">
        <v>46854315</v>
      </c>
      <c r="I6" s="59">
        <v>145482738</v>
      </c>
      <c r="J6" s="59">
        <v>34055256</v>
      </c>
      <c r="K6" s="59">
        <v>35510165</v>
      </c>
      <c r="L6" s="59">
        <v>32466990</v>
      </c>
      <c r="M6" s="59">
        <v>102032411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247515149</v>
      </c>
      <c r="W6" s="59">
        <v>269414014</v>
      </c>
      <c r="X6" s="59">
        <v>-21898865</v>
      </c>
      <c r="Y6" s="60">
        <v>-8.13</v>
      </c>
      <c r="Z6" s="61">
        <v>518881261</v>
      </c>
    </row>
    <row r="7" spans="1:26" ht="13.5">
      <c r="A7" s="57" t="s">
        <v>33</v>
      </c>
      <c r="B7" s="18">
        <v>0</v>
      </c>
      <c r="C7" s="18">
        <v>0</v>
      </c>
      <c r="D7" s="58">
        <v>2101000</v>
      </c>
      <c r="E7" s="59">
        <v>2101000</v>
      </c>
      <c r="F7" s="59">
        <v>24932</v>
      </c>
      <c r="G7" s="59">
        <v>1022032</v>
      </c>
      <c r="H7" s="59">
        <v>0</v>
      </c>
      <c r="I7" s="59">
        <v>1046964</v>
      </c>
      <c r="J7" s="59">
        <v>1255134</v>
      </c>
      <c r="K7" s="59">
        <v>237199</v>
      </c>
      <c r="L7" s="59">
        <v>424824</v>
      </c>
      <c r="M7" s="59">
        <v>1917157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2964121</v>
      </c>
      <c r="W7" s="59">
        <v>970511</v>
      </c>
      <c r="X7" s="59">
        <v>1993610</v>
      </c>
      <c r="Y7" s="60">
        <v>205.42</v>
      </c>
      <c r="Z7" s="61">
        <v>2101000</v>
      </c>
    </row>
    <row r="8" spans="1:26" ht="13.5">
      <c r="A8" s="57" t="s">
        <v>34</v>
      </c>
      <c r="B8" s="18">
        <v>0</v>
      </c>
      <c r="C8" s="18">
        <v>0</v>
      </c>
      <c r="D8" s="58">
        <v>324389850</v>
      </c>
      <c r="E8" s="59">
        <v>324389850</v>
      </c>
      <c r="F8" s="59">
        <v>146309000</v>
      </c>
      <c r="G8" s="59">
        <v>487000</v>
      </c>
      <c r="H8" s="59">
        <v>0</v>
      </c>
      <c r="I8" s="59">
        <v>146796000</v>
      </c>
      <c r="J8" s="59">
        <v>0</v>
      </c>
      <c r="K8" s="59">
        <v>2687000</v>
      </c>
      <c r="L8" s="59">
        <v>87576000</v>
      </c>
      <c r="M8" s="59">
        <v>90263000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237059000</v>
      </c>
      <c r="W8" s="59">
        <v>224780043</v>
      </c>
      <c r="X8" s="59">
        <v>12278957</v>
      </c>
      <c r="Y8" s="60">
        <v>5.46</v>
      </c>
      <c r="Z8" s="61">
        <v>324389850</v>
      </c>
    </row>
    <row r="9" spans="1:26" ht="13.5">
      <c r="A9" s="57" t="s">
        <v>35</v>
      </c>
      <c r="B9" s="18">
        <v>0</v>
      </c>
      <c r="C9" s="18">
        <v>0</v>
      </c>
      <c r="D9" s="58">
        <v>84122023</v>
      </c>
      <c r="E9" s="59">
        <v>84122023</v>
      </c>
      <c r="F9" s="59">
        <v>6074201</v>
      </c>
      <c r="G9" s="59">
        <v>6821019</v>
      </c>
      <c r="H9" s="59">
        <v>8383725</v>
      </c>
      <c r="I9" s="59">
        <v>21278945</v>
      </c>
      <c r="J9" s="59">
        <v>7801191</v>
      </c>
      <c r="K9" s="59">
        <v>6421738</v>
      </c>
      <c r="L9" s="59">
        <v>8066729</v>
      </c>
      <c r="M9" s="59">
        <v>22289658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43568603</v>
      </c>
      <c r="W9" s="59">
        <v>32102588</v>
      </c>
      <c r="X9" s="59">
        <v>11466015</v>
      </c>
      <c r="Y9" s="60">
        <v>35.72</v>
      </c>
      <c r="Z9" s="61">
        <v>84122023</v>
      </c>
    </row>
    <row r="10" spans="1:26" ht="25.5">
      <c r="A10" s="62" t="s">
        <v>102</v>
      </c>
      <c r="B10" s="63">
        <f>SUM(B5:B9)</f>
        <v>0</v>
      </c>
      <c r="C10" s="63">
        <f>SUM(C5:C9)</f>
        <v>0</v>
      </c>
      <c r="D10" s="64">
        <f aca="true" t="shared" si="0" ref="D10:Z10">SUM(D5:D9)</f>
        <v>1006494134</v>
      </c>
      <c r="E10" s="65">
        <f t="shared" si="0"/>
        <v>1006494134</v>
      </c>
      <c r="F10" s="65">
        <f t="shared" si="0"/>
        <v>211222569</v>
      </c>
      <c r="G10" s="65">
        <f t="shared" si="0"/>
        <v>62914361</v>
      </c>
      <c r="H10" s="65">
        <f t="shared" si="0"/>
        <v>62673824</v>
      </c>
      <c r="I10" s="65">
        <f t="shared" si="0"/>
        <v>336810754</v>
      </c>
      <c r="J10" s="65">
        <f t="shared" si="0"/>
        <v>50568576</v>
      </c>
      <c r="K10" s="65">
        <f t="shared" si="0"/>
        <v>52157593</v>
      </c>
      <c r="L10" s="65">
        <f t="shared" si="0"/>
        <v>135997244</v>
      </c>
      <c r="M10" s="65">
        <f t="shared" si="0"/>
        <v>238723413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575534167</v>
      </c>
      <c r="W10" s="65">
        <f t="shared" si="0"/>
        <v>565359218</v>
      </c>
      <c r="X10" s="65">
        <f t="shared" si="0"/>
        <v>10174949</v>
      </c>
      <c r="Y10" s="66">
        <f>+IF(W10&lt;&gt;0,(X10/W10)*100,0)</f>
        <v>1.7997316884643066</v>
      </c>
      <c r="Z10" s="67">
        <f t="shared" si="0"/>
        <v>1006494134</v>
      </c>
    </row>
    <row r="11" spans="1:26" ht="13.5">
      <c r="A11" s="57" t="s">
        <v>36</v>
      </c>
      <c r="B11" s="18">
        <v>0</v>
      </c>
      <c r="C11" s="18">
        <v>0</v>
      </c>
      <c r="D11" s="58">
        <v>296973541</v>
      </c>
      <c r="E11" s="59">
        <v>296973541</v>
      </c>
      <c r="F11" s="59">
        <v>22758665</v>
      </c>
      <c r="G11" s="59">
        <v>21155544</v>
      </c>
      <c r="H11" s="59">
        <v>20100384</v>
      </c>
      <c r="I11" s="59">
        <v>64014593</v>
      </c>
      <c r="J11" s="59">
        <v>18708537</v>
      </c>
      <c r="K11" s="59">
        <v>19899079</v>
      </c>
      <c r="L11" s="59">
        <v>19902935</v>
      </c>
      <c r="M11" s="59">
        <v>58510551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122525144</v>
      </c>
      <c r="W11" s="59">
        <v>142806025</v>
      </c>
      <c r="X11" s="59">
        <v>-20280881</v>
      </c>
      <c r="Y11" s="60">
        <v>-14.2</v>
      </c>
      <c r="Z11" s="61">
        <v>296973541</v>
      </c>
    </row>
    <row r="12" spans="1:26" ht="13.5">
      <c r="A12" s="57" t="s">
        <v>37</v>
      </c>
      <c r="B12" s="18">
        <v>0</v>
      </c>
      <c r="C12" s="18">
        <v>0</v>
      </c>
      <c r="D12" s="58">
        <v>23035604</v>
      </c>
      <c r="E12" s="59">
        <v>23035604</v>
      </c>
      <c r="F12" s="59">
        <v>1726041</v>
      </c>
      <c r="G12" s="59">
        <v>1674334</v>
      </c>
      <c r="H12" s="59">
        <v>1836143</v>
      </c>
      <c r="I12" s="59">
        <v>5236518</v>
      </c>
      <c r="J12" s="59">
        <v>1753233</v>
      </c>
      <c r="K12" s="59">
        <v>1744947</v>
      </c>
      <c r="L12" s="59">
        <v>1770786</v>
      </c>
      <c r="M12" s="59">
        <v>5268966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10505484</v>
      </c>
      <c r="W12" s="59">
        <v>11368773</v>
      </c>
      <c r="X12" s="59">
        <v>-863289</v>
      </c>
      <c r="Y12" s="60">
        <v>-7.59</v>
      </c>
      <c r="Z12" s="61">
        <v>23035604</v>
      </c>
    </row>
    <row r="13" spans="1:26" ht="13.5">
      <c r="A13" s="57" t="s">
        <v>103</v>
      </c>
      <c r="B13" s="18">
        <v>0</v>
      </c>
      <c r="C13" s="18">
        <v>0</v>
      </c>
      <c r="D13" s="58">
        <v>128783959</v>
      </c>
      <c r="E13" s="59">
        <v>128783959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64336692</v>
      </c>
      <c r="X13" s="59">
        <v>-64336692</v>
      </c>
      <c r="Y13" s="60">
        <v>-100</v>
      </c>
      <c r="Z13" s="61">
        <v>128783959</v>
      </c>
    </row>
    <row r="14" spans="1:26" ht="13.5">
      <c r="A14" s="57" t="s">
        <v>38</v>
      </c>
      <c r="B14" s="18">
        <v>0</v>
      </c>
      <c r="C14" s="18">
        <v>0</v>
      </c>
      <c r="D14" s="58">
        <v>14876264</v>
      </c>
      <c r="E14" s="59">
        <v>14876264</v>
      </c>
      <c r="F14" s="59">
        <v>201587</v>
      </c>
      <c r="G14" s="59">
        <v>200968</v>
      </c>
      <c r="H14" s="59">
        <v>0</v>
      </c>
      <c r="I14" s="59">
        <v>402555</v>
      </c>
      <c r="J14" s="59">
        <v>1307230</v>
      </c>
      <c r="K14" s="59">
        <v>2633951</v>
      </c>
      <c r="L14" s="59">
        <v>1480599</v>
      </c>
      <c r="M14" s="59">
        <v>5421780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5824335</v>
      </c>
      <c r="W14" s="59">
        <v>7627228</v>
      </c>
      <c r="X14" s="59">
        <v>-1802893</v>
      </c>
      <c r="Y14" s="60">
        <v>-23.64</v>
      </c>
      <c r="Z14" s="61">
        <v>14876264</v>
      </c>
    </row>
    <row r="15" spans="1:26" ht="13.5">
      <c r="A15" s="57" t="s">
        <v>39</v>
      </c>
      <c r="B15" s="18">
        <v>0</v>
      </c>
      <c r="C15" s="18">
        <v>0</v>
      </c>
      <c r="D15" s="58">
        <v>332500000</v>
      </c>
      <c r="E15" s="59">
        <v>332500000</v>
      </c>
      <c r="F15" s="59">
        <v>0</v>
      </c>
      <c r="G15" s="59">
        <v>40435756</v>
      </c>
      <c r="H15" s="59">
        <v>40425712</v>
      </c>
      <c r="I15" s="59">
        <v>80861468</v>
      </c>
      <c r="J15" s="59">
        <v>25857587</v>
      </c>
      <c r="K15" s="59">
        <v>186564</v>
      </c>
      <c r="L15" s="59">
        <v>46166006</v>
      </c>
      <c r="M15" s="59">
        <v>72210157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153071625</v>
      </c>
      <c r="W15" s="59">
        <v>149310591</v>
      </c>
      <c r="X15" s="59">
        <v>3761034</v>
      </c>
      <c r="Y15" s="60">
        <v>2.52</v>
      </c>
      <c r="Z15" s="61">
        <v>332500000</v>
      </c>
    </row>
    <row r="16" spans="1:26" ht="13.5">
      <c r="A16" s="68" t="s">
        <v>40</v>
      </c>
      <c r="B16" s="18">
        <v>0</v>
      </c>
      <c r="C16" s="18">
        <v>0</v>
      </c>
      <c r="D16" s="58">
        <v>35673499</v>
      </c>
      <c r="E16" s="59">
        <v>35673499</v>
      </c>
      <c r="F16" s="59">
        <v>864589</v>
      </c>
      <c r="G16" s="59">
        <v>4720740</v>
      </c>
      <c r="H16" s="59">
        <v>8060713</v>
      </c>
      <c r="I16" s="59">
        <v>13646042</v>
      </c>
      <c r="J16" s="59">
        <v>1283631</v>
      </c>
      <c r="K16" s="59">
        <v>1602414</v>
      </c>
      <c r="L16" s="59">
        <v>2390391</v>
      </c>
      <c r="M16" s="59">
        <v>5276436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18922478</v>
      </c>
      <c r="W16" s="59">
        <v>16636869</v>
      </c>
      <c r="X16" s="59">
        <v>2285609</v>
      </c>
      <c r="Y16" s="60">
        <v>13.74</v>
      </c>
      <c r="Z16" s="61">
        <v>35673499</v>
      </c>
    </row>
    <row r="17" spans="1:26" ht="13.5">
      <c r="A17" s="57" t="s">
        <v>41</v>
      </c>
      <c r="B17" s="18">
        <v>0</v>
      </c>
      <c r="C17" s="18">
        <v>0</v>
      </c>
      <c r="D17" s="58">
        <v>214859519</v>
      </c>
      <c r="E17" s="59">
        <v>214859519</v>
      </c>
      <c r="F17" s="59">
        <v>5627559</v>
      </c>
      <c r="G17" s="59">
        <v>16566034</v>
      </c>
      <c r="H17" s="59">
        <v>19744893</v>
      </c>
      <c r="I17" s="59">
        <v>41938486</v>
      </c>
      <c r="J17" s="59">
        <v>18006801</v>
      </c>
      <c r="K17" s="59">
        <v>23067221</v>
      </c>
      <c r="L17" s="59">
        <v>28268441</v>
      </c>
      <c r="M17" s="59">
        <v>69342463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111280949</v>
      </c>
      <c r="W17" s="59">
        <v>91313007</v>
      </c>
      <c r="X17" s="59">
        <v>19967942</v>
      </c>
      <c r="Y17" s="60">
        <v>21.87</v>
      </c>
      <c r="Z17" s="61">
        <v>214859519</v>
      </c>
    </row>
    <row r="18" spans="1:26" ht="13.5">
      <c r="A18" s="69" t="s">
        <v>42</v>
      </c>
      <c r="B18" s="70">
        <f>SUM(B11:B17)</f>
        <v>0</v>
      </c>
      <c r="C18" s="70">
        <f>SUM(C11:C17)</f>
        <v>0</v>
      </c>
      <c r="D18" s="71">
        <f aca="true" t="shared" si="1" ref="D18:Z18">SUM(D11:D17)</f>
        <v>1046702386</v>
      </c>
      <c r="E18" s="72">
        <f t="shared" si="1"/>
        <v>1046702386</v>
      </c>
      <c r="F18" s="72">
        <f t="shared" si="1"/>
        <v>31178441</v>
      </c>
      <c r="G18" s="72">
        <f t="shared" si="1"/>
        <v>84753376</v>
      </c>
      <c r="H18" s="72">
        <f t="shared" si="1"/>
        <v>90167845</v>
      </c>
      <c r="I18" s="72">
        <f t="shared" si="1"/>
        <v>206099662</v>
      </c>
      <c r="J18" s="72">
        <f t="shared" si="1"/>
        <v>66917019</v>
      </c>
      <c r="K18" s="72">
        <f t="shared" si="1"/>
        <v>49134176</v>
      </c>
      <c r="L18" s="72">
        <f t="shared" si="1"/>
        <v>99979158</v>
      </c>
      <c r="M18" s="72">
        <f t="shared" si="1"/>
        <v>216030353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422130015</v>
      </c>
      <c r="W18" s="72">
        <f t="shared" si="1"/>
        <v>483399185</v>
      </c>
      <c r="X18" s="72">
        <f t="shared" si="1"/>
        <v>-61269170</v>
      </c>
      <c r="Y18" s="66">
        <f>+IF(W18&lt;&gt;0,(X18/W18)*100,0)</f>
        <v>-12.67465314406767</v>
      </c>
      <c r="Z18" s="73">
        <f t="shared" si="1"/>
        <v>1046702386</v>
      </c>
    </row>
    <row r="19" spans="1:26" ht="13.5">
      <c r="A19" s="69" t="s">
        <v>43</v>
      </c>
      <c r="B19" s="74">
        <f>+B10-B18</f>
        <v>0</v>
      </c>
      <c r="C19" s="74">
        <f>+C10-C18</f>
        <v>0</v>
      </c>
      <c r="D19" s="75">
        <f aca="true" t="shared" si="2" ref="D19:Z19">+D10-D18</f>
        <v>-40208252</v>
      </c>
      <c r="E19" s="76">
        <f t="shared" si="2"/>
        <v>-40208252</v>
      </c>
      <c r="F19" s="76">
        <f t="shared" si="2"/>
        <v>180044128</v>
      </c>
      <c r="G19" s="76">
        <f t="shared" si="2"/>
        <v>-21839015</v>
      </c>
      <c r="H19" s="76">
        <f t="shared" si="2"/>
        <v>-27494021</v>
      </c>
      <c r="I19" s="76">
        <f t="shared" si="2"/>
        <v>130711092</v>
      </c>
      <c r="J19" s="76">
        <f t="shared" si="2"/>
        <v>-16348443</v>
      </c>
      <c r="K19" s="76">
        <f t="shared" si="2"/>
        <v>3023417</v>
      </c>
      <c r="L19" s="76">
        <f t="shared" si="2"/>
        <v>36018086</v>
      </c>
      <c r="M19" s="76">
        <f t="shared" si="2"/>
        <v>22693060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153404152</v>
      </c>
      <c r="W19" s="76">
        <f>IF(E10=E18,0,W10-W18)</f>
        <v>81960033</v>
      </c>
      <c r="X19" s="76">
        <f t="shared" si="2"/>
        <v>71444119</v>
      </c>
      <c r="Y19" s="77">
        <f>+IF(W19&lt;&gt;0,(X19/W19)*100,0)</f>
        <v>87.16946099814284</v>
      </c>
      <c r="Z19" s="78">
        <f t="shared" si="2"/>
        <v>-40208252</v>
      </c>
    </row>
    <row r="20" spans="1:26" ht="13.5">
      <c r="A20" s="57" t="s">
        <v>44</v>
      </c>
      <c r="B20" s="18">
        <v>0</v>
      </c>
      <c r="C20" s="18">
        <v>0</v>
      </c>
      <c r="D20" s="58">
        <v>92307150</v>
      </c>
      <c r="E20" s="59">
        <v>92307150</v>
      </c>
      <c r="F20" s="59">
        <v>45678000</v>
      </c>
      <c r="G20" s="59">
        <v>0</v>
      </c>
      <c r="H20" s="59">
        <v>0</v>
      </c>
      <c r="I20" s="59">
        <v>45678000</v>
      </c>
      <c r="J20" s="59">
        <v>2000000</v>
      </c>
      <c r="K20" s="59">
        <v>0</v>
      </c>
      <c r="L20" s="59">
        <v>29485000</v>
      </c>
      <c r="M20" s="59">
        <v>31485000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77163000</v>
      </c>
      <c r="W20" s="59">
        <v>71396652</v>
      </c>
      <c r="X20" s="59">
        <v>5766348</v>
      </c>
      <c r="Y20" s="60">
        <v>8.08</v>
      </c>
      <c r="Z20" s="61">
        <v>92307150</v>
      </c>
    </row>
    <row r="21" spans="1:26" ht="13.5">
      <c r="A21" s="57" t="s">
        <v>104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105</v>
      </c>
      <c r="B22" s="85">
        <f>SUM(B19:B21)</f>
        <v>0</v>
      </c>
      <c r="C22" s="85">
        <f>SUM(C19:C21)</f>
        <v>0</v>
      </c>
      <c r="D22" s="86">
        <f aca="true" t="shared" si="3" ref="D22:Z22">SUM(D19:D21)</f>
        <v>52098898</v>
      </c>
      <c r="E22" s="87">
        <f t="shared" si="3"/>
        <v>52098898</v>
      </c>
      <c r="F22" s="87">
        <f t="shared" si="3"/>
        <v>225722128</v>
      </c>
      <c r="G22" s="87">
        <f t="shared" si="3"/>
        <v>-21839015</v>
      </c>
      <c r="H22" s="87">
        <f t="shared" si="3"/>
        <v>-27494021</v>
      </c>
      <c r="I22" s="87">
        <f t="shared" si="3"/>
        <v>176389092</v>
      </c>
      <c r="J22" s="87">
        <f t="shared" si="3"/>
        <v>-14348443</v>
      </c>
      <c r="K22" s="87">
        <f t="shared" si="3"/>
        <v>3023417</v>
      </c>
      <c r="L22" s="87">
        <f t="shared" si="3"/>
        <v>65503086</v>
      </c>
      <c r="M22" s="87">
        <f t="shared" si="3"/>
        <v>54178060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230567152</v>
      </c>
      <c r="W22" s="87">
        <f t="shared" si="3"/>
        <v>153356685</v>
      </c>
      <c r="X22" s="87">
        <f t="shared" si="3"/>
        <v>77210467</v>
      </c>
      <c r="Y22" s="88">
        <f>+IF(W22&lt;&gt;0,(X22/W22)*100,0)</f>
        <v>50.346984873857956</v>
      </c>
      <c r="Z22" s="89">
        <f t="shared" si="3"/>
        <v>52098898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0</v>
      </c>
      <c r="C24" s="74">
        <f>SUM(C22:C23)</f>
        <v>0</v>
      </c>
      <c r="D24" s="75">
        <f aca="true" t="shared" si="4" ref="D24:Z24">SUM(D22:D23)</f>
        <v>52098898</v>
      </c>
      <c r="E24" s="76">
        <f t="shared" si="4"/>
        <v>52098898</v>
      </c>
      <c r="F24" s="76">
        <f t="shared" si="4"/>
        <v>225722128</v>
      </c>
      <c r="G24" s="76">
        <f t="shared" si="4"/>
        <v>-21839015</v>
      </c>
      <c r="H24" s="76">
        <f t="shared" si="4"/>
        <v>-27494021</v>
      </c>
      <c r="I24" s="76">
        <f t="shared" si="4"/>
        <v>176389092</v>
      </c>
      <c r="J24" s="76">
        <f t="shared" si="4"/>
        <v>-14348443</v>
      </c>
      <c r="K24" s="76">
        <f t="shared" si="4"/>
        <v>3023417</v>
      </c>
      <c r="L24" s="76">
        <f t="shared" si="4"/>
        <v>65503086</v>
      </c>
      <c r="M24" s="76">
        <f t="shared" si="4"/>
        <v>54178060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230567152</v>
      </c>
      <c r="W24" s="76">
        <f t="shared" si="4"/>
        <v>153356685</v>
      </c>
      <c r="X24" s="76">
        <f t="shared" si="4"/>
        <v>77210467</v>
      </c>
      <c r="Y24" s="77">
        <f>+IF(W24&lt;&gt;0,(X24/W24)*100,0)</f>
        <v>50.346984873857956</v>
      </c>
      <c r="Z24" s="78">
        <f t="shared" si="4"/>
        <v>52098898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106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0</v>
      </c>
      <c r="C27" s="21">
        <v>0</v>
      </c>
      <c r="D27" s="98">
        <v>133688430</v>
      </c>
      <c r="E27" s="99">
        <v>133688430</v>
      </c>
      <c r="F27" s="99">
        <v>11818264</v>
      </c>
      <c r="G27" s="99">
        <v>14333774</v>
      </c>
      <c r="H27" s="99">
        <v>13963265</v>
      </c>
      <c r="I27" s="99">
        <v>40115303</v>
      </c>
      <c r="J27" s="99">
        <v>16149111</v>
      </c>
      <c r="K27" s="99">
        <v>12863787</v>
      </c>
      <c r="L27" s="99">
        <v>13071702</v>
      </c>
      <c r="M27" s="99">
        <v>42084600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82199903</v>
      </c>
      <c r="W27" s="99">
        <v>66844215</v>
      </c>
      <c r="X27" s="99">
        <v>15355688</v>
      </c>
      <c r="Y27" s="100">
        <v>22.97</v>
      </c>
      <c r="Z27" s="101">
        <v>133688430</v>
      </c>
    </row>
    <row r="28" spans="1:26" ht="13.5">
      <c r="A28" s="102" t="s">
        <v>44</v>
      </c>
      <c r="B28" s="18">
        <v>0</v>
      </c>
      <c r="C28" s="18">
        <v>0</v>
      </c>
      <c r="D28" s="58">
        <v>92307150</v>
      </c>
      <c r="E28" s="59">
        <v>92307150</v>
      </c>
      <c r="F28" s="59">
        <v>11283301</v>
      </c>
      <c r="G28" s="59">
        <v>11254032</v>
      </c>
      <c r="H28" s="59">
        <v>12295294</v>
      </c>
      <c r="I28" s="59">
        <v>34832627</v>
      </c>
      <c r="J28" s="59">
        <v>14696622</v>
      </c>
      <c r="K28" s="59">
        <v>10484484</v>
      </c>
      <c r="L28" s="59">
        <v>10546389</v>
      </c>
      <c r="M28" s="59">
        <v>35727495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70560122</v>
      </c>
      <c r="W28" s="59">
        <v>46153575</v>
      </c>
      <c r="X28" s="59">
        <v>24406547</v>
      </c>
      <c r="Y28" s="60">
        <v>52.88</v>
      </c>
      <c r="Z28" s="61">
        <v>92307150</v>
      </c>
    </row>
    <row r="29" spans="1:26" ht="13.5">
      <c r="A29" s="57" t="s">
        <v>107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20000000</v>
      </c>
      <c r="E30" s="59">
        <v>20000000</v>
      </c>
      <c r="F30" s="59">
        <v>0</v>
      </c>
      <c r="G30" s="59">
        <v>1630932</v>
      </c>
      <c r="H30" s="59">
        <v>649495</v>
      </c>
      <c r="I30" s="59">
        <v>2280427</v>
      </c>
      <c r="J30" s="59">
        <v>266320</v>
      </c>
      <c r="K30" s="59">
        <v>707148</v>
      </c>
      <c r="L30" s="59">
        <v>1097515</v>
      </c>
      <c r="M30" s="59">
        <v>2070983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4351410</v>
      </c>
      <c r="W30" s="59">
        <v>10000000</v>
      </c>
      <c r="X30" s="59">
        <v>-5648590</v>
      </c>
      <c r="Y30" s="60">
        <v>-56.49</v>
      </c>
      <c r="Z30" s="61">
        <v>20000000</v>
      </c>
    </row>
    <row r="31" spans="1:26" ht="13.5">
      <c r="A31" s="57" t="s">
        <v>49</v>
      </c>
      <c r="B31" s="18">
        <v>0</v>
      </c>
      <c r="C31" s="18">
        <v>0</v>
      </c>
      <c r="D31" s="58">
        <v>21381280</v>
      </c>
      <c r="E31" s="59">
        <v>21381280</v>
      </c>
      <c r="F31" s="59">
        <v>534964</v>
      </c>
      <c r="G31" s="59">
        <v>1448811</v>
      </c>
      <c r="H31" s="59">
        <v>1018477</v>
      </c>
      <c r="I31" s="59">
        <v>3002252</v>
      </c>
      <c r="J31" s="59">
        <v>1186168</v>
      </c>
      <c r="K31" s="59">
        <v>1672155</v>
      </c>
      <c r="L31" s="59">
        <v>1427798</v>
      </c>
      <c r="M31" s="59">
        <v>4286121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7288373</v>
      </c>
      <c r="W31" s="59">
        <v>10690640</v>
      </c>
      <c r="X31" s="59">
        <v>-3402267</v>
      </c>
      <c r="Y31" s="60">
        <v>-31.82</v>
      </c>
      <c r="Z31" s="61">
        <v>21381280</v>
      </c>
    </row>
    <row r="32" spans="1:26" ht="13.5">
      <c r="A32" s="69" t="s">
        <v>50</v>
      </c>
      <c r="B32" s="21">
        <f>SUM(B28:B31)</f>
        <v>0</v>
      </c>
      <c r="C32" s="21">
        <f>SUM(C28:C31)</f>
        <v>0</v>
      </c>
      <c r="D32" s="98">
        <f aca="true" t="shared" si="5" ref="D32:Z32">SUM(D28:D31)</f>
        <v>133688430</v>
      </c>
      <c r="E32" s="99">
        <f t="shared" si="5"/>
        <v>133688430</v>
      </c>
      <c r="F32" s="99">
        <f t="shared" si="5"/>
        <v>11818265</v>
      </c>
      <c r="G32" s="99">
        <f t="shared" si="5"/>
        <v>14333775</v>
      </c>
      <c r="H32" s="99">
        <f t="shared" si="5"/>
        <v>13963266</v>
      </c>
      <c r="I32" s="99">
        <f t="shared" si="5"/>
        <v>40115306</v>
      </c>
      <c r="J32" s="99">
        <f t="shared" si="5"/>
        <v>16149110</v>
      </c>
      <c r="K32" s="99">
        <f t="shared" si="5"/>
        <v>12863787</v>
      </c>
      <c r="L32" s="99">
        <f t="shared" si="5"/>
        <v>13071702</v>
      </c>
      <c r="M32" s="99">
        <f t="shared" si="5"/>
        <v>42084599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82199905</v>
      </c>
      <c r="W32" s="99">
        <f t="shared" si="5"/>
        <v>66844215</v>
      </c>
      <c r="X32" s="99">
        <f t="shared" si="5"/>
        <v>15355690</v>
      </c>
      <c r="Y32" s="100">
        <f>+IF(W32&lt;&gt;0,(X32/W32)*100,0)</f>
        <v>22.97235445131639</v>
      </c>
      <c r="Z32" s="101">
        <f t="shared" si="5"/>
        <v>133688430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0</v>
      </c>
      <c r="C35" s="18">
        <v>0</v>
      </c>
      <c r="D35" s="58">
        <v>328119441</v>
      </c>
      <c r="E35" s="59">
        <v>328119441</v>
      </c>
      <c r="F35" s="59">
        <v>0</v>
      </c>
      <c r="G35" s="59">
        <v>0</v>
      </c>
      <c r="H35" s="59">
        <v>0</v>
      </c>
      <c r="I35" s="59">
        <v>0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0</v>
      </c>
      <c r="W35" s="59">
        <v>164059721</v>
      </c>
      <c r="X35" s="59">
        <v>-164059721</v>
      </c>
      <c r="Y35" s="60">
        <v>-100</v>
      </c>
      <c r="Z35" s="61">
        <v>328119441</v>
      </c>
    </row>
    <row r="36" spans="1:26" ht="13.5">
      <c r="A36" s="57" t="s">
        <v>53</v>
      </c>
      <c r="B36" s="18">
        <v>0</v>
      </c>
      <c r="C36" s="18">
        <v>0</v>
      </c>
      <c r="D36" s="58">
        <v>2010921322</v>
      </c>
      <c r="E36" s="59">
        <v>2010921322</v>
      </c>
      <c r="F36" s="59">
        <v>0</v>
      </c>
      <c r="G36" s="59">
        <v>0</v>
      </c>
      <c r="H36" s="59">
        <v>0</v>
      </c>
      <c r="I36" s="59">
        <v>0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0</v>
      </c>
      <c r="W36" s="59">
        <v>1005460661</v>
      </c>
      <c r="X36" s="59">
        <v>-1005460661</v>
      </c>
      <c r="Y36" s="60">
        <v>-100</v>
      </c>
      <c r="Z36" s="61">
        <v>2010921322</v>
      </c>
    </row>
    <row r="37" spans="1:26" ht="13.5">
      <c r="A37" s="57" t="s">
        <v>54</v>
      </c>
      <c r="B37" s="18">
        <v>0</v>
      </c>
      <c r="C37" s="18">
        <v>0</v>
      </c>
      <c r="D37" s="58">
        <v>229266273</v>
      </c>
      <c r="E37" s="59">
        <v>229266273</v>
      </c>
      <c r="F37" s="59">
        <v>0</v>
      </c>
      <c r="G37" s="59">
        <v>0</v>
      </c>
      <c r="H37" s="59">
        <v>0</v>
      </c>
      <c r="I37" s="59">
        <v>0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0</v>
      </c>
      <c r="W37" s="59">
        <v>114633137</v>
      </c>
      <c r="X37" s="59">
        <v>-114633137</v>
      </c>
      <c r="Y37" s="60">
        <v>-100</v>
      </c>
      <c r="Z37" s="61">
        <v>229266273</v>
      </c>
    </row>
    <row r="38" spans="1:26" ht="13.5">
      <c r="A38" s="57" t="s">
        <v>55</v>
      </c>
      <c r="B38" s="18">
        <v>0</v>
      </c>
      <c r="C38" s="18">
        <v>0</v>
      </c>
      <c r="D38" s="58">
        <v>204125321</v>
      </c>
      <c r="E38" s="59">
        <v>204125321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0</v>
      </c>
      <c r="W38" s="59">
        <v>102062661</v>
      </c>
      <c r="X38" s="59">
        <v>-102062661</v>
      </c>
      <c r="Y38" s="60">
        <v>-100</v>
      </c>
      <c r="Z38" s="61">
        <v>204125321</v>
      </c>
    </row>
    <row r="39" spans="1:26" ht="13.5">
      <c r="A39" s="57" t="s">
        <v>56</v>
      </c>
      <c r="B39" s="18">
        <v>0</v>
      </c>
      <c r="C39" s="18">
        <v>0</v>
      </c>
      <c r="D39" s="58">
        <v>1905649168</v>
      </c>
      <c r="E39" s="59">
        <v>1905649168</v>
      </c>
      <c r="F39" s="59">
        <v>0</v>
      </c>
      <c r="G39" s="59">
        <v>0</v>
      </c>
      <c r="H39" s="59">
        <v>0</v>
      </c>
      <c r="I39" s="59">
        <v>0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0</v>
      </c>
      <c r="W39" s="59">
        <v>952824584</v>
      </c>
      <c r="X39" s="59">
        <v>-952824584</v>
      </c>
      <c r="Y39" s="60">
        <v>-100</v>
      </c>
      <c r="Z39" s="61">
        <v>1905649168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0</v>
      </c>
      <c r="C42" s="18">
        <v>0</v>
      </c>
      <c r="D42" s="58">
        <v>119824278</v>
      </c>
      <c r="E42" s="59">
        <v>119824278</v>
      </c>
      <c r="F42" s="59">
        <v>142809572</v>
      </c>
      <c r="G42" s="59">
        <v>-46054635</v>
      </c>
      <c r="H42" s="59">
        <v>-42903389</v>
      </c>
      <c r="I42" s="59">
        <v>53851548</v>
      </c>
      <c r="J42" s="59">
        <v>-17758228</v>
      </c>
      <c r="K42" s="59">
        <v>1199221</v>
      </c>
      <c r="L42" s="59">
        <v>67726666</v>
      </c>
      <c r="M42" s="59">
        <v>51167659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105019207</v>
      </c>
      <c r="W42" s="59">
        <v>110018168</v>
      </c>
      <c r="X42" s="59">
        <v>-4998961</v>
      </c>
      <c r="Y42" s="60">
        <v>-4.54</v>
      </c>
      <c r="Z42" s="61">
        <v>119824278</v>
      </c>
    </row>
    <row r="43" spans="1:26" ht="13.5">
      <c r="A43" s="57" t="s">
        <v>59</v>
      </c>
      <c r="B43" s="18">
        <v>0</v>
      </c>
      <c r="C43" s="18">
        <v>0</v>
      </c>
      <c r="D43" s="58">
        <v>-138602112</v>
      </c>
      <c r="E43" s="59">
        <v>-138602112</v>
      </c>
      <c r="F43" s="59">
        <v>-12673883</v>
      </c>
      <c r="G43" s="59">
        <v>-14333774</v>
      </c>
      <c r="H43" s="59">
        <v>-13963266</v>
      </c>
      <c r="I43" s="59">
        <v>-40970923</v>
      </c>
      <c r="J43" s="59">
        <v>-16149111</v>
      </c>
      <c r="K43" s="59">
        <v>-12863787</v>
      </c>
      <c r="L43" s="59">
        <v>-13071703</v>
      </c>
      <c r="M43" s="59">
        <v>-42084601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-83055524</v>
      </c>
      <c r="W43" s="59">
        <v>-29367898</v>
      </c>
      <c r="X43" s="59">
        <v>-53687626</v>
      </c>
      <c r="Y43" s="60">
        <v>182.81</v>
      </c>
      <c r="Z43" s="61">
        <v>-138602112</v>
      </c>
    </row>
    <row r="44" spans="1:26" ht="13.5">
      <c r="A44" s="57" t="s">
        <v>60</v>
      </c>
      <c r="B44" s="18">
        <v>0</v>
      </c>
      <c r="C44" s="18">
        <v>0</v>
      </c>
      <c r="D44" s="58">
        <v>8121162</v>
      </c>
      <c r="E44" s="59">
        <v>8121162</v>
      </c>
      <c r="F44" s="59">
        <v>-44276</v>
      </c>
      <c r="G44" s="59">
        <v>-4794</v>
      </c>
      <c r="H44" s="59">
        <v>33698</v>
      </c>
      <c r="I44" s="59">
        <v>-15372</v>
      </c>
      <c r="J44" s="59">
        <v>-19377531</v>
      </c>
      <c r="K44" s="59">
        <v>-659637</v>
      </c>
      <c r="L44" s="59">
        <v>-4755983</v>
      </c>
      <c r="M44" s="59">
        <v>-24793151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-24808523</v>
      </c>
      <c r="W44" s="59">
        <v>-5227865</v>
      </c>
      <c r="X44" s="59">
        <v>-19580658</v>
      </c>
      <c r="Y44" s="60">
        <v>374.54</v>
      </c>
      <c r="Z44" s="61">
        <v>8121162</v>
      </c>
    </row>
    <row r="45" spans="1:26" ht="13.5">
      <c r="A45" s="69" t="s">
        <v>61</v>
      </c>
      <c r="B45" s="21">
        <v>0</v>
      </c>
      <c r="C45" s="21">
        <v>0</v>
      </c>
      <c r="D45" s="98">
        <v>12343327</v>
      </c>
      <c r="E45" s="99">
        <v>12343327</v>
      </c>
      <c r="F45" s="99">
        <v>184460833</v>
      </c>
      <c r="G45" s="99">
        <v>124067630</v>
      </c>
      <c r="H45" s="99">
        <v>67234673</v>
      </c>
      <c r="I45" s="99">
        <v>67234673</v>
      </c>
      <c r="J45" s="99">
        <v>13949803</v>
      </c>
      <c r="K45" s="99">
        <v>1625600</v>
      </c>
      <c r="L45" s="99">
        <v>51524580</v>
      </c>
      <c r="M45" s="99">
        <v>51524580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51524580</v>
      </c>
      <c r="W45" s="99">
        <v>98422404</v>
      </c>
      <c r="X45" s="99">
        <v>-46897824</v>
      </c>
      <c r="Y45" s="100">
        <v>-47.65</v>
      </c>
      <c r="Z45" s="101">
        <v>12343327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108</v>
      </c>
      <c r="B47" s="114" t="s">
        <v>93</v>
      </c>
      <c r="C47" s="114"/>
      <c r="D47" s="115" t="s">
        <v>94</v>
      </c>
      <c r="E47" s="116" t="s">
        <v>95</v>
      </c>
      <c r="F47" s="117"/>
      <c r="G47" s="117"/>
      <c r="H47" s="117"/>
      <c r="I47" s="118" t="s">
        <v>96</v>
      </c>
      <c r="J47" s="117"/>
      <c r="K47" s="117"/>
      <c r="L47" s="117"/>
      <c r="M47" s="118" t="s">
        <v>97</v>
      </c>
      <c r="N47" s="119"/>
      <c r="O47" s="119"/>
      <c r="P47" s="119"/>
      <c r="Q47" s="119"/>
      <c r="R47" s="119"/>
      <c r="S47" s="119"/>
      <c r="T47" s="119"/>
      <c r="U47" s="119"/>
      <c r="V47" s="118" t="s">
        <v>98</v>
      </c>
      <c r="W47" s="118" t="s">
        <v>99</v>
      </c>
      <c r="X47" s="118" t="s">
        <v>100</v>
      </c>
      <c r="Y47" s="118" t="s">
        <v>101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47284590</v>
      </c>
      <c r="C49" s="51">
        <v>0</v>
      </c>
      <c r="D49" s="128">
        <v>14701722</v>
      </c>
      <c r="E49" s="53">
        <v>13000605</v>
      </c>
      <c r="F49" s="53">
        <v>0</v>
      </c>
      <c r="G49" s="53">
        <v>0</v>
      </c>
      <c r="H49" s="53">
        <v>0</v>
      </c>
      <c r="I49" s="53">
        <v>10904758</v>
      </c>
      <c r="J49" s="53">
        <v>0</v>
      </c>
      <c r="K49" s="53">
        <v>0</v>
      </c>
      <c r="L49" s="53">
        <v>0</v>
      </c>
      <c r="M49" s="53">
        <v>263522989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349414664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921121</v>
      </c>
      <c r="C51" s="51">
        <v>0</v>
      </c>
      <c r="D51" s="128">
        <v>70688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991809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109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84.70143360451868</v>
      </c>
      <c r="E58" s="7">
        <f t="shared" si="6"/>
        <v>84.70143360451868</v>
      </c>
      <c r="F58" s="7">
        <f t="shared" si="6"/>
        <v>72.49004209306986</v>
      </c>
      <c r="G58" s="7">
        <f t="shared" si="6"/>
        <v>99.25113277390291</v>
      </c>
      <c r="H58" s="7">
        <f t="shared" si="6"/>
        <v>102.12719818092377</v>
      </c>
      <c r="I58" s="7">
        <f t="shared" si="6"/>
        <v>90.82497241801018</v>
      </c>
      <c r="J58" s="7">
        <f t="shared" si="6"/>
        <v>121.65049240169805</v>
      </c>
      <c r="K58" s="7">
        <f t="shared" si="6"/>
        <v>104.4857463414858</v>
      </c>
      <c r="L58" s="7">
        <f t="shared" si="6"/>
        <v>149.31085798671552</v>
      </c>
      <c r="M58" s="7">
        <f t="shared" si="6"/>
        <v>124.58694352969582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105.21765777049275</v>
      </c>
      <c r="W58" s="7">
        <f t="shared" si="6"/>
        <v>81.8488141319643</v>
      </c>
      <c r="X58" s="7">
        <f t="shared" si="6"/>
        <v>0</v>
      </c>
      <c r="Y58" s="7">
        <f t="shared" si="6"/>
        <v>0</v>
      </c>
      <c r="Z58" s="8">
        <f t="shared" si="6"/>
        <v>84.70143360451868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85.00000138888889</v>
      </c>
      <c r="E59" s="10">
        <f t="shared" si="7"/>
        <v>85.00000138888889</v>
      </c>
      <c r="F59" s="10">
        <f t="shared" si="7"/>
        <v>87.91609646736478</v>
      </c>
      <c r="G59" s="10">
        <f t="shared" si="7"/>
        <v>73.30622751570807</v>
      </c>
      <c r="H59" s="10">
        <f t="shared" si="7"/>
        <v>77.25402544948301</v>
      </c>
      <c r="I59" s="10">
        <f t="shared" si="7"/>
        <v>79.46166586137514</v>
      </c>
      <c r="J59" s="10">
        <f t="shared" si="7"/>
        <v>98.18104506463392</v>
      </c>
      <c r="K59" s="10">
        <f t="shared" si="7"/>
        <v>84.83821464966047</v>
      </c>
      <c r="L59" s="10">
        <f t="shared" si="7"/>
        <v>80.06665495685344</v>
      </c>
      <c r="M59" s="10">
        <f t="shared" si="7"/>
        <v>87.70621745668937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83.58353893058468</v>
      </c>
      <c r="W59" s="10">
        <f t="shared" si="7"/>
        <v>79.27247646304392</v>
      </c>
      <c r="X59" s="10">
        <f t="shared" si="7"/>
        <v>0</v>
      </c>
      <c r="Y59" s="10">
        <f t="shared" si="7"/>
        <v>0</v>
      </c>
      <c r="Z59" s="11">
        <f t="shared" si="7"/>
        <v>85.00000138888889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84.99999983618602</v>
      </c>
      <c r="E60" s="13">
        <f t="shared" si="7"/>
        <v>84.99999983618602</v>
      </c>
      <c r="F60" s="13">
        <f t="shared" si="7"/>
        <v>72.90257714050782</v>
      </c>
      <c r="G60" s="13">
        <f t="shared" si="7"/>
        <v>106.9765919785598</v>
      </c>
      <c r="H60" s="13">
        <f t="shared" si="7"/>
        <v>109.94867815269522</v>
      </c>
      <c r="I60" s="13">
        <f t="shared" si="7"/>
        <v>95.8770936796639</v>
      </c>
      <c r="J60" s="13">
        <f t="shared" si="7"/>
        <v>131.89472426811298</v>
      </c>
      <c r="K60" s="13">
        <f t="shared" si="7"/>
        <v>113.69447593386288</v>
      </c>
      <c r="L60" s="13">
        <f t="shared" si="7"/>
        <v>171.02810577759132</v>
      </c>
      <c r="M60" s="13">
        <f t="shared" si="7"/>
        <v>138.012871223831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113.24659606996418</v>
      </c>
      <c r="W60" s="13">
        <f t="shared" si="7"/>
        <v>82.45419111717031</v>
      </c>
      <c r="X60" s="13">
        <f t="shared" si="7"/>
        <v>0</v>
      </c>
      <c r="Y60" s="13">
        <f t="shared" si="7"/>
        <v>0</v>
      </c>
      <c r="Z60" s="14">
        <f t="shared" si="7"/>
        <v>84.99999983618602</v>
      </c>
    </row>
    <row r="61" spans="1:26" ht="13.5">
      <c r="A61" s="38" t="s">
        <v>110</v>
      </c>
      <c r="B61" s="12">
        <f t="shared" si="7"/>
        <v>0</v>
      </c>
      <c r="C61" s="12">
        <f t="shared" si="7"/>
        <v>0</v>
      </c>
      <c r="D61" s="3">
        <f t="shared" si="7"/>
        <v>84.99999979662437</v>
      </c>
      <c r="E61" s="13">
        <f t="shared" si="7"/>
        <v>84.99999979662437</v>
      </c>
      <c r="F61" s="13">
        <f t="shared" si="7"/>
        <v>68.93848274015735</v>
      </c>
      <c r="G61" s="13">
        <f t="shared" si="7"/>
        <v>104.75808018390525</v>
      </c>
      <c r="H61" s="13">
        <f t="shared" si="7"/>
        <v>107.31600063771754</v>
      </c>
      <c r="I61" s="13">
        <f t="shared" si="7"/>
        <v>92.92056315827304</v>
      </c>
      <c r="J61" s="13">
        <f t="shared" si="7"/>
        <v>127.90612807362642</v>
      </c>
      <c r="K61" s="13">
        <f t="shared" si="7"/>
        <v>109.55604954799834</v>
      </c>
      <c r="L61" s="13">
        <f t="shared" si="7"/>
        <v>172.79114690693407</v>
      </c>
      <c r="M61" s="13">
        <f t="shared" si="7"/>
        <v>135.67353356711325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110.38762773100295</v>
      </c>
      <c r="W61" s="13">
        <f t="shared" si="7"/>
        <v>82.039523328192</v>
      </c>
      <c r="X61" s="13">
        <f t="shared" si="7"/>
        <v>0</v>
      </c>
      <c r="Y61" s="13">
        <f t="shared" si="7"/>
        <v>0</v>
      </c>
      <c r="Z61" s="14">
        <f t="shared" si="7"/>
        <v>84.99999979662437</v>
      </c>
    </row>
    <row r="62" spans="1:26" ht="13.5">
      <c r="A62" s="38" t="s">
        <v>111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8" t="s">
        <v>112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8" t="s">
        <v>113</v>
      </c>
      <c r="B64" s="12">
        <f t="shared" si="7"/>
        <v>0</v>
      </c>
      <c r="C64" s="12">
        <f t="shared" si="7"/>
        <v>0</v>
      </c>
      <c r="D64" s="3">
        <f t="shared" si="7"/>
        <v>85.00000444818161</v>
      </c>
      <c r="E64" s="13">
        <f t="shared" si="7"/>
        <v>85.00000444818161</v>
      </c>
      <c r="F64" s="13">
        <f t="shared" si="7"/>
        <v>92.05631530650267</v>
      </c>
      <c r="G64" s="13">
        <f t="shared" si="7"/>
        <v>103.97202717331513</v>
      </c>
      <c r="H64" s="13">
        <f t="shared" si="7"/>
        <v>89.01734770281034</v>
      </c>
      <c r="I64" s="13">
        <f t="shared" si="7"/>
        <v>95.049591387469</v>
      </c>
      <c r="J64" s="13">
        <f t="shared" si="7"/>
        <v>100.1706732201499</v>
      </c>
      <c r="K64" s="13">
        <f t="shared" si="7"/>
        <v>93.15800811637092</v>
      </c>
      <c r="L64" s="13">
        <f t="shared" si="7"/>
        <v>92.63194700084235</v>
      </c>
      <c r="M64" s="13">
        <f t="shared" si="7"/>
        <v>95.32129431586128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95.18389652047712</v>
      </c>
      <c r="W64" s="13">
        <f t="shared" si="7"/>
        <v>89.73852284504562</v>
      </c>
      <c r="X64" s="13">
        <f t="shared" si="7"/>
        <v>0</v>
      </c>
      <c r="Y64" s="13">
        <f t="shared" si="7"/>
        <v>0</v>
      </c>
      <c r="Z64" s="14">
        <f t="shared" si="7"/>
        <v>85.00000444818161</v>
      </c>
    </row>
    <row r="65" spans="1:26" ht="13.5">
      <c r="A65" s="38" t="s">
        <v>114</v>
      </c>
      <c r="B65" s="12">
        <f t="shared" si="7"/>
        <v>0</v>
      </c>
      <c r="C65" s="12">
        <f t="shared" si="7"/>
        <v>0</v>
      </c>
      <c r="D65" s="3">
        <f t="shared" si="7"/>
        <v>84.99992464204973</v>
      </c>
      <c r="E65" s="13">
        <f t="shared" si="7"/>
        <v>84.99992464204973</v>
      </c>
      <c r="F65" s="13">
        <f t="shared" si="7"/>
        <v>4.843950494639679</v>
      </c>
      <c r="G65" s="13">
        <f t="shared" si="7"/>
        <v>9.758041667453677</v>
      </c>
      <c r="H65" s="13">
        <f t="shared" si="7"/>
        <v>9.88668017336256</v>
      </c>
      <c r="I65" s="13">
        <f t="shared" si="7"/>
        <v>7.592754639083932</v>
      </c>
      <c r="J65" s="13">
        <f t="shared" si="7"/>
        <v>48.87777260059606</v>
      </c>
      <c r="K65" s="13">
        <f t="shared" si="7"/>
        <v>18.752608846246073</v>
      </c>
      <c r="L65" s="13">
        <f t="shared" si="7"/>
        <v>9.208229538624485</v>
      </c>
      <c r="M65" s="13">
        <f t="shared" si="7"/>
        <v>18.412333185410617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10.86153414829645</v>
      </c>
      <c r="W65" s="13">
        <f t="shared" si="7"/>
        <v>118.77618370995096</v>
      </c>
      <c r="X65" s="13">
        <f t="shared" si="7"/>
        <v>0</v>
      </c>
      <c r="Y65" s="13">
        <f t="shared" si="7"/>
        <v>0</v>
      </c>
      <c r="Z65" s="14">
        <f t="shared" si="7"/>
        <v>84.99992464204973</v>
      </c>
    </row>
    <row r="66" spans="1:26" ht="13.5">
      <c r="A66" s="39" t="s">
        <v>115</v>
      </c>
      <c r="B66" s="15">
        <f t="shared" si="7"/>
        <v>0</v>
      </c>
      <c r="C66" s="15">
        <f t="shared" si="7"/>
        <v>0</v>
      </c>
      <c r="D66" s="4">
        <f t="shared" si="7"/>
        <v>69.99999166666667</v>
      </c>
      <c r="E66" s="16">
        <f t="shared" si="7"/>
        <v>69.99999166666667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69.9999983246166</v>
      </c>
      <c r="X66" s="16">
        <f t="shared" si="7"/>
        <v>0</v>
      </c>
      <c r="Y66" s="16">
        <f t="shared" si="7"/>
        <v>0</v>
      </c>
      <c r="Z66" s="17">
        <f t="shared" si="7"/>
        <v>69.99999166666667</v>
      </c>
    </row>
    <row r="67" spans="1:26" ht="13.5" hidden="1">
      <c r="A67" s="40" t="s">
        <v>116</v>
      </c>
      <c r="B67" s="23"/>
      <c r="C67" s="23"/>
      <c r="D67" s="24">
        <v>602881261</v>
      </c>
      <c r="E67" s="25">
        <v>602881261</v>
      </c>
      <c r="F67" s="25">
        <v>59908674</v>
      </c>
      <c r="G67" s="25">
        <v>55837268</v>
      </c>
      <c r="H67" s="25">
        <v>55557870</v>
      </c>
      <c r="I67" s="25">
        <v>171303812</v>
      </c>
      <c r="J67" s="25">
        <v>42404606</v>
      </c>
      <c r="K67" s="25">
        <v>44041991</v>
      </c>
      <c r="L67" s="25">
        <v>40843686</v>
      </c>
      <c r="M67" s="25">
        <v>127290283</v>
      </c>
      <c r="N67" s="25"/>
      <c r="O67" s="25"/>
      <c r="P67" s="25"/>
      <c r="Q67" s="25"/>
      <c r="R67" s="25"/>
      <c r="S67" s="25"/>
      <c r="T67" s="25"/>
      <c r="U67" s="25"/>
      <c r="V67" s="25">
        <v>298594095</v>
      </c>
      <c r="W67" s="25">
        <v>311237582</v>
      </c>
      <c r="X67" s="25"/>
      <c r="Y67" s="24"/>
      <c r="Z67" s="26">
        <v>602881261</v>
      </c>
    </row>
    <row r="68" spans="1:26" ht="13.5" hidden="1">
      <c r="A68" s="36" t="s">
        <v>31</v>
      </c>
      <c r="B68" s="18"/>
      <c r="C68" s="18"/>
      <c r="D68" s="19">
        <v>72000000</v>
      </c>
      <c r="E68" s="20">
        <v>72000000</v>
      </c>
      <c r="F68" s="20">
        <v>6710373</v>
      </c>
      <c r="G68" s="20">
        <v>6791408</v>
      </c>
      <c r="H68" s="20">
        <v>6762102</v>
      </c>
      <c r="I68" s="20">
        <v>20263883</v>
      </c>
      <c r="J68" s="20">
        <v>6791867</v>
      </c>
      <c r="K68" s="20">
        <v>6653260</v>
      </c>
      <c r="L68" s="20">
        <v>6814797</v>
      </c>
      <c r="M68" s="20">
        <v>20259924</v>
      </c>
      <c r="N68" s="20"/>
      <c r="O68" s="20"/>
      <c r="P68" s="20"/>
      <c r="Q68" s="20"/>
      <c r="R68" s="20"/>
      <c r="S68" s="20"/>
      <c r="T68" s="20"/>
      <c r="U68" s="20"/>
      <c r="V68" s="20">
        <v>40523807</v>
      </c>
      <c r="W68" s="20">
        <v>35854785</v>
      </c>
      <c r="X68" s="20"/>
      <c r="Y68" s="19"/>
      <c r="Z68" s="22">
        <v>72000000</v>
      </c>
    </row>
    <row r="69" spans="1:26" ht="13.5" hidden="1">
      <c r="A69" s="37" t="s">
        <v>32</v>
      </c>
      <c r="B69" s="18"/>
      <c r="C69" s="18"/>
      <c r="D69" s="19">
        <v>518881261</v>
      </c>
      <c r="E69" s="20">
        <v>518881261</v>
      </c>
      <c r="F69" s="20">
        <v>51477364</v>
      </c>
      <c r="G69" s="20">
        <v>47151059</v>
      </c>
      <c r="H69" s="20">
        <v>46854315</v>
      </c>
      <c r="I69" s="20">
        <v>145482738</v>
      </c>
      <c r="J69" s="20">
        <v>34055256</v>
      </c>
      <c r="K69" s="20">
        <v>35510165</v>
      </c>
      <c r="L69" s="20">
        <v>32466990</v>
      </c>
      <c r="M69" s="20">
        <v>102032411</v>
      </c>
      <c r="N69" s="20"/>
      <c r="O69" s="20"/>
      <c r="P69" s="20"/>
      <c r="Q69" s="20"/>
      <c r="R69" s="20"/>
      <c r="S69" s="20"/>
      <c r="T69" s="20"/>
      <c r="U69" s="20"/>
      <c r="V69" s="20">
        <v>247515149</v>
      </c>
      <c r="W69" s="20">
        <v>269414014</v>
      </c>
      <c r="X69" s="20"/>
      <c r="Y69" s="19"/>
      <c r="Z69" s="22">
        <v>518881261</v>
      </c>
    </row>
    <row r="70" spans="1:26" ht="13.5" hidden="1">
      <c r="A70" s="38" t="s">
        <v>110</v>
      </c>
      <c r="B70" s="18"/>
      <c r="C70" s="18"/>
      <c r="D70" s="19">
        <v>491701000</v>
      </c>
      <c r="E70" s="20">
        <v>491701000</v>
      </c>
      <c r="F70" s="20">
        <v>48229814</v>
      </c>
      <c r="G70" s="20">
        <v>44240175</v>
      </c>
      <c r="H70" s="20">
        <v>43969310</v>
      </c>
      <c r="I70" s="20">
        <v>136439299</v>
      </c>
      <c r="J70" s="20">
        <v>31625387</v>
      </c>
      <c r="K70" s="20">
        <v>32874547</v>
      </c>
      <c r="L70" s="20">
        <v>29749964</v>
      </c>
      <c r="M70" s="20">
        <v>94249898</v>
      </c>
      <c r="N70" s="20"/>
      <c r="O70" s="20"/>
      <c r="P70" s="20"/>
      <c r="Q70" s="20"/>
      <c r="R70" s="20"/>
      <c r="S70" s="20"/>
      <c r="T70" s="20"/>
      <c r="U70" s="20"/>
      <c r="V70" s="20">
        <v>230689197</v>
      </c>
      <c r="W70" s="20">
        <v>256549093</v>
      </c>
      <c r="X70" s="20"/>
      <c r="Y70" s="19"/>
      <c r="Z70" s="22">
        <v>491701000</v>
      </c>
    </row>
    <row r="71" spans="1:26" ht="13.5" hidden="1">
      <c r="A71" s="38" t="s">
        <v>111</v>
      </c>
      <c r="B71" s="18"/>
      <c r="C71" s="18"/>
      <c r="D71" s="19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19"/>
      <c r="Z71" s="22"/>
    </row>
    <row r="72" spans="1:26" ht="13.5" hidden="1">
      <c r="A72" s="38" t="s">
        <v>112</v>
      </c>
      <c r="B72" s="18"/>
      <c r="C72" s="18"/>
      <c r="D72" s="19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19"/>
      <c r="Z72" s="22"/>
    </row>
    <row r="73" spans="1:26" ht="13.5" hidden="1">
      <c r="A73" s="38" t="s">
        <v>113</v>
      </c>
      <c r="B73" s="18"/>
      <c r="C73" s="18"/>
      <c r="D73" s="19">
        <v>25853261</v>
      </c>
      <c r="E73" s="20">
        <v>25853261</v>
      </c>
      <c r="F73" s="20">
        <v>2377826</v>
      </c>
      <c r="G73" s="20">
        <v>2381454</v>
      </c>
      <c r="H73" s="20">
        <v>2342558</v>
      </c>
      <c r="I73" s="20">
        <v>7101838</v>
      </c>
      <c r="J73" s="20">
        <v>2316122</v>
      </c>
      <c r="K73" s="20">
        <v>2297825</v>
      </c>
      <c r="L73" s="20">
        <v>2328037</v>
      </c>
      <c r="M73" s="20">
        <v>6941984</v>
      </c>
      <c r="N73" s="20"/>
      <c r="O73" s="20"/>
      <c r="P73" s="20"/>
      <c r="Q73" s="20"/>
      <c r="R73" s="20"/>
      <c r="S73" s="20"/>
      <c r="T73" s="20"/>
      <c r="U73" s="20"/>
      <c r="V73" s="20">
        <v>14043822</v>
      </c>
      <c r="W73" s="20">
        <v>12428581</v>
      </c>
      <c r="X73" s="20"/>
      <c r="Y73" s="19"/>
      <c r="Z73" s="22">
        <v>25853261</v>
      </c>
    </row>
    <row r="74" spans="1:26" ht="13.5" hidden="1">
      <c r="A74" s="38" t="s">
        <v>114</v>
      </c>
      <c r="B74" s="18"/>
      <c r="C74" s="18"/>
      <c r="D74" s="19">
        <v>1327000</v>
      </c>
      <c r="E74" s="20">
        <v>1327000</v>
      </c>
      <c r="F74" s="20">
        <v>869724</v>
      </c>
      <c r="G74" s="20">
        <v>529430</v>
      </c>
      <c r="H74" s="20">
        <v>542447</v>
      </c>
      <c r="I74" s="20">
        <v>1941601</v>
      </c>
      <c r="J74" s="20">
        <v>113747</v>
      </c>
      <c r="K74" s="20">
        <v>337793</v>
      </c>
      <c r="L74" s="20">
        <v>388989</v>
      </c>
      <c r="M74" s="20">
        <v>840529</v>
      </c>
      <c r="N74" s="20"/>
      <c r="O74" s="20"/>
      <c r="P74" s="20"/>
      <c r="Q74" s="20"/>
      <c r="R74" s="20"/>
      <c r="S74" s="20"/>
      <c r="T74" s="20"/>
      <c r="U74" s="20"/>
      <c r="V74" s="20">
        <v>2782130</v>
      </c>
      <c r="W74" s="20">
        <v>436340</v>
      </c>
      <c r="X74" s="20"/>
      <c r="Y74" s="19"/>
      <c r="Z74" s="22">
        <v>1327000</v>
      </c>
    </row>
    <row r="75" spans="1:26" ht="13.5" hidden="1">
      <c r="A75" s="39" t="s">
        <v>115</v>
      </c>
      <c r="B75" s="27"/>
      <c r="C75" s="27"/>
      <c r="D75" s="28">
        <v>12000000</v>
      </c>
      <c r="E75" s="29">
        <v>12000000</v>
      </c>
      <c r="F75" s="29">
        <v>1720937</v>
      </c>
      <c r="G75" s="29">
        <v>1894801</v>
      </c>
      <c r="H75" s="29">
        <v>1941453</v>
      </c>
      <c r="I75" s="29">
        <v>5557191</v>
      </c>
      <c r="J75" s="29">
        <v>1557483</v>
      </c>
      <c r="K75" s="29">
        <v>1878566</v>
      </c>
      <c r="L75" s="29">
        <v>1561899</v>
      </c>
      <c r="M75" s="29">
        <v>4997948</v>
      </c>
      <c r="N75" s="29"/>
      <c r="O75" s="29"/>
      <c r="P75" s="29"/>
      <c r="Q75" s="29"/>
      <c r="R75" s="29"/>
      <c r="S75" s="29"/>
      <c r="T75" s="29"/>
      <c r="U75" s="29"/>
      <c r="V75" s="29">
        <v>10555139</v>
      </c>
      <c r="W75" s="29">
        <v>5968783</v>
      </c>
      <c r="X75" s="29"/>
      <c r="Y75" s="28"/>
      <c r="Z75" s="30">
        <v>12000000</v>
      </c>
    </row>
    <row r="76" spans="1:26" ht="13.5" hidden="1">
      <c r="A76" s="41" t="s">
        <v>117</v>
      </c>
      <c r="B76" s="31"/>
      <c r="C76" s="31"/>
      <c r="D76" s="32">
        <v>510649071</v>
      </c>
      <c r="E76" s="33">
        <v>510649071</v>
      </c>
      <c r="F76" s="33">
        <v>43427823</v>
      </c>
      <c r="G76" s="33">
        <v>55419121</v>
      </c>
      <c r="H76" s="33">
        <v>56739696</v>
      </c>
      <c r="I76" s="33">
        <v>155586640</v>
      </c>
      <c r="J76" s="33">
        <v>51585412</v>
      </c>
      <c r="K76" s="33">
        <v>46017603</v>
      </c>
      <c r="L76" s="33">
        <v>60984058</v>
      </c>
      <c r="M76" s="33">
        <v>158587073</v>
      </c>
      <c r="N76" s="33"/>
      <c r="O76" s="33"/>
      <c r="P76" s="33"/>
      <c r="Q76" s="33"/>
      <c r="R76" s="33"/>
      <c r="S76" s="33"/>
      <c r="T76" s="33"/>
      <c r="U76" s="33"/>
      <c r="V76" s="33">
        <v>314173713</v>
      </c>
      <c r="W76" s="33">
        <v>254744270</v>
      </c>
      <c r="X76" s="33"/>
      <c r="Y76" s="32"/>
      <c r="Z76" s="34">
        <v>510649071</v>
      </c>
    </row>
    <row r="77" spans="1:26" ht="13.5" hidden="1">
      <c r="A77" s="36" t="s">
        <v>31</v>
      </c>
      <c r="B77" s="18"/>
      <c r="C77" s="18"/>
      <c r="D77" s="19">
        <v>61200001</v>
      </c>
      <c r="E77" s="20">
        <v>61200001</v>
      </c>
      <c r="F77" s="20">
        <v>5899498</v>
      </c>
      <c r="G77" s="20">
        <v>4978525</v>
      </c>
      <c r="H77" s="20">
        <v>5223996</v>
      </c>
      <c r="I77" s="20">
        <v>16102019</v>
      </c>
      <c r="J77" s="20">
        <v>6668326</v>
      </c>
      <c r="K77" s="20">
        <v>5644507</v>
      </c>
      <c r="L77" s="20">
        <v>5456380</v>
      </c>
      <c r="M77" s="20">
        <v>17769213</v>
      </c>
      <c r="N77" s="20"/>
      <c r="O77" s="20"/>
      <c r="P77" s="20"/>
      <c r="Q77" s="20"/>
      <c r="R77" s="20"/>
      <c r="S77" s="20"/>
      <c r="T77" s="20"/>
      <c r="U77" s="20"/>
      <c r="V77" s="20">
        <v>33871232</v>
      </c>
      <c r="W77" s="20">
        <v>28422976</v>
      </c>
      <c r="X77" s="20"/>
      <c r="Y77" s="19"/>
      <c r="Z77" s="22">
        <v>61200001</v>
      </c>
    </row>
    <row r="78" spans="1:26" ht="13.5" hidden="1">
      <c r="A78" s="37" t="s">
        <v>32</v>
      </c>
      <c r="B78" s="18"/>
      <c r="C78" s="18"/>
      <c r="D78" s="19">
        <v>441049071</v>
      </c>
      <c r="E78" s="20">
        <v>441049071</v>
      </c>
      <c r="F78" s="20">
        <v>37528325</v>
      </c>
      <c r="G78" s="20">
        <v>50440596</v>
      </c>
      <c r="H78" s="20">
        <v>51515700</v>
      </c>
      <c r="I78" s="20">
        <v>139484621</v>
      </c>
      <c r="J78" s="20">
        <v>44917086</v>
      </c>
      <c r="K78" s="20">
        <v>40373096</v>
      </c>
      <c r="L78" s="20">
        <v>55527678</v>
      </c>
      <c r="M78" s="20">
        <v>140817860</v>
      </c>
      <c r="N78" s="20"/>
      <c r="O78" s="20"/>
      <c r="P78" s="20"/>
      <c r="Q78" s="20"/>
      <c r="R78" s="20"/>
      <c r="S78" s="20"/>
      <c r="T78" s="20"/>
      <c r="U78" s="20"/>
      <c r="V78" s="20">
        <v>280302481</v>
      </c>
      <c r="W78" s="20">
        <v>222143146</v>
      </c>
      <c r="X78" s="20"/>
      <c r="Y78" s="19"/>
      <c r="Z78" s="22">
        <v>441049071</v>
      </c>
    </row>
    <row r="79" spans="1:26" ht="13.5" hidden="1">
      <c r="A79" s="38" t="s">
        <v>110</v>
      </c>
      <c r="B79" s="18"/>
      <c r="C79" s="18"/>
      <c r="D79" s="19">
        <v>417945849</v>
      </c>
      <c r="E79" s="20">
        <v>417945849</v>
      </c>
      <c r="F79" s="20">
        <v>33248902</v>
      </c>
      <c r="G79" s="20">
        <v>46345158</v>
      </c>
      <c r="H79" s="20">
        <v>47186105</v>
      </c>
      <c r="I79" s="20">
        <v>126780165</v>
      </c>
      <c r="J79" s="20">
        <v>40450808</v>
      </c>
      <c r="K79" s="20">
        <v>36016055</v>
      </c>
      <c r="L79" s="20">
        <v>51405304</v>
      </c>
      <c r="M79" s="20">
        <v>127872167</v>
      </c>
      <c r="N79" s="20"/>
      <c r="O79" s="20"/>
      <c r="P79" s="20"/>
      <c r="Q79" s="20"/>
      <c r="R79" s="20"/>
      <c r="S79" s="20"/>
      <c r="T79" s="20"/>
      <c r="U79" s="20"/>
      <c r="V79" s="20">
        <v>254652332</v>
      </c>
      <c r="W79" s="20">
        <v>210471653</v>
      </c>
      <c r="X79" s="20"/>
      <c r="Y79" s="19"/>
      <c r="Z79" s="22">
        <v>417945849</v>
      </c>
    </row>
    <row r="80" spans="1:26" ht="13.5" hidden="1">
      <c r="A80" s="38" t="s">
        <v>111</v>
      </c>
      <c r="B80" s="18"/>
      <c r="C80" s="18"/>
      <c r="D80" s="19"/>
      <c r="E80" s="20"/>
      <c r="F80" s="20">
        <v>1582239</v>
      </c>
      <c r="G80" s="20">
        <v>1228411</v>
      </c>
      <c r="H80" s="20">
        <v>1714951</v>
      </c>
      <c r="I80" s="20">
        <v>4525601</v>
      </c>
      <c r="J80" s="20">
        <v>1589529</v>
      </c>
      <c r="K80" s="20">
        <v>1683414</v>
      </c>
      <c r="L80" s="20">
        <v>1489738</v>
      </c>
      <c r="M80" s="20">
        <v>4762681</v>
      </c>
      <c r="N80" s="20"/>
      <c r="O80" s="20"/>
      <c r="P80" s="20"/>
      <c r="Q80" s="20"/>
      <c r="R80" s="20"/>
      <c r="S80" s="20"/>
      <c r="T80" s="20"/>
      <c r="U80" s="20"/>
      <c r="V80" s="20">
        <v>9288282</v>
      </c>
      <c r="W80" s="20"/>
      <c r="X80" s="20"/>
      <c r="Y80" s="19"/>
      <c r="Z80" s="22"/>
    </row>
    <row r="81" spans="1:26" ht="13.5" hidden="1">
      <c r="A81" s="38" t="s">
        <v>112</v>
      </c>
      <c r="B81" s="18"/>
      <c r="C81" s="18"/>
      <c r="D81" s="19"/>
      <c r="E81" s="20"/>
      <c r="F81" s="20">
        <v>466116</v>
      </c>
      <c r="G81" s="20">
        <v>339319</v>
      </c>
      <c r="H81" s="20">
        <v>475731</v>
      </c>
      <c r="I81" s="20">
        <v>1281166</v>
      </c>
      <c r="J81" s="20">
        <v>501077</v>
      </c>
      <c r="K81" s="20">
        <v>469674</v>
      </c>
      <c r="L81" s="20">
        <v>440311</v>
      </c>
      <c r="M81" s="20">
        <v>1411062</v>
      </c>
      <c r="N81" s="20"/>
      <c r="O81" s="20"/>
      <c r="P81" s="20"/>
      <c r="Q81" s="20"/>
      <c r="R81" s="20"/>
      <c r="S81" s="20"/>
      <c r="T81" s="20"/>
      <c r="U81" s="20"/>
      <c r="V81" s="20">
        <v>2692228</v>
      </c>
      <c r="W81" s="20"/>
      <c r="X81" s="20"/>
      <c r="Y81" s="19"/>
      <c r="Z81" s="22"/>
    </row>
    <row r="82" spans="1:26" ht="13.5" hidden="1">
      <c r="A82" s="38" t="s">
        <v>113</v>
      </c>
      <c r="B82" s="18"/>
      <c r="C82" s="18"/>
      <c r="D82" s="19">
        <v>21975273</v>
      </c>
      <c r="E82" s="20">
        <v>21975273</v>
      </c>
      <c r="F82" s="20">
        <v>2188939</v>
      </c>
      <c r="G82" s="20">
        <v>2476046</v>
      </c>
      <c r="H82" s="20">
        <v>2085283</v>
      </c>
      <c r="I82" s="20">
        <v>6750268</v>
      </c>
      <c r="J82" s="20">
        <v>2320075</v>
      </c>
      <c r="K82" s="20">
        <v>2140608</v>
      </c>
      <c r="L82" s="20">
        <v>2156506</v>
      </c>
      <c r="M82" s="20">
        <v>6617189</v>
      </c>
      <c r="N82" s="20"/>
      <c r="O82" s="20"/>
      <c r="P82" s="20"/>
      <c r="Q82" s="20"/>
      <c r="R82" s="20"/>
      <c r="S82" s="20"/>
      <c r="T82" s="20"/>
      <c r="U82" s="20"/>
      <c r="V82" s="20">
        <v>13367457</v>
      </c>
      <c r="W82" s="20">
        <v>11153225</v>
      </c>
      <c r="X82" s="20"/>
      <c r="Y82" s="19"/>
      <c r="Z82" s="22">
        <v>21975273</v>
      </c>
    </row>
    <row r="83" spans="1:26" ht="13.5" hidden="1">
      <c r="A83" s="38" t="s">
        <v>114</v>
      </c>
      <c r="B83" s="18"/>
      <c r="C83" s="18"/>
      <c r="D83" s="19">
        <v>1127949</v>
      </c>
      <c r="E83" s="20">
        <v>1127949</v>
      </c>
      <c r="F83" s="20">
        <v>42129</v>
      </c>
      <c r="G83" s="20">
        <v>51662</v>
      </c>
      <c r="H83" s="20">
        <v>53630</v>
      </c>
      <c r="I83" s="20">
        <v>147421</v>
      </c>
      <c r="J83" s="20">
        <v>55597</v>
      </c>
      <c r="K83" s="20">
        <v>63345</v>
      </c>
      <c r="L83" s="20">
        <v>35819</v>
      </c>
      <c r="M83" s="20">
        <v>154761</v>
      </c>
      <c r="N83" s="20"/>
      <c r="O83" s="20"/>
      <c r="P83" s="20"/>
      <c r="Q83" s="20"/>
      <c r="R83" s="20"/>
      <c r="S83" s="20"/>
      <c r="T83" s="20"/>
      <c r="U83" s="20"/>
      <c r="V83" s="20">
        <v>302182</v>
      </c>
      <c r="W83" s="20">
        <v>518268</v>
      </c>
      <c r="X83" s="20"/>
      <c r="Y83" s="19"/>
      <c r="Z83" s="22">
        <v>1127949</v>
      </c>
    </row>
    <row r="84" spans="1:26" ht="13.5" hidden="1">
      <c r="A84" s="39" t="s">
        <v>115</v>
      </c>
      <c r="B84" s="27"/>
      <c r="C84" s="27"/>
      <c r="D84" s="28">
        <v>8399999</v>
      </c>
      <c r="E84" s="29">
        <v>8399999</v>
      </c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>
        <v>4178148</v>
      </c>
      <c r="X84" s="29"/>
      <c r="Y84" s="28"/>
      <c r="Z84" s="30">
        <v>8399999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68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68105690</v>
      </c>
      <c r="C5" s="18">
        <v>0</v>
      </c>
      <c r="D5" s="58">
        <v>106775527</v>
      </c>
      <c r="E5" s="59">
        <v>106775527</v>
      </c>
      <c r="F5" s="59">
        <v>7680511</v>
      </c>
      <c r="G5" s="59">
        <v>6528780</v>
      </c>
      <c r="H5" s="59">
        <v>7628419</v>
      </c>
      <c r="I5" s="59">
        <v>21837710</v>
      </c>
      <c r="J5" s="59">
        <v>7677758</v>
      </c>
      <c r="K5" s="59">
        <v>7642096</v>
      </c>
      <c r="L5" s="59">
        <v>7677603</v>
      </c>
      <c r="M5" s="59">
        <v>22997457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44835167</v>
      </c>
      <c r="W5" s="59">
        <v>53741761</v>
      </c>
      <c r="X5" s="59">
        <v>-8906594</v>
      </c>
      <c r="Y5" s="60">
        <v>-16.57</v>
      </c>
      <c r="Z5" s="61">
        <v>106775527</v>
      </c>
    </row>
    <row r="6" spans="1:26" ht="13.5">
      <c r="A6" s="57" t="s">
        <v>32</v>
      </c>
      <c r="B6" s="18">
        <v>108151454</v>
      </c>
      <c r="C6" s="18">
        <v>0</v>
      </c>
      <c r="D6" s="58">
        <v>133683465</v>
      </c>
      <c r="E6" s="59">
        <v>133683465</v>
      </c>
      <c r="F6" s="59">
        <v>9528156</v>
      </c>
      <c r="G6" s="59">
        <v>8561395</v>
      </c>
      <c r="H6" s="59">
        <v>7346696</v>
      </c>
      <c r="I6" s="59">
        <v>25436247</v>
      </c>
      <c r="J6" s="59">
        <v>11007976</v>
      </c>
      <c r="K6" s="59">
        <v>9724368</v>
      </c>
      <c r="L6" s="59">
        <v>11251751</v>
      </c>
      <c r="M6" s="59">
        <v>31984095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57420342</v>
      </c>
      <c r="W6" s="59">
        <v>68994317</v>
      </c>
      <c r="X6" s="59">
        <v>-11573975</v>
      </c>
      <c r="Y6" s="60">
        <v>-16.78</v>
      </c>
      <c r="Z6" s="61">
        <v>133683465</v>
      </c>
    </row>
    <row r="7" spans="1:26" ht="13.5">
      <c r="A7" s="57" t="s">
        <v>33</v>
      </c>
      <c r="B7" s="18">
        <v>638022</v>
      </c>
      <c r="C7" s="18">
        <v>0</v>
      </c>
      <c r="D7" s="58">
        <v>505881</v>
      </c>
      <c r="E7" s="59">
        <v>505881</v>
      </c>
      <c r="F7" s="59">
        <v>32151</v>
      </c>
      <c r="G7" s="59">
        <v>122269</v>
      </c>
      <c r="H7" s="59">
        <v>87695</v>
      </c>
      <c r="I7" s="59">
        <v>242115</v>
      </c>
      <c r="J7" s="59">
        <v>42788</v>
      </c>
      <c r="K7" s="59">
        <v>5159</v>
      </c>
      <c r="L7" s="59">
        <v>3869</v>
      </c>
      <c r="M7" s="59">
        <v>51816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293931</v>
      </c>
      <c r="W7" s="59">
        <v>212830</v>
      </c>
      <c r="X7" s="59">
        <v>81101</v>
      </c>
      <c r="Y7" s="60">
        <v>38.11</v>
      </c>
      <c r="Z7" s="61">
        <v>505881</v>
      </c>
    </row>
    <row r="8" spans="1:26" ht="13.5">
      <c r="A8" s="57" t="s">
        <v>34</v>
      </c>
      <c r="B8" s="18">
        <v>112388370</v>
      </c>
      <c r="C8" s="18">
        <v>0</v>
      </c>
      <c r="D8" s="58">
        <v>114153000</v>
      </c>
      <c r="E8" s="59">
        <v>114153000</v>
      </c>
      <c r="F8" s="59">
        <v>46013702</v>
      </c>
      <c r="G8" s="59">
        <v>458479</v>
      </c>
      <c r="H8" s="59">
        <v>205426</v>
      </c>
      <c r="I8" s="59">
        <v>46677607</v>
      </c>
      <c r="J8" s="59">
        <v>439467</v>
      </c>
      <c r="K8" s="59">
        <v>526506</v>
      </c>
      <c r="L8" s="59">
        <v>37133132</v>
      </c>
      <c r="M8" s="59">
        <v>38099105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84776712</v>
      </c>
      <c r="W8" s="59">
        <v>93605940</v>
      </c>
      <c r="X8" s="59">
        <v>-8829228</v>
      </c>
      <c r="Y8" s="60">
        <v>-9.43</v>
      </c>
      <c r="Z8" s="61">
        <v>114153000</v>
      </c>
    </row>
    <row r="9" spans="1:26" ht="13.5">
      <c r="A9" s="57" t="s">
        <v>35</v>
      </c>
      <c r="B9" s="18">
        <v>168173985</v>
      </c>
      <c r="C9" s="18">
        <v>0</v>
      </c>
      <c r="D9" s="58">
        <v>92307123</v>
      </c>
      <c r="E9" s="59">
        <v>92307123</v>
      </c>
      <c r="F9" s="59">
        <v>3828188</v>
      </c>
      <c r="G9" s="59">
        <v>5688129</v>
      </c>
      <c r="H9" s="59">
        <v>1841304</v>
      </c>
      <c r="I9" s="59">
        <v>11357621</v>
      </c>
      <c r="J9" s="59">
        <v>2515885</v>
      </c>
      <c r="K9" s="59">
        <v>2253662</v>
      </c>
      <c r="L9" s="59">
        <v>2467651</v>
      </c>
      <c r="M9" s="59">
        <v>7237198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18594819</v>
      </c>
      <c r="W9" s="59">
        <v>43685712</v>
      </c>
      <c r="X9" s="59">
        <v>-25090893</v>
      </c>
      <c r="Y9" s="60">
        <v>-57.44</v>
      </c>
      <c r="Z9" s="61">
        <v>92307123</v>
      </c>
    </row>
    <row r="10" spans="1:26" ht="25.5">
      <c r="A10" s="62" t="s">
        <v>102</v>
      </c>
      <c r="B10" s="63">
        <f>SUM(B5:B9)</f>
        <v>457457521</v>
      </c>
      <c r="C10" s="63">
        <f>SUM(C5:C9)</f>
        <v>0</v>
      </c>
      <c r="D10" s="64">
        <f aca="true" t="shared" si="0" ref="D10:Z10">SUM(D5:D9)</f>
        <v>447424996</v>
      </c>
      <c r="E10" s="65">
        <f t="shared" si="0"/>
        <v>447424996</v>
      </c>
      <c r="F10" s="65">
        <f t="shared" si="0"/>
        <v>67082708</v>
      </c>
      <c r="G10" s="65">
        <f t="shared" si="0"/>
        <v>21359052</v>
      </c>
      <c r="H10" s="65">
        <f t="shared" si="0"/>
        <v>17109540</v>
      </c>
      <c r="I10" s="65">
        <f t="shared" si="0"/>
        <v>105551300</v>
      </c>
      <c r="J10" s="65">
        <f t="shared" si="0"/>
        <v>21683874</v>
      </c>
      <c r="K10" s="65">
        <f t="shared" si="0"/>
        <v>20151791</v>
      </c>
      <c r="L10" s="65">
        <f t="shared" si="0"/>
        <v>58534006</v>
      </c>
      <c r="M10" s="65">
        <f t="shared" si="0"/>
        <v>100369671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205920971</v>
      </c>
      <c r="W10" s="65">
        <f t="shared" si="0"/>
        <v>260240560</v>
      </c>
      <c r="X10" s="65">
        <f t="shared" si="0"/>
        <v>-54319589</v>
      </c>
      <c r="Y10" s="66">
        <f>+IF(W10&lt;&gt;0,(X10/W10)*100,0)</f>
        <v>-20.872837423958817</v>
      </c>
      <c r="Z10" s="67">
        <f t="shared" si="0"/>
        <v>447424996</v>
      </c>
    </row>
    <row r="11" spans="1:26" ht="13.5">
      <c r="A11" s="57" t="s">
        <v>36</v>
      </c>
      <c r="B11" s="18">
        <v>118246136</v>
      </c>
      <c r="C11" s="18">
        <v>0</v>
      </c>
      <c r="D11" s="58">
        <v>129304131</v>
      </c>
      <c r="E11" s="59">
        <v>129304131</v>
      </c>
      <c r="F11" s="59">
        <v>9654337</v>
      </c>
      <c r="G11" s="59">
        <v>9295685</v>
      </c>
      <c r="H11" s="59">
        <v>9622830</v>
      </c>
      <c r="I11" s="59">
        <v>28572852</v>
      </c>
      <c r="J11" s="59">
        <v>9830092</v>
      </c>
      <c r="K11" s="59">
        <v>9426229</v>
      </c>
      <c r="L11" s="59">
        <v>9781881</v>
      </c>
      <c r="M11" s="59">
        <v>29038202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57611054</v>
      </c>
      <c r="W11" s="59">
        <v>63402064</v>
      </c>
      <c r="X11" s="59">
        <v>-5791010</v>
      </c>
      <c r="Y11" s="60">
        <v>-9.13</v>
      </c>
      <c r="Z11" s="61">
        <v>129304131</v>
      </c>
    </row>
    <row r="12" spans="1:26" ht="13.5">
      <c r="A12" s="57" t="s">
        <v>37</v>
      </c>
      <c r="B12" s="18">
        <v>13243062</v>
      </c>
      <c r="C12" s="18">
        <v>0</v>
      </c>
      <c r="D12" s="58">
        <v>13784169</v>
      </c>
      <c r="E12" s="59">
        <v>13784169</v>
      </c>
      <c r="F12" s="59">
        <v>1163128</v>
      </c>
      <c r="G12" s="59">
        <v>950972</v>
      </c>
      <c r="H12" s="59">
        <v>1049055</v>
      </c>
      <c r="I12" s="59">
        <v>3163155</v>
      </c>
      <c r="J12" s="59">
        <v>1055320</v>
      </c>
      <c r="K12" s="59">
        <v>1048469</v>
      </c>
      <c r="L12" s="59">
        <v>1108233</v>
      </c>
      <c r="M12" s="59">
        <v>3212022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6375177</v>
      </c>
      <c r="W12" s="59">
        <v>6790412</v>
      </c>
      <c r="X12" s="59">
        <v>-415235</v>
      </c>
      <c r="Y12" s="60">
        <v>-6.12</v>
      </c>
      <c r="Z12" s="61">
        <v>13784169</v>
      </c>
    </row>
    <row r="13" spans="1:26" ht="13.5">
      <c r="A13" s="57" t="s">
        <v>103</v>
      </c>
      <c r="B13" s="18">
        <v>62987316</v>
      </c>
      <c r="C13" s="18">
        <v>0</v>
      </c>
      <c r="D13" s="58">
        <v>66899421</v>
      </c>
      <c r="E13" s="59">
        <v>66899421</v>
      </c>
      <c r="F13" s="59">
        <v>4943000</v>
      </c>
      <c r="G13" s="59">
        <v>4945187</v>
      </c>
      <c r="H13" s="59">
        <v>4982905</v>
      </c>
      <c r="I13" s="59">
        <v>14871092</v>
      </c>
      <c r="J13" s="59">
        <v>4982905</v>
      </c>
      <c r="K13" s="59">
        <v>4982905</v>
      </c>
      <c r="L13" s="59">
        <v>4982905</v>
      </c>
      <c r="M13" s="59">
        <v>14948715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29819807</v>
      </c>
      <c r="W13" s="59">
        <v>33449712</v>
      </c>
      <c r="X13" s="59">
        <v>-3629905</v>
      </c>
      <c r="Y13" s="60">
        <v>-10.85</v>
      </c>
      <c r="Z13" s="61">
        <v>66899421</v>
      </c>
    </row>
    <row r="14" spans="1:26" ht="13.5">
      <c r="A14" s="57" t="s">
        <v>38</v>
      </c>
      <c r="B14" s="18">
        <v>1214925</v>
      </c>
      <c r="C14" s="18">
        <v>0</v>
      </c>
      <c r="D14" s="58">
        <v>1519033</v>
      </c>
      <c r="E14" s="59">
        <v>1519033</v>
      </c>
      <c r="F14" s="59">
        <v>51202</v>
      </c>
      <c r="G14" s="59">
        <v>49677</v>
      </c>
      <c r="H14" s="59">
        <v>54104</v>
      </c>
      <c r="I14" s="59">
        <v>154983</v>
      </c>
      <c r="J14" s="59">
        <v>51228</v>
      </c>
      <c r="K14" s="59">
        <v>46498</v>
      </c>
      <c r="L14" s="59">
        <v>17472</v>
      </c>
      <c r="M14" s="59">
        <v>115198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270181</v>
      </c>
      <c r="W14" s="59">
        <v>739516</v>
      </c>
      <c r="X14" s="59">
        <v>-469335</v>
      </c>
      <c r="Y14" s="60">
        <v>-63.47</v>
      </c>
      <c r="Z14" s="61">
        <v>1519033</v>
      </c>
    </row>
    <row r="15" spans="1:26" ht="13.5">
      <c r="A15" s="57" t="s">
        <v>39</v>
      </c>
      <c r="B15" s="18">
        <v>74560364</v>
      </c>
      <c r="C15" s="18">
        <v>0</v>
      </c>
      <c r="D15" s="58">
        <v>92258921</v>
      </c>
      <c r="E15" s="59">
        <v>92258921</v>
      </c>
      <c r="F15" s="59">
        <v>7017544</v>
      </c>
      <c r="G15" s="59">
        <v>5438596</v>
      </c>
      <c r="H15" s="59">
        <v>8771930</v>
      </c>
      <c r="I15" s="59">
        <v>21228070</v>
      </c>
      <c r="J15" s="59">
        <v>7456140</v>
      </c>
      <c r="K15" s="59">
        <v>1754386</v>
      </c>
      <c r="L15" s="59">
        <v>11813436</v>
      </c>
      <c r="M15" s="59">
        <v>21023962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42252032</v>
      </c>
      <c r="W15" s="59">
        <v>46166486</v>
      </c>
      <c r="X15" s="59">
        <v>-3914454</v>
      </c>
      <c r="Y15" s="60">
        <v>-8.48</v>
      </c>
      <c r="Z15" s="61">
        <v>92258921</v>
      </c>
    </row>
    <row r="16" spans="1:26" ht="13.5">
      <c r="A16" s="68" t="s">
        <v>40</v>
      </c>
      <c r="B16" s="18">
        <v>0</v>
      </c>
      <c r="C16" s="18">
        <v>0</v>
      </c>
      <c r="D16" s="58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/>
      <c r="X16" s="59">
        <v>0</v>
      </c>
      <c r="Y16" s="60">
        <v>0</v>
      </c>
      <c r="Z16" s="61">
        <v>0</v>
      </c>
    </row>
    <row r="17" spans="1:26" ht="13.5">
      <c r="A17" s="57" t="s">
        <v>41</v>
      </c>
      <c r="B17" s="18">
        <v>166457332</v>
      </c>
      <c r="C17" s="18">
        <v>0</v>
      </c>
      <c r="D17" s="58">
        <v>172589382</v>
      </c>
      <c r="E17" s="59">
        <v>172589382</v>
      </c>
      <c r="F17" s="59">
        <v>5311676</v>
      </c>
      <c r="G17" s="59">
        <v>4852548</v>
      </c>
      <c r="H17" s="59">
        <v>10255229</v>
      </c>
      <c r="I17" s="59">
        <v>20419453</v>
      </c>
      <c r="J17" s="59">
        <v>6935396</v>
      </c>
      <c r="K17" s="59">
        <v>6636434</v>
      </c>
      <c r="L17" s="59">
        <v>15319717</v>
      </c>
      <c r="M17" s="59">
        <v>28891547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49311000</v>
      </c>
      <c r="W17" s="59">
        <v>83994694</v>
      </c>
      <c r="X17" s="59">
        <v>-34683694</v>
      </c>
      <c r="Y17" s="60">
        <v>-41.29</v>
      </c>
      <c r="Z17" s="61">
        <v>172589382</v>
      </c>
    </row>
    <row r="18" spans="1:26" ht="13.5">
      <c r="A18" s="69" t="s">
        <v>42</v>
      </c>
      <c r="B18" s="70">
        <f>SUM(B11:B17)</f>
        <v>436709135</v>
      </c>
      <c r="C18" s="70">
        <f>SUM(C11:C17)</f>
        <v>0</v>
      </c>
      <c r="D18" s="71">
        <f aca="true" t="shared" si="1" ref="D18:Z18">SUM(D11:D17)</f>
        <v>476355057</v>
      </c>
      <c r="E18" s="72">
        <f t="shared" si="1"/>
        <v>476355057</v>
      </c>
      <c r="F18" s="72">
        <f t="shared" si="1"/>
        <v>28140887</v>
      </c>
      <c r="G18" s="72">
        <f t="shared" si="1"/>
        <v>25532665</v>
      </c>
      <c r="H18" s="72">
        <f t="shared" si="1"/>
        <v>34736053</v>
      </c>
      <c r="I18" s="72">
        <f t="shared" si="1"/>
        <v>88409605</v>
      </c>
      <c r="J18" s="72">
        <f t="shared" si="1"/>
        <v>30311081</v>
      </c>
      <c r="K18" s="72">
        <f t="shared" si="1"/>
        <v>23894921</v>
      </c>
      <c r="L18" s="72">
        <f t="shared" si="1"/>
        <v>43023644</v>
      </c>
      <c r="M18" s="72">
        <f t="shared" si="1"/>
        <v>97229646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185639251</v>
      </c>
      <c r="W18" s="72">
        <f t="shared" si="1"/>
        <v>234542884</v>
      </c>
      <c r="X18" s="72">
        <f t="shared" si="1"/>
        <v>-48903633</v>
      </c>
      <c r="Y18" s="66">
        <f>+IF(W18&lt;&gt;0,(X18/W18)*100,0)</f>
        <v>-20.850614679062275</v>
      </c>
      <c r="Z18" s="73">
        <f t="shared" si="1"/>
        <v>476355057</v>
      </c>
    </row>
    <row r="19" spans="1:26" ht="13.5">
      <c r="A19" s="69" t="s">
        <v>43</v>
      </c>
      <c r="B19" s="74">
        <f>+B10-B18</f>
        <v>20748386</v>
      </c>
      <c r="C19" s="74">
        <f>+C10-C18</f>
        <v>0</v>
      </c>
      <c r="D19" s="75">
        <f aca="true" t="shared" si="2" ref="D19:Z19">+D10-D18</f>
        <v>-28930061</v>
      </c>
      <c r="E19" s="76">
        <f t="shared" si="2"/>
        <v>-28930061</v>
      </c>
      <c r="F19" s="76">
        <f t="shared" si="2"/>
        <v>38941821</v>
      </c>
      <c r="G19" s="76">
        <f t="shared" si="2"/>
        <v>-4173613</v>
      </c>
      <c r="H19" s="76">
        <f t="shared" si="2"/>
        <v>-17626513</v>
      </c>
      <c r="I19" s="76">
        <f t="shared" si="2"/>
        <v>17141695</v>
      </c>
      <c r="J19" s="76">
        <f t="shared" si="2"/>
        <v>-8627207</v>
      </c>
      <c r="K19" s="76">
        <f t="shared" si="2"/>
        <v>-3743130</v>
      </c>
      <c r="L19" s="76">
        <f t="shared" si="2"/>
        <v>15510362</v>
      </c>
      <c r="M19" s="76">
        <f t="shared" si="2"/>
        <v>3140025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20281720</v>
      </c>
      <c r="W19" s="76">
        <f>IF(E10=E18,0,W10-W18)</f>
        <v>25697676</v>
      </c>
      <c r="X19" s="76">
        <f t="shared" si="2"/>
        <v>-5415956</v>
      </c>
      <c r="Y19" s="77">
        <f>+IF(W19&lt;&gt;0,(X19/W19)*100,0)</f>
        <v>-21.075664585388967</v>
      </c>
      <c r="Z19" s="78">
        <f t="shared" si="2"/>
        <v>-28930061</v>
      </c>
    </row>
    <row r="20" spans="1:26" ht="13.5">
      <c r="A20" s="57" t="s">
        <v>44</v>
      </c>
      <c r="B20" s="18">
        <v>55499013</v>
      </c>
      <c r="C20" s="18">
        <v>0</v>
      </c>
      <c r="D20" s="58">
        <v>29460000</v>
      </c>
      <c r="E20" s="59">
        <v>29460000</v>
      </c>
      <c r="F20" s="59">
        <v>4148758</v>
      </c>
      <c r="G20" s="59">
        <v>5848846</v>
      </c>
      <c r="H20" s="59">
        <v>1400000</v>
      </c>
      <c r="I20" s="59">
        <v>11397604</v>
      </c>
      <c r="J20" s="59">
        <v>0</v>
      </c>
      <c r="K20" s="59">
        <v>0</v>
      </c>
      <c r="L20" s="59">
        <v>6322009</v>
      </c>
      <c r="M20" s="59">
        <v>6322009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17719613</v>
      </c>
      <c r="W20" s="59">
        <v>18468160</v>
      </c>
      <c r="X20" s="59">
        <v>-748547</v>
      </c>
      <c r="Y20" s="60">
        <v>-4.05</v>
      </c>
      <c r="Z20" s="61">
        <v>29460000</v>
      </c>
    </row>
    <row r="21" spans="1:26" ht="13.5">
      <c r="A21" s="57" t="s">
        <v>104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105</v>
      </c>
      <c r="B22" s="85">
        <f>SUM(B19:B21)</f>
        <v>76247399</v>
      </c>
      <c r="C22" s="85">
        <f>SUM(C19:C21)</f>
        <v>0</v>
      </c>
      <c r="D22" s="86">
        <f aca="true" t="shared" si="3" ref="D22:Z22">SUM(D19:D21)</f>
        <v>529939</v>
      </c>
      <c r="E22" s="87">
        <f t="shared" si="3"/>
        <v>529939</v>
      </c>
      <c r="F22" s="87">
        <f t="shared" si="3"/>
        <v>43090579</v>
      </c>
      <c r="G22" s="87">
        <f t="shared" si="3"/>
        <v>1675233</v>
      </c>
      <c r="H22" s="87">
        <f t="shared" si="3"/>
        <v>-16226513</v>
      </c>
      <c r="I22" s="87">
        <f t="shared" si="3"/>
        <v>28539299</v>
      </c>
      <c r="J22" s="87">
        <f t="shared" si="3"/>
        <v>-8627207</v>
      </c>
      <c r="K22" s="87">
        <f t="shared" si="3"/>
        <v>-3743130</v>
      </c>
      <c r="L22" s="87">
        <f t="shared" si="3"/>
        <v>21832371</v>
      </c>
      <c r="M22" s="87">
        <f t="shared" si="3"/>
        <v>9462034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38001333</v>
      </c>
      <c r="W22" s="87">
        <f t="shared" si="3"/>
        <v>44165836</v>
      </c>
      <c r="X22" s="87">
        <f t="shared" si="3"/>
        <v>-6164503</v>
      </c>
      <c r="Y22" s="88">
        <f>+IF(W22&lt;&gt;0,(X22/W22)*100,0)</f>
        <v>-13.95762779176194</v>
      </c>
      <c r="Z22" s="89">
        <f t="shared" si="3"/>
        <v>529939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76247399</v>
      </c>
      <c r="C24" s="74">
        <f>SUM(C22:C23)</f>
        <v>0</v>
      </c>
      <c r="D24" s="75">
        <f aca="true" t="shared" si="4" ref="D24:Z24">SUM(D22:D23)</f>
        <v>529939</v>
      </c>
      <c r="E24" s="76">
        <f t="shared" si="4"/>
        <v>529939</v>
      </c>
      <c r="F24" s="76">
        <f t="shared" si="4"/>
        <v>43090579</v>
      </c>
      <c r="G24" s="76">
        <f t="shared" si="4"/>
        <v>1675233</v>
      </c>
      <c r="H24" s="76">
        <f t="shared" si="4"/>
        <v>-16226513</v>
      </c>
      <c r="I24" s="76">
        <f t="shared" si="4"/>
        <v>28539299</v>
      </c>
      <c r="J24" s="76">
        <f t="shared" si="4"/>
        <v>-8627207</v>
      </c>
      <c r="K24" s="76">
        <f t="shared" si="4"/>
        <v>-3743130</v>
      </c>
      <c r="L24" s="76">
        <f t="shared" si="4"/>
        <v>21832371</v>
      </c>
      <c r="M24" s="76">
        <f t="shared" si="4"/>
        <v>9462034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38001333</v>
      </c>
      <c r="W24" s="76">
        <f t="shared" si="4"/>
        <v>44165836</v>
      </c>
      <c r="X24" s="76">
        <f t="shared" si="4"/>
        <v>-6164503</v>
      </c>
      <c r="Y24" s="77">
        <f>+IF(W24&lt;&gt;0,(X24/W24)*100,0)</f>
        <v>-13.95762779176194</v>
      </c>
      <c r="Z24" s="78">
        <f t="shared" si="4"/>
        <v>529939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106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52367881</v>
      </c>
      <c r="C27" s="21">
        <v>0</v>
      </c>
      <c r="D27" s="98">
        <v>48460000</v>
      </c>
      <c r="E27" s="99">
        <v>48460000</v>
      </c>
      <c r="F27" s="99">
        <v>3639262</v>
      </c>
      <c r="G27" s="99">
        <v>7333728</v>
      </c>
      <c r="H27" s="99">
        <v>1356686</v>
      </c>
      <c r="I27" s="99">
        <v>12329676</v>
      </c>
      <c r="J27" s="99">
        <v>0</v>
      </c>
      <c r="K27" s="99">
        <v>1531642</v>
      </c>
      <c r="L27" s="99">
        <v>5978117</v>
      </c>
      <c r="M27" s="99">
        <v>7509759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19839435</v>
      </c>
      <c r="W27" s="99">
        <v>24230000</v>
      </c>
      <c r="X27" s="99">
        <v>-4390565</v>
      </c>
      <c r="Y27" s="100">
        <v>-18.12</v>
      </c>
      <c r="Z27" s="101">
        <v>48460000</v>
      </c>
    </row>
    <row r="28" spans="1:26" ht="13.5">
      <c r="A28" s="102" t="s">
        <v>44</v>
      </c>
      <c r="B28" s="18">
        <v>40425282</v>
      </c>
      <c r="C28" s="18">
        <v>0</v>
      </c>
      <c r="D28" s="58">
        <v>29460000</v>
      </c>
      <c r="E28" s="59">
        <v>29460000</v>
      </c>
      <c r="F28" s="59">
        <v>3639261</v>
      </c>
      <c r="G28" s="59">
        <v>5130567</v>
      </c>
      <c r="H28" s="59">
        <v>1228070</v>
      </c>
      <c r="I28" s="59">
        <v>9997898</v>
      </c>
      <c r="J28" s="59">
        <v>0</v>
      </c>
      <c r="K28" s="59">
        <v>0</v>
      </c>
      <c r="L28" s="59">
        <v>4598128</v>
      </c>
      <c r="M28" s="59">
        <v>4598128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14596026</v>
      </c>
      <c r="W28" s="59">
        <v>14730000</v>
      </c>
      <c r="X28" s="59">
        <v>-133974</v>
      </c>
      <c r="Y28" s="60">
        <v>-0.91</v>
      </c>
      <c r="Z28" s="61">
        <v>29460000</v>
      </c>
    </row>
    <row r="29" spans="1:26" ht="13.5">
      <c r="A29" s="57" t="s">
        <v>107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11942599</v>
      </c>
      <c r="C31" s="18">
        <v>0</v>
      </c>
      <c r="D31" s="58">
        <v>19000000</v>
      </c>
      <c r="E31" s="59">
        <v>19000000</v>
      </c>
      <c r="F31" s="59">
        <v>0</v>
      </c>
      <c r="G31" s="59">
        <v>2203161</v>
      </c>
      <c r="H31" s="59">
        <v>128616</v>
      </c>
      <c r="I31" s="59">
        <v>2331777</v>
      </c>
      <c r="J31" s="59">
        <v>0</v>
      </c>
      <c r="K31" s="59">
        <v>1531642</v>
      </c>
      <c r="L31" s="59">
        <v>1379989</v>
      </c>
      <c r="M31" s="59">
        <v>2911631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5243408</v>
      </c>
      <c r="W31" s="59">
        <v>9500000</v>
      </c>
      <c r="X31" s="59">
        <v>-4256592</v>
      </c>
      <c r="Y31" s="60">
        <v>-44.81</v>
      </c>
      <c r="Z31" s="61">
        <v>19000000</v>
      </c>
    </row>
    <row r="32" spans="1:26" ht="13.5">
      <c r="A32" s="69" t="s">
        <v>50</v>
      </c>
      <c r="B32" s="21">
        <f>SUM(B28:B31)</f>
        <v>52367881</v>
      </c>
      <c r="C32" s="21">
        <f>SUM(C28:C31)</f>
        <v>0</v>
      </c>
      <c r="D32" s="98">
        <f aca="true" t="shared" si="5" ref="D32:Z32">SUM(D28:D31)</f>
        <v>48460000</v>
      </c>
      <c r="E32" s="99">
        <f t="shared" si="5"/>
        <v>48460000</v>
      </c>
      <c r="F32" s="99">
        <f t="shared" si="5"/>
        <v>3639261</v>
      </c>
      <c r="G32" s="99">
        <f t="shared" si="5"/>
        <v>7333728</v>
      </c>
      <c r="H32" s="99">
        <f t="shared" si="5"/>
        <v>1356686</v>
      </c>
      <c r="I32" s="99">
        <f t="shared" si="5"/>
        <v>12329675</v>
      </c>
      <c r="J32" s="99">
        <f t="shared" si="5"/>
        <v>0</v>
      </c>
      <c r="K32" s="99">
        <f t="shared" si="5"/>
        <v>1531642</v>
      </c>
      <c r="L32" s="99">
        <f t="shared" si="5"/>
        <v>5978117</v>
      </c>
      <c r="M32" s="99">
        <f t="shared" si="5"/>
        <v>7509759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19839434</v>
      </c>
      <c r="W32" s="99">
        <f t="shared" si="5"/>
        <v>24230000</v>
      </c>
      <c r="X32" s="99">
        <f t="shared" si="5"/>
        <v>-4390566</v>
      </c>
      <c r="Y32" s="100">
        <f>+IF(W32&lt;&gt;0,(X32/W32)*100,0)</f>
        <v>-18.120371440363186</v>
      </c>
      <c r="Z32" s="101">
        <f t="shared" si="5"/>
        <v>48460000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556047791</v>
      </c>
      <c r="C35" s="18">
        <v>0</v>
      </c>
      <c r="D35" s="58">
        <v>228925235</v>
      </c>
      <c r="E35" s="59">
        <v>228925235</v>
      </c>
      <c r="F35" s="59">
        <v>670744485</v>
      </c>
      <c r="G35" s="59">
        <v>1055899964</v>
      </c>
      <c r="H35" s="59">
        <v>1065655513</v>
      </c>
      <c r="I35" s="59">
        <v>1065655513</v>
      </c>
      <c r="J35" s="59">
        <v>1047992233</v>
      </c>
      <c r="K35" s="59">
        <v>1053730487</v>
      </c>
      <c r="L35" s="59">
        <v>1063867181</v>
      </c>
      <c r="M35" s="59">
        <v>1063867181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1063867181</v>
      </c>
      <c r="W35" s="59">
        <v>114462618</v>
      </c>
      <c r="X35" s="59">
        <v>949404563</v>
      </c>
      <c r="Y35" s="60">
        <v>829.45</v>
      </c>
      <c r="Z35" s="61">
        <v>228925235</v>
      </c>
    </row>
    <row r="36" spans="1:26" ht="13.5">
      <c r="A36" s="57" t="s">
        <v>53</v>
      </c>
      <c r="B36" s="18">
        <v>927373002</v>
      </c>
      <c r="C36" s="18">
        <v>0</v>
      </c>
      <c r="D36" s="58">
        <v>1068923365</v>
      </c>
      <c r="E36" s="59">
        <v>1068923365</v>
      </c>
      <c r="F36" s="59">
        <v>1072562627</v>
      </c>
      <c r="G36" s="59">
        <v>928140606</v>
      </c>
      <c r="H36" s="59">
        <v>924514387</v>
      </c>
      <c r="I36" s="59">
        <v>924514387</v>
      </c>
      <c r="J36" s="59">
        <v>919531481</v>
      </c>
      <c r="K36" s="59">
        <v>916080218</v>
      </c>
      <c r="L36" s="59">
        <v>917075430</v>
      </c>
      <c r="M36" s="59">
        <v>917075430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917075430</v>
      </c>
      <c r="W36" s="59">
        <v>534461683</v>
      </c>
      <c r="X36" s="59">
        <v>382613747</v>
      </c>
      <c r="Y36" s="60">
        <v>71.59</v>
      </c>
      <c r="Z36" s="61">
        <v>1068923365</v>
      </c>
    </row>
    <row r="37" spans="1:26" ht="13.5">
      <c r="A37" s="57" t="s">
        <v>54</v>
      </c>
      <c r="B37" s="18">
        <v>123385699</v>
      </c>
      <c r="C37" s="18">
        <v>0</v>
      </c>
      <c r="D37" s="58">
        <v>3060000</v>
      </c>
      <c r="E37" s="59">
        <v>3060000</v>
      </c>
      <c r="F37" s="59">
        <v>18012637</v>
      </c>
      <c r="G37" s="59">
        <v>21766035</v>
      </c>
      <c r="H37" s="59">
        <v>24199976</v>
      </c>
      <c r="I37" s="59">
        <v>24199976</v>
      </c>
      <c r="J37" s="59">
        <v>22116144</v>
      </c>
      <c r="K37" s="59">
        <v>34285890</v>
      </c>
      <c r="L37" s="59">
        <v>12662746</v>
      </c>
      <c r="M37" s="59">
        <v>12662746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12662746</v>
      </c>
      <c r="W37" s="59">
        <v>1530000</v>
      </c>
      <c r="X37" s="59">
        <v>11132746</v>
      </c>
      <c r="Y37" s="60">
        <v>727.63</v>
      </c>
      <c r="Z37" s="61">
        <v>3060000</v>
      </c>
    </row>
    <row r="38" spans="1:26" ht="13.5">
      <c r="A38" s="57" t="s">
        <v>55</v>
      </c>
      <c r="B38" s="18">
        <v>215050447</v>
      </c>
      <c r="C38" s="18">
        <v>0</v>
      </c>
      <c r="D38" s="58">
        <v>43000000</v>
      </c>
      <c r="E38" s="59">
        <v>43000000</v>
      </c>
      <c r="F38" s="59">
        <v>0</v>
      </c>
      <c r="G38" s="59">
        <v>215050447</v>
      </c>
      <c r="H38" s="59">
        <v>215050447</v>
      </c>
      <c r="I38" s="59">
        <v>215050447</v>
      </c>
      <c r="J38" s="59">
        <v>215050447</v>
      </c>
      <c r="K38" s="59">
        <v>215050447</v>
      </c>
      <c r="L38" s="59">
        <v>215050447</v>
      </c>
      <c r="M38" s="59">
        <v>215050447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215050447</v>
      </c>
      <c r="W38" s="59">
        <v>21500000</v>
      </c>
      <c r="X38" s="59">
        <v>193550447</v>
      </c>
      <c r="Y38" s="60">
        <v>900.23</v>
      </c>
      <c r="Z38" s="61">
        <v>43000000</v>
      </c>
    </row>
    <row r="39" spans="1:26" ht="13.5">
      <c r="A39" s="57" t="s">
        <v>56</v>
      </c>
      <c r="B39" s="18">
        <v>1144984647</v>
      </c>
      <c r="C39" s="18">
        <v>0</v>
      </c>
      <c r="D39" s="58">
        <v>1251788600</v>
      </c>
      <c r="E39" s="59">
        <v>1251788600</v>
      </c>
      <c r="F39" s="59">
        <v>1725294473</v>
      </c>
      <c r="G39" s="59">
        <v>1747224088</v>
      </c>
      <c r="H39" s="59">
        <v>1750919477</v>
      </c>
      <c r="I39" s="59">
        <v>1750919477</v>
      </c>
      <c r="J39" s="59">
        <v>1730357123</v>
      </c>
      <c r="K39" s="59">
        <v>1720474367</v>
      </c>
      <c r="L39" s="59">
        <v>1753229419</v>
      </c>
      <c r="M39" s="59">
        <v>1753229419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1753229419</v>
      </c>
      <c r="W39" s="59">
        <v>625894300</v>
      </c>
      <c r="X39" s="59">
        <v>1127335119</v>
      </c>
      <c r="Y39" s="60">
        <v>180.12</v>
      </c>
      <c r="Z39" s="61">
        <v>1251788600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68206046</v>
      </c>
      <c r="C42" s="18">
        <v>0</v>
      </c>
      <c r="D42" s="58">
        <v>40309212</v>
      </c>
      <c r="E42" s="59">
        <v>40309212</v>
      </c>
      <c r="F42" s="59">
        <v>36917317</v>
      </c>
      <c r="G42" s="59">
        <v>-26468084</v>
      </c>
      <c r="H42" s="59">
        <v>2688421</v>
      </c>
      <c r="I42" s="59">
        <v>13137654</v>
      </c>
      <c r="J42" s="59">
        <v>-1053987</v>
      </c>
      <c r="K42" s="59">
        <v>1415915</v>
      </c>
      <c r="L42" s="59">
        <v>6038783</v>
      </c>
      <c r="M42" s="59">
        <v>6400711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19538365</v>
      </c>
      <c r="W42" s="59">
        <v>44090106</v>
      </c>
      <c r="X42" s="59">
        <v>-24551741</v>
      </c>
      <c r="Y42" s="60">
        <v>-55.69</v>
      </c>
      <c r="Z42" s="61">
        <v>40309212</v>
      </c>
    </row>
    <row r="43" spans="1:26" ht="13.5">
      <c r="A43" s="57" t="s">
        <v>59</v>
      </c>
      <c r="B43" s="18">
        <v>-52367881</v>
      </c>
      <c r="C43" s="18">
        <v>0</v>
      </c>
      <c r="D43" s="58">
        <v>-40160004</v>
      </c>
      <c r="E43" s="59">
        <v>-40160004</v>
      </c>
      <c r="F43" s="59">
        <v>-4148758</v>
      </c>
      <c r="G43" s="59">
        <v>-6667685</v>
      </c>
      <c r="H43" s="59">
        <v>-1546622</v>
      </c>
      <c r="I43" s="59">
        <v>-12363065</v>
      </c>
      <c r="J43" s="59">
        <v>0</v>
      </c>
      <c r="K43" s="59">
        <v>-1746072</v>
      </c>
      <c r="L43" s="59">
        <v>-6815054</v>
      </c>
      <c r="M43" s="59">
        <v>-8561126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-20924191</v>
      </c>
      <c r="W43" s="59">
        <v>-20080002</v>
      </c>
      <c r="X43" s="59">
        <v>-844189</v>
      </c>
      <c r="Y43" s="60">
        <v>4.2</v>
      </c>
      <c r="Z43" s="61">
        <v>-40160004</v>
      </c>
    </row>
    <row r="44" spans="1:26" ht="13.5">
      <c r="A44" s="57" t="s">
        <v>60</v>
      </c>
      <c r="B44" s="18">
        <v>-8014925</v>
      </c>
      <c r="C44" s="18">
        <v>0</v>
      </c>
      <c r="D44" s="58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/>
      <c r="X44" s="59">
        <v>0</v>
      </c>
      <c r="Y44" s="60">
        <v>0</v>
      </c>
      <c r="Z44" s="61">
        <v>0</v>
      </c>
    </row>
    <row r="45" spans="1:26" ht="13.5">
      <c r="A45" s="69" t="s">
        <v>61</v>
      </c>
      <c r="B45" s="21">
        <v>11069072</v>
      </c>
      <c r="C45" s="21">
        <v>0</v>
      </c>
      <c r="D45" s="98">
        <v>1849210</v>
      </c>
      <c r="E45" s="99">
        <v>1849210</v>
      </c>
      <c r="F45" s="99">
        <v>35182743</v>
      </c>
      <c r="G45" s="99">
        <v>2046974</v>
      </c>
      <c r="H45" s="99">
        <v>3188773</v>
      </c>
      <c r="I45" s="99">
        <v>3188773</v>
      </c>
      <c r="J45" s="99">
        <v>2134786</v>
      </c>
      <c r="K45" s="99">
        <v>1804629</v>
      </c>
      <c r="L45" s="99">
        <v>1028358</v>
      </c>
      <c r="M45" s="99">
        <v>1028358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1028358</v>
      </c>
      <c r="W45" s="99">
        <v>25710106</v>
      </c>
      <c r="X45" s="99">
        <v>-24681748</v>
      </c>
      <c r="Y45" s="100">
        <v>-96</v>
      </c>
      <c r="Z45" s="101">
        <v>1849210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108</v>
      </c>
      <c r="B47" s="114" t="s">
        <v>93</v>
      </c>
      <c r="C47" s="114"/>
      <c r="D47" s="115" t="s">
        <v>94</v>
      </c>
      <c r="E47" s="116" t="s">
        <v>95</v>
      </c>
      <c r="F47" s="117"/>
      <c r="G47" s="117"/>
      <c r="H47" s="117"/>
      <c r="I47" s="118" t="s">
        <v>96</v>
      </c>
      <c r="J47" s="117"/>
      <c r="K47" s="117"/>
      <c r="L47" s="117"/>
      <c r="M47" s="118" t="s">
        <v>97</v>
      </c>
      <c r="N47" s="119"/>
      <c r="O47" s="119"/>
      <c r="P47" s="119"/>
      <c r="Q47" s="119"/>
      <c r="R47" s="119"/>
      <c r="S47" s="119"/>
      <c r="T47" s="119"/>
      <c r="U47" s="119"/>
      <c r="V47" s="118" t="s">
        <v>98</v>
      </c>
      <c r="W47" s="118" t="s">
        <v>99</v>
      </c>
      <c r="X47" s="118" t="s">
        <v>100</v>
      </c>
      <c r="Y47" s="118" t="s">
        <v>101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21813126</v>
      </c>
      <c r="C49" s="51">
        <v>0</v>
      </c>
      <c r="D49" s="128">
        <v>12897346</v>
      </c>
      <c r="E49" s="53">
        <v>11495746</v>
      </c>
      <c r="F49" s="53">
        <v>0</v>
      </c>
      <c r="G49" s="53">
        <v>0</v>
      </c>
      <c r="H49" s="53">
        <v>0</v>
      </c>
      <c r="I49" s="53">
        <v>9708016</v>
      </c>
      <c r="J49" s="53">
        <v>0</v>
      </c>
      <c r="K49" s="53">
        <v>0</v>
      </c>
      <c r="L49" s="53">
        <v>0</v>
      </c>
      <c r="M49" s="53">
        <v>13968517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13541347</v>
      </c>
      <c r="W49" s="53">
        <v>70133774</v>
      </c>
      <c r="X49" s="53">
        <v>456485987</v>
      </c>
      <c r="Y49" s="53">
        <v>610043859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4698424</v>
      </c>
      <c r="C51" s="51">
        <v>0</v>
      </c>
      <c r="D51" s="128">
        <v>297450</v>
      </c>
      <c r="E51" s="53">
        <v>4137197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9133071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109</v>
      </c>
      <c r="B58" s="5">
        <f>IF(B67=0,0,+(B76/B67)*100)</f>
        <v>86.0692451735664</v>
      </c>
      <c r="C58" s="5">
        <f>IF(C67=0,0,+(C76/C67)*100)</f>
        <v>0</v>
      </c>
      <c r="D58" s="6">
        <f aca="true" t="shared" si="6" ref="D58:Z58">IF(D67=0,0,+(D76/D67)*100)</f>
        <v>64.99999723539749</v>
      </c>
      <c r="E58" s="7">
        <f t="shared" si="6"/>
        <v>64.99999723539749</v>
      </c>
      <c r="F58" s="7">
        <f t="shared" si="6"/>
        <v>66.81697416941331</v>
      </c>
      <c r="G58" s="7">
        <f t="shared" si="6"/>
        <v>85.15913849414254</v>
      </c>
      <c r="H58" s="7">
        <f t="shared" si="6"/>
        <v>100.0252209472657</v>
      </c>
      <c r="I58" s="7">
        <f t="shared" si="6"/>
        <v>82.62269354709744</v>
      </c>
      <c r="J58" s="7">
        <f t="shared" si="6"/>
        <v>62.84065766507646</v>
      </c>
      <c r="K58" s="7">
        <f t="shared" si="6"/>
        <v>97.93568256723593</v>
      </c>
      <c r="L58" s="7">
        <f t="shared" si="6"/>
        <v>82.41002990031578</v>
      </c>
      <c r="M58" s="7">
        <f t="shared" si="6"/>
        <v>80.70492943530711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81.62231136691587</v>
      </c>
      <c r="W58" s="7">
        <f t="shared" si="6"/>
        <v>65.13585323666184</v>
      </c>
      <c r="X58" s="7">
        <f t="shared" si="6"/>
        <v>0</v>
      </c>
      <c r="Y58" s="7">
        <f t="shared" si="6"/>
        <v>0</v>
      </c>
      <c r="Z58" s="8">
        <f t="shared" si="6"/>
        <v>64.99999723539749</v>
      </c>
    </row>
    <row r="59" spans="1:26" ht="13.5">
      <c r="A59" s="36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64.99999573872391</v>
      </c>
      <c r="E59" s="10">
        <f t="shared" si="7"/>
        <v>64.99999573872391</v>
      </c>
      <c r="F59" s="10">
        <f t="shared" si="7"/>
        <v>28.62555629436635</v>
      </c>
      <c r="G59" s="10">
        <f t="shared" si="7"/>
        <v>44.57146664461048</v>
      </c>
      <c r="H59" s="10">
        <f t="shared" si="7"/>
        <v>37.30600010303577</v>
      </c>
      <c r="I59" s="10">
        <f t="shared" si="7"/>
        <v>36.425156300729334</v>
      </c>
      <c r="J59" s="10">
        <f t="shared" si="7"/>
        <v>37.75206251616683</v>
      </c>
      <c r="K59" s="10">
        <f t="shared" si="7"/>
        <v>43.524983198326744</v>
      </c>
      <c r="L59" s="10">
        <f t="shared" si="7"/>
        <v>66.98401831925928</v>
      </c>
      <c r="M59" s="10">
        <f t="shared" si="7"/>
        <v>49.42937821342595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43.09545674269486</v>
      </c>
      <c r="W59" s="10">
        <f t="shared" si="7"/>
        <v>64.57184013750499</v>
      </c>
      <c r="X59" s="10">
        <f t="shared" si="7"/>
        <v>0</v>
      </c>
      <c r="Y59" s="10">
        <f t="shared" si="7"/>
        <v>0</v>
      </c>
      <c r="Z59" s="11">
        <f t="shared" si="7"/>
        <v>64.99999573872391</v>
      </c>
    </row>
    <row r="60" spans="1:26" ht="13.5">
      <c r="A60" s="37" t="s">
        <v>32</v>
      </c>
      <c r="B60" s="12">
        <f t="shared" si="7"/>
        <v>99.99673975719273</v>
      </c>
      <c r="C60" s="12">
        <f t="shared" si="7"/>
        <v>0</v>
      </c>
      <c r="D60" s="3">
        <f t="shared" si="7"/>
        <v>64.99999382870574</v>
      </c>
      <c r="E60" s="13">
        <f t="shared" si="7"/>
        <v>64.99999382870574</v>
      </c>
      <c r="F60" s="13">
        <f t="shared" si="7"/>
        <v>117.10242779400338</v>
      </c>
      <c r="G60" s="13">
        <f t="shared" si="7"/>
        <v>145.06547122285562</v>
      </c>
      <c r="H60" s="13">
        <f t="shared" si="7"/>
        <v>172.16194871817208</v>
      </c>
      <c r="I60" s="13">
        <f t="shared" si="7"/>
        <v>142.41702008948096</v>
      </c>
      <c r="J60" s="13">
        <f t="shared" si="7"/>
        <v>85.98495309219423</v>
      </c>
      <c r="K60" s="13">
        <f t="shared" si="7"/>
        <v>149.65027033119273</v>
      </c>
      <c r="L60" s="13">
        <f t="shared" si="7"/>
        <v>102.45785744814296</v>
      </c>
      <c r="M60" s="13">
        <f t="shared" si="7"/>
        <v>111.13664150884995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124.9933237945535</v>
      </c>
      <c r="W60" s="13">
        <f t="shared" si="7"/>
        <v>62.972030000673826</v>
      </c>
      <c r="X60" s="13">
        <f t="shared" si="7"/>
        <v>0</v>
      </c>
      <c r="Y60" s="13">
        <f t="shared" si="7"/>
        <v>0</v>
      </c>
      <c r="Z60" s="14">
        <f t="shared" si="7"/>
        <v>64.99999382870574</v>
      </c>
    </row>
    <row r="61" spans="1:26" ht="13.5">
      <c r="A61" s="38" t="s">
        <v>110</v>
      </c>
      <c r="B61" s="12">
        <f t="shared" si="7"/>
        <v>100.26656621542023</v>
      </c>
      <c r="C61" s="12">
        <f t="shared" si="7"/>
        <v>0</v>
      </c>
      <c r="D61" s="3">
        <f t="shared" si="7"/>
        <v>64.99999537095758</v>
      </c>
      <c r="E61" s="13">
        <f t="shared" si="7"/>
        <v>64.99999537095758</v>
      </c>
      <c r="F61" s="13">
        <f t="shared" si="7"/>
        <v>75.60510342002576</v>
      </c>
      <c r="G61" s="13">
        <f t="shared" si="7"/>
        <v>92.61562611755284</v>
      </c>
      <c r="H61" s="13">
        <f t="shared" si="7"/>
        <v>111.24637703406573</v>
      </c>
      <c r="I61" s="13">
        <f t="shared" si="7"/>
        <v>91.40038953566977</v>
      </c>
      <c r="J61" s="13">
        <f t="shared" si="7"/>
        <v>47.964528495874745</v>
      </c>
      <c r="K61" s="13">
        <f t="shared" si="7"/>
        <v>85.45875859045495</v>
      </c>
      <c r="L61" s="13">
        <f t="shared" si="7"/>
        <v>68.48449619536756</v>
      </c>
      <c r="M61" s="13">
        <f t="shared" si="7"/>
        <v>66.51408876333112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77.3500828412011</v>
      </c>
      <c r="W61" s="13">
        <f t="shared" si="7"/>
        <v>62.68653755033422</v>
      </c>
      <c r="X61" s="13">
        <f t="shared" si="7"/>
        <v>0</v>
      </c>
      <c r="Y61" s="13">
        <f t="shared" si="7"/>
        <v>0</v>
      </c>
      <c r="Z61" s="14">
        <f t="shared" si="7"/>
        <v>64.99999537095758</v>
      </c>
    </row>
    <row r="62" spans="1:26" ht="13.5">
      <c r="A62" s="38" t="s">
        <v>111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8" t="s">
        <v>112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8" t="s">
        <v>113</v>
      </c>
      <c r="B64" s="12">
        <f t="shared" si="7"/>
        <v>99.97442937289088</v>
      </c>
      <c r="C64" s="12">
        <f t="shared" si="7"/>
        <v>0</v>
      </c>
      <c r="D64" s="3">
        <f t="shared" si="7"/>
        <v>64.99998326351871</v>
      </c>
      <c r="E64" s="13">
        <f t="shared" si="7"/>
        <v>64.99998326351871</v>
      </c>
      <c r="F64" s="13">
        <f t="shared" si="7"/>
        <v>39.05655127111493</v>
      </c>
      <c r="G64" s="13">
        <f t="shared" si="7"/>
        <v>44.604014406946014</v>
      </c>
      <c r="H64" s="13">
        <f t="shared" si="7"/>
        <v>40.39797152744862</v>
      </c>
      <c r="I64" s="13">
        <f t="shared" si="7"/>
        <v>41.353016473866646</v>
      </c>
      <c r="J64" s="13">
        <f t="shared" si="7"/>
        <v>44.742586483415714</v>
      </c>
      <c r="K64" s="13">
        <f t="shared" si="7"/>
        <v>53.64650254885341</v>
      </c>
      <c r="L64" s="13">
        <f t="shared" si="7"/>
        <v>41.90094321470001</v>
      </c>
      <c r="M64" s="13">
        <f t="shared" si="7"/>
        <v>46.72617486997338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44.03008573333975</v>
      </c>
      <c r="W64" s="13">
        <f t="shared" si="7"/>
        <v>64.99997181224701</v>
      </c>
      <c r="X64" s="13">
        <f t="shared" si="7"/>
        <v>0</v>
      </c>
      <c r="Y64" s="13">
        <f t="shared" si="7"/>
        <v>0</v>
      </c>
      <c r="Z64" s="14">
        <f t="shared" si="7"/>
        <v>64.99998326351871</v>
      </c>
    </row>
    <row r="65" spans="1:26" ht="13.5">
      <c r="A65" s="38" t="s">
        <v>114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115</v>
      </c>
      <c r="B66" s="15">
        <f t="shared" si="7"/>
        <v>10.666959916592694</v>
      </c>
      <c r="C66" s="15">
        <f t="shared" si="7"/>
        <v>0</v>
      </c>
      <c r="D66" s="4">
        <f t="shared" si="7"/>
        <v>65.00000532598983</v>
      </c>
      <c r="E66" s="16">
        <f t="shared" si="7"/>
        <v>65.00000532598983</v>
      </c>
      <c r="F66" s="16">
        <f t="shared" si="7"/>
        <v>5.255509279047345</v>
      </c>
      <c r="G66" s="16">
        <f t="shared" si="7"/>
        <v>4.9271566647128715</v>
      </c>
      <c r="H66" s="16">
        <f t="shared" si="7"/>
        <v>30.960903231341764</v>
      </c>
      <c r="I66" s="16">
        <f t="shared" si="7"/>
        <v>7.905194049328054</v>
      </c>
      <c r="J66" s="16">
        <f t="shared" si="7"/>
        <v>14.078902046814598</v>
      </c>
      <c r="K66" s="16">
        <f t="shared" si="7"/>
        <v>31.468620074023697</v>
      </c>
      <c r="L66" s="16">
        <f t="shared" si="7"/>
        <v>8.96344410358361</v>
      </c>
      <c r="M66" s="16">
        <f t="shared" si="7"/>
        <v>17.86797277414865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11.601874258404292</v>
      </c>
      <c r="W66" s="16">
        <f t="shared" si="7"/>
        <v>70.24045365948726</v>
      </c>
      <c r="X66" s="16">
        <f t="shared" si="7"/>
        <v>0</v>
      </c>
      <c r="Y66" s="16">
        <f t="shared" si="7"/>
        <v>0</v>
      </c>
      <c r="Z66" s="17">
        <f t="shared" si="7"/>
        <v>65.00000532598983</v>
      </c>
    </row>
    <row r="67" spans="1:26" ht="13.5" hidden="1">
      <c r="A67" s="40" t="s">
        <v>116</v>
      </c>
      <c r="B67" s="23">
        <v>208816402</v>
      </c>
      <c r="C67" s="23"/>
      <c r="D67" s="24">
        <v>316501195</v>
      </c>
      <c r="E67" s="25">
        <v>316501195</v>
      </c>
      <c r="F67" s="25">
        <v>20226757</v>
      </c>
      <c r="G67" s="25">
        <v>18179888</v>
      </c>
      <c r="H67" s="25">
        <v>15721059</v>
      </c>
      <c r="I67" s="25">
        <v>54127704</v>
      </c>
      <c r="J67" s="25">
        <v>19960251</v>
      </c>
      <c r="K67" s="25">
        <v>18676585</v>
      </c>
      <c r="L67" s="25">
        <v>20388079</v>
      </c>
      <c r="M67" s="25">
        <v>59024915</v>
      </c>
      <c r="N67" s="25"/>
      <c r="O67" s="25"/>
      <c r="P67" s="25"/>
      <c r="Q67" s="25"/>
      <c r="R67" s="25"/>
      <c r="S67" s="25"/>
      <c r="T67" s="25"/>
      <c r="U67" s="25"/>
      <c r="V67" s="25">
        <v>113152619</v>
      </c>
      <c r="W67" s="25">
        <v>157920529</v>
      </c>
      <c r="X67" s="25"/>
      <c r="Y67" s="24"/>
      <c r="Z67" s="26">
        <v>316501195</v>
      </c>
    </row>
    <row r="68" spans="1:26" ht="13.5" hidden="1">
      <c r="A68" s="36" t="s">
        <v>31</v>
      </c>
      <c r="B68" s="18">
        <v>68105690</v>
      </c>
      <c r="C68" s="18"/>
      <c r="D68" s="19">
        <v>106775527</v>
      </c>
      <c r="E68" s="20">
        <v>106775527</v>
      </c>
      <c r="F68" s="20">
        <v>7680511</v>
      </c>
      <c r="G68" s="20">
        <v>6528780</v>
      </c>
      <c r="H68" s="20">
        <v>7628419</v>
      </c>
      <c r="I68" s="20">
        <v>21837710</v>
      </c>
      <c r="J68" s="20">
        <v>7677758</v>
      </c>
      <c r="K68" s="20">
        <v>7642096</v>
      </c>
      <c r="L68" s="20">
        <v>7677603</v>
      </c>
      <c r="M68" s="20">
        <v>22997457</v>
      </c>
      <c r="N68" s="20"/>
      <c r="O68" s="20"/>
      <c r="P68" s="20"/>
      <c r="Q68" s="20"/>
      <c r="R68" s="20"/>
      <c r="S68" s="20"/>
      <c r="T68" s="20"/>
      <c r="U68" s="20"/>
      <c r="V68" s="20">
        <v>44835167</v>
      </c>
      <c r="W68" s="20">
        <v>53741761</v>
      </c>
      <c r="X68" s="20"/>
      <c r="Y68" s="19"/>
      <c r="Z68" s="22">
        <v>106775527</v>
      </c>
    </row>
    <row r="69" spans="1:26" ht="13.5" hidden="1">
      <c r="A69" s="37" t="s">
        <v>32</v>
      </c>
      <c r="B69" s="18">
        <v>108151454</v>
      </c>
      <c r="C69" s="18"/>
      <c r="D69" s="19">
        <v>133683465</v>
      </c>
      <c r="E69" s="20">
        <v>133683465</v>
      </c>
      <c r="F69" s="20">
        <v>9528156</v>
      </c>
      <c r="G69" s="20">
        <v>8561395</v>
      </c>
      <c r="H69" s="20">
        <v>7346696</v>
      </c>
      <c r="I69" s="20">
        <v>25436247</v>
      </c>
      <c r="J69" s="20">
        <v>11007976</v>
      </c>
      <c r="K69" s="20">
        <v>9724368</v>
      </c>
      <c r="L69" s="20">
        <v>11251751</v>
      </c>
      <c r="M69" s="20">
        <v>31984095</v>
      </c>
      <c r="N69" s="20"/>
      <c r="O69" s="20"/>
      <c r="P69" s="20"/>
      <c r="Q69" s="20"/>
      <c r="R69" s="20"/>
      <c r="S69" s="20"/>
      <c r="T69" s="20"/>
      <c r="U69" s="20"/>
      <c r="V69" s="20">
        <v>57420342</v>
      </c>
      <c r="W69" s="20">
        <v>68994317</v>
      </c>
      <c r="X69" s="20"/>
      <c r="Y69" s="19"/>
      <c r="Z69" s="22">
        <v>133683465</v>
      </c>
    </row>
    <row r="70" spans="1:26" ht="13.5" hidden="1">
      <c r="A70" s="38" t="s">
        <v>110</v>
      </c>
      <c r="B70" s="18">
        <v>94111326</v>
      </c>
      <c r="C70" s="18"/>
      <c r="D70" s="19">
        <v>116654796</v>
      </c>
      <c r="E70" s="20">
        <v>116654796</v>
      </c>
      <c r="F70" s="20">
        <v>8432071</v>
      </c>
      <c r="G70" s="20">
        <v>7466090</v>
      </c>
      <c r="H70" s="20">
        <v>6253854</v>
      </c>
      <c r="I70" s="20">
        <v>22152015</v>
      </c>
      <c r="J70" s="20">
        <v>9913084</v>
      </c>
      <c r="K70" s="20">
        <v>8649571</v>
      </c>
      <c r="L70" s="20">
        <v>10160377</v>
      </c>
      <c r="M70" s="20">
        <v>28723032</v>
      </c>
      <c r="N70" s="20"/>
      <c r="O70" s="20"/>
      <c r="P70" s="20"/>
      <c r="Q70" s="20"/>
      <c r="R70" s="20"/>
      <c r="S70" s="20"/>
      <c r="T70" s="20"/>
      <c r="U70" s="20"/>
      <c r="V70" s="20">
        <v>50875047</v>
      </c>
      <c r="W70" s="20">
        <v>60479981</v>
      </c>
      <c r="X70" s="20"/>
      <c r="Y70" s="19"/>
      <c r="Z70" s="22">
        <v>116654796</v>
      </c>
    </row>
    <row r="71" spans="1:26" ht="13.5" hidden="1">
      <c r="A71" s="38" t="s">
        <v>111</v>
      </c>
      <c r="B71" s="18"/>
      <c r="C71" s="18"/>
      <c r="D71" s="19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19"/>
      <c r="Z71" s="22"/>
    </row>
    <row r="72" spans="1:26" ht="13.5" hidden="1">
      <c r="A72" s="38" t="s">
        <v>112</v>
      </c>
      <c r="B72" s="18"/>
      <c r="C72" s="18"/>
      <c r="D72" s="19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19"/>
      <c r="Z72" s="22"/>
    </row>
    <row r="73" spans="1:26" ht="13.5" hidden="1">
      <c r="A73" s="38" t="s">
        <v>113</v>
      </c>
      <c r="B73" s="18">
        <v>13789259</v>
      </c>
      <c r="C73" s="18"/>
      <c r="D73" s="19">
        <v>17028669</v>
      </c>
      <c r="E73" s="20">
        <v>17028669</v>
      </c>
      <c r="F73" s="20">
        <v>1096085</v>
      </c>
      <c r="G73" s="20">
        <v>1095305</v>
      </c>
      <c r="H73" s="20">
        <v>1092842</v>
      </c>
      <c r="I73" s="20">
        <v>3284232</v>
      </c>
      <c r="J73" s="20">
        <v>1094892</v>
      </c>
      <c r="K73" s="20">
        <v>1074797</v>
      </c>
      <c r="L73" s="20">
        <v>1091374</v>
      </c>
      <c r="M73" s="20">
        <v>3261063</v>
      </c>
      <c r="N73" s="20"/>
      <c r="O73" s="20"/>
      <c r="P73" s="20"/>
      <c r="Q73" s="20"/>
      <c r="R73" s="20"/>
      <c r="S73" s="20"/>
      <c r="T73" s="20"/>
      <c r="U73" s="20"/>
      <c r="V73" s="20">
        <v>6545295</v>
      </c>
      <c r="W73" s="20">
        <v>8514336</v>
      </c>
      <c r="X73" s="20"/>
      <c r="Y73" s="19"/>
      <c r="Z73" s="22">
        <v>17028669</v>
      </c>
    </row>
    <row r="74" spans="1:26" ht="13.5" hidden="1">
      <c r="A74" s="38" t="s">
        <v>114</v>
      </c>
      <c r="B74" s="18">
        <v>250869</v>
      </c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115</v>
      </c>
      <c r="B75" s="27">
        <v>32559258</v>
      </c>
      <c r="C75" s="27"/>
      <c r="D75" s="28">
        <v>76042203</v>
      </c>
      <c r="E75" s="29">
        <v>76042203</v>
      </c>
      <c r="F75" s="29">
        <v>3018090</v>
      </c>
      <c r="G75" s="29">
        <v>3089713</v>
      </c>
      <c r="H75" s="29">
        <v>745944</v>
      </c>
      <c r="I75" s="29">
        <v>6853747</v>
      </c>
      <c r="J75" s="29">
        <v>1274517</v>
      </c>
      <c r="K75" s="29">
        <v>1310121</v>
      </c>
      <c r="L75" s="29">
        <v>1458725</v>
      </c>
      <c r="M75" s="29">
        <v>4043363</v>
      </c>
      <c r="N75" s="29"/>
      <c r="O75" s="29"/>
      <c r="P75" s="29"/>
      <c r="Q75" s="29"/>
      <c r="R75" s="29"/>
      <c r="S75" s="29"/>
      <c r="T75" s="29"/>
      <c r="U75" s="29"/>
      <c r="V75" s="29">
        <v>10897110</v>
      </c>
      <c r="W75" s="29">
        <v>35184451</v>
      </c>
      <c r="X75" s="29"/>
      <c r="Y75" s="28"/>
      <c r="Z75" s="30">
        <v>76042203</v>
      </c>
    </row>
    <row r="76" spans="1:26" ht="13.5" hidden="1">
      <c r="A76" s="41" t="s">
        <v>117</v>
      </c>
      <c r="B76" s="31">
        <v>179726701</v>
      </c>
      <c r="C76" s="31"/>
      <c r="D76" s="32">
        <v>205725768</v>
      </c>
      <c r="E76" s="33">
        <v>205725768</v>
      </c>
      <c r="F76" s="33">
        <v>13514907</v>
      </c>
      <c r="G76" s="33">
        <v>15481836</v>
      </c>
      <c r="H76" s="33">
        <v>15725024</v>
      </c>
      <c r="I76" s="33">
        <v>44721767</v>
      </c>
      <c r="J76" s="33">
        <v>12543153</v>
      </c>
      <c r="K76" s="33">
        <v>18291041</v>
      </c>
      <c r="L76" s="33">
        <v>16801822</v>
      </c>
      <c r="M76" s="33">
        <v>47636016</v>
      </c>
      <c r="N76" s="33"/>
      <c r="O76" s="33"/>
      <c r="P76" s="33"/>
      <c r="Q76" s="33"/>
      <c r="R76" s="33"/>
      <c r="S76" s="33"/>
      <c r="T76" s="33"/>
      <c r="U76" s="33"/>
      <c r="V76" s="33">
        <v>92357783</v>
      </c>
      <c r="W76" s="33">
        <v>102862884</v>
      </c>
      <c r="X76" s="33"/>
      <c r="Y76" s="32"/>
      <c r="Z76" s="34">
        <v>205725768</v>
      </c>
    </row>
    <row r="77" spans="1:26" ht="13.5" hidden="1">
      <c r="A77" s="36" t="s">
        <v>31</v>
      </c>
      <c r="B77" s="18">
        <v>68105690</v>
      </c>
      <c r="C77" s="18"/>
      <c r="D77" s="19">
        <v>69404088</v>
      </c>
      <c r="E77" s="20">
        <v>69404088</v>
      </c>
      <c r="F77" s="20">
        <v>2198589</v>
      </c>
      <c r="G77" s="20">
        <v>2909973</v>
      </c>
      <c r="H77" s="20">
        <v>2845858</v>
      </c>
      <c r="I77" s="20">
        <v>7954420</v>
      </c>
      <c r="J77" s="20">
        <v>2898512</v>
      </c>
      <c r="K77" s="20">
        <v>3326221</v>
      </c>
      <c r="L77" s="20">
        <v>5142767</v>
      </c>
      <c r="M77" s="20">
        <v>11367500</v>
      </c>
      <c r="N77" s="20"/>
      <c r="O77" s="20"/>
      <c r="P77" s="20"/>
      <c r="Q77" s="20"/>
      <c r="R77" s="20"/>
      <c r="S77" s="20"/>
      <c r="T77" s="20"/>
      <c r="U77" s="20"/>
      <c r="V77" s="20">
        <v>19321920</v>
      </c>
      <c r="W77" s="20">
        <v>34702044</v>
      </c>
      <c r="X77" s="20"/>
      <c r="Y77" s="19"/>
      <c r="Z77" s="22">
        <v>69404088</v>
      </c>
    </row>
    <row r="78" spans="1:26" ht="13.5" hidden="1">
      <c r="A78" s="37" t="s">
        <v>32</v>
      </c>
      <c r="B78" s="18">
        <v>108147928</v>
      </c>
      <c r="C78" s="18"/>
      <c r="D78" s="19">
        <v>86894244</v>
      </c>
      <c r="E78" s="20">
        <v>86894244</v>
      </c>
      <c r="F78" s="20">
        <v>11157702</v>
      </c>
      <c r="G78" s="20">
        <v>12419628</v>
      </c>
      <c r="H78" s="20">
        <v>12648215</v>
      </c>
      <c r="I78" s="20">
        <v>36225545</v>
      </c>
      <c r="J78" s="20">
        <v>9465203</v>
      </c>
      <c r="K78" s="20">
        <v>14552543</v>
      </c>
      <c r="L78" s="20">
        <v>11528303</v>
      </c>
      <c r="M78" s="20">
        <v>35546049</v>
      </c>
      <c r="N78" s="20"/>
      <c r="O78" s="20"/>
      <c r="P78" s="20"/>
      <c r="Q78" s="20"/>
      <c r="R78" s="20"/>
      <c r="S78" s="20"/>
      <c r="T78" s="20"/>
      <c r="U78" s="20"/>
      <c r="V78" s="20">
        <v>71771594</v>
      </c>
      <c r="W78" s="20">
        <v>43447122</v>
      </c>
      <c r="X78" s="20"/>
      <c r="Y78" s="19"/>
      <c r="Z78" s="22">
        <v>86894244</v>
      </c>
    </row>
    <row r="79" spans="1:26" ht="13.5" hidden="1">
      <c r="A79" s="38" t="s">
        <v>110</v>
      </c>
      <c r="B79" s="18">
        <v>94362195</v>
      </c>
      <c r="C79" s="18"/>
      <c r="D79" s="19">
        <v>75825612</v>
      </c>
      <c r="E79" s="20">
        <v>75825612</v>
      </c>
      <c r="F79" s="20">
        <v>6375076</v>
      </c>
      <c r="G79" s="20">
        <v>6914766</v>
      </c>
      <c r="H79" s="20">
        <v>6957186</v>
      </c>
      <c r="I79" s="20">
        <v>20247028</v>
      </c>
      <c r="J79" s="20">
        <v>4754764</v>
      </c>
      <c r="K79" s="20">
        <v>7391816</v>
      </c>
      <c r="L79" s="20">
        <v>6958283</v>
      </c>
      <c r="M79" s="20">
        <v>19104863</v>
      </c>
      <c r="N79" s="20"/>
      <c r="O79" s="20"/>
      <c r="P79" s="20"/>
      <c r="Q79" s="20"/>
      <c r="R79" s="20"/>
      <c r="S79" s="20"/>
      <c r="T79" s="20"/>
      <c r="U79" s="20"/>
      <c r="V79" s="20">
        <v>39351891</v>
      </c>
      <c r="W79" s="20">
        <v>37912806</v>
      </c>
      <c r="X79" s="20"/>
      <c r="Y79" s="19"/>
      <c r="Z79" s="22">
        <v>75825612</v>
      </c>
    </row>
    <row r="80" spans="1:26" ht="13.5" hidden="1">
      <c r="A80" s="38" t="s">
        <v>111</v>
      </c>
      <c r="B80" s="18"/>
      <c r="C80" s="18"/>
      <c r="D80" s="19"/>
      <c r="E80" s="20"/>
      <c r="F80" s="20">
        <v>3875566</v>
      </c>
      <c r="G80" s="20">
        <v>4353015</v>
      </c>
      <c r="H80" s="20">
        <v>4619490</v>
      </c>
      <c r="I80" s="20">
        <v>12848071</v>
      </c>
      <c r="J80" s="20">
        <v>3560468</v>
      </c>
      <c r="K80" s="20">
        <v>5852895</v>
      </c>
      <c r="L80" s="20">
        <v>3510681</v>
      </c>
      <c r="M80" s="20">
        <v>12924044</v>
      </c>
      <c r="N80" s="20"/>
      <c r="O80" s="20"/>
      <c r="P80" s="20"/>
      <c r="Q80" s="20"/>
      <c r="R80" s="20"/>
      <c r="S80" s="20"/>
      <c r="T80" s="20"/>
      <c r="U80" s="20"/>
      <c r="V80" s="20">
        <v>25772115</v>
      </c>
      <c r="W80" s="20"/>
      <c r="X80" s="20"/>
      <c r="Y80" s="19"/>
      <c r="Z80" s="22"/>
    </row>
    <row r="81" spans="1:26" ht="13.5" hidden="1">
      <c r="A81" s="38" t="s">
        <v>112</v>
      </c>
      <c r="B81" s="18"/>
      <c r="C81" s="18"/>
      <c r="D81" s="19"/>
      <c r="E81" s="20"/>
      <c r="F81" s="20">
        <v>478967</v>
      </c>
      <c r="G81" s="20">
        <v>663297</v>
      </c>
      <c r="H81" s="20">
        <v>630053</v>
      </c>
      <c r="I81" s="20">
        <v>1772317</v>
      </c>
      <c r="J81" s="20">
        <v>660088</v>
      </c>
      <c r="K81" s="20">
        <v>731241</v>
      </c>
      <c r="L81" s="20">
        <v>602043</v>
      </c>
      <c r="M81" s="20">
        <v>1993372</v>
      </c>
      <c r="N81" s="20"/>
      <c r="O81" s="20"/>
      <c r="P81" s="20"/>
      <c r="Q81" s="20"/>
      <c r="R81" s="20"/>
      <c r="S81" s="20"/>
      <c r="T81" s="20"/>
      <c r="U81" s="20"/>
      <c r="V81" s="20">
        <v>3765689</v>
      </c>
      <c r="W81" s="20"/>
      <c r="X81" s="20"/>
      <c r="Y81" s="19"/>
      <c r="Z81" s="22"/>
    </row>
    <row r="82" spans="1:26" ht="13.5" hidden="1">
      <c r="A82" s="38" t="s">
        <v>113</v>
      </c>
      <c r="B82" s="18">
        <v>13785733</v>
      </c>
      <c r="C82" s="18"/>
      <c r="D82" s="19">
        <v>11068632</v>
      </c>
      <c r="E82" s="20">
        <v>11068632</v>
      </c>
      <c r="F82" s="20">
        <v>428093</v>
      </c>
      <c r="G82" s="20">
        <v>488550</v>
      </c>
      <c r="H82" s="20">
        <v>441486</v>
      </c>
      <c r="I82" s="20">
        <v>1358129</v>
      </c>
      <c r="J82" s="20">
        <v>489883</v>
      </c>
      <c r="K82" s="20">
        <v>576591</v>
      </c>
      <c r="L82" s="20">
        <v>457296</v>
      </c>
      <c r="M82" s="20">
        <v>1523770</v>
      </c>
      <c r="N82" s="20"/>
      <c r="O82" s="20"/>
      <c r="P82" s="20"/>
      <c r="Q82" s="20"/>
      <c r="R82" s="20"/>
      <c r="S82" s="20"/>
      <c r="T82" s="20"/>
      <c r="U82" s="20"/>
      <c r="V82" s="20">
        <v>2881899</v>
      </c>
      <c r="W82" s="20">
        <v>5534316</v>
      </c>
      <c r="X82" s="20"/>
      <c r="Y82" s="19"/>
      <c r="Z82" s="22">
        <v>11068632</v>
      </c>
    </row>
    <row r="83" spans="1:26" ht="13.5" hidden="1">
      <c r="A83" s="38" t="s">
        <v>114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115</v>
      </c>
      <c r="B84" s="27">
        <v>3473083</v>
      </c>
      <c r="C84" s="27"/>
      <c r="D84" s="28">
        <v>49427436</v>
      </c>
      <c r="E84" s="29">
        <v>49427436</v>
      </c>
      <c r="F84" s="29">
        <v>158616</v>
      </c>
      <c r="G84" s="29">
        <v>152235</v>
      </c>
      <c r="H84" s="29">
        <v>230951</v>
      </c>
      <c r="I84" s="29">
        <v>541802</v>
      </c>
      <c r="J84" s="29">
        <v>179438</v>
      </c>
      <c r="K84" s="29">
        <v>412277</v>
      </c>
      <c r="L84" s="29">
        <v>130752</v>
      </c>
      <c r="M84" s="29">
        <v>722467</v>
      </c>
      <c r="N84" s="29"/>
      <c r="O84" s="29"/>
      <c r="P84" s="29"/>
      <c r="Q84" s="29"/>
      <c r="R84" s="29"/>
      <c r="S84" s="29"/>
      <c r="T84" s="29"/>
      <c r="U84" s="29"/>
      <c r="V84" s="29">
        <v>1264269</v>
      </c>
      <c r="W84" s="29">
        <v>24713718</v>
      </c>
      <c r="X84" s="29"/>
      <c r="Y84" s="28"/>
      <c r="Z84" s="30">
        <v>49427436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69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32093298</v>
      </c>
      <c r="C5" s="18">
        <v>0</v>
      </c>
      <c r="D5" s="58">
        <v>31587190</v>
      </c>
      <c r="E5" s="59">
        <v>31587190</v>
      </c>
      <c r="F5" s="59">
        <v>2875608</v>
      </c>
      <c r="G5" s="59">
        <v>6844437</v>
      </c>
      <c r="H5" s="59">
        <v>11908008</v>
      </c>
      <c r="I5" s="59">
        <v>21628053</v>
      </c>
      <c r="J5" s="59">
        <v>6651144</v>
      </c>
      <c r="K5" s="59">
        <v>3600042</v>
      </c>
      <c r="L5" s="59">
        <v>6427341</v>
      </c>
      <c r="M5" s="59">
        <v>16678527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38306580</v>
      </c>
      <c r="W5" s="59">
        <v>15477723</v>
      </c>
      <c r="X5" s="59">
        <v>22828857</v>
      </c>
      <c r="Y5" s="60">
        <v>147.49</v>
      </c>
      <c r="Z5" s="61">
        <v>31587190</v>
      </c>
    </row>
    <row r="6" spans="1:26" ht="13.5">
      <c r="A6" s="57" t="s">
        <v>32</v>
      </c>
      <c r="B6" s="18">
        <v>2586338</v>
      </c>
      <c r="C6" s="18">
        <v>0</v>
      </c>
      <c r="D6" s="58">
        <v>2694675</v>
      </c>
      <c r="E6" s="59">
        <v>2694675</v>
      </c>
      <c r="F6" s="59">
        <v>222136</v>
      </c>
      <c r="G6" s="59">
        <v>260723</v>
      </c>
      <c r="H6" s="59">
        <v>285384</v>
      </c>
      <c r="I6" s="59">
        <v>768243</v>
      </c>
      <c r="J6" s="59">
        <v>254107</v>
      </c>
      <c r="K6" s="59">
        <v>255021</v>
      </c>
      <c r="L6" s="59">
        <v>242114</v>
      </c>
      <c r="M6" s="59">
        <v>751242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1519485</v>
      </c>
      <c r="W6" s="59">
        <v>1320392</v>
      </c>
      <c r="X6" s="59">
        <v>199093</v>
      </c>
      <c r="Y6" s="60">
        <v>15.08</v>
      </c>
      <c r="Z6" s="61">
        <v>2694675</v>
      </c>
    </row>
    <row r="7" spans="1:26" ht="13.5">
      <c r="A7" s="57" t="s">
        <v>33</v>
      </c>
      <c r="B7" s="18">
        <v>4400886</v>
      </c>
      <c r="C7" s="18">
        <v>0</v>
      </c>
      <c r="D7" s="58">
        <v>4485148</v>
      </c>
      <c r="E7" s="59">
        <v>4485148</v>
      </c>
      <c r="F7" s="59">
        <v>421673</v>
      </c>
      <c r="G7" s="59">
        <v>519413</v>
      </c>
      <c r="H7" s="59">
        <v>565276</v>
      </c>
      <c r="I7" s="59">
        <v>1506362</v>
      </c>
      <c r="J7" s="59">
        <v>0</v>
      </c>
      <c r="K7" s="59">
        <v>1158673</v>
      </c>
      <c r="L7" s="59">
        <v>0</v>
      </c>
      <c r="M7" s="59">
        <v>1158673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2665035</v>
      </c>
      <c r="W7" s="59">
        <v>2197723</v>
      </c>
      <c r="X7" s="59">
        <v>467312</v>
      </c>
      <c r="Y7" s="60">
        <v>21.26</v>
      </c>
      <c r="Z7" s="61">
        <v>4485148</v>
      </c>
    </row>
    <row r="8" spans="1:26" ht="13.5">
      <c r="A8" s="57" t="s">
        <v>34</v>
      </c>
      <c r="B8" s="18">
        <v>100118417</v>
      </c>
      <c r="C8" s="18">
        <v>0</v>
      </c>
      <c r="D8" s="58">
        <v>94154000</v>
      </c>
      <c r="E8" s="59">
        <v>94154000</v>
      </c>
      <c r="F8" s="59">
        <v>38283187</v>
      </c>
      <c r="G8" s="59">
        <v>310626</v>
      </c>
      <c r="H8" s="59">
        <v>27654</v>
      </c>
      <c r="I8" s="59">
        <v>38621467</v>
      </c>
      <c r="J8" s="59">
        <v>221234</v>
      </c>
      <c r="K8" s="59">
        <v>263076</v>
      </c>
      <c r="L8" s="59">
        <v>30598786</v>
      </c>
      <c r="M8" s="59">
        <v>31083096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69704563</v>
      </c>
      <c r="W8" s="59">
        <v>46135460</v>
      </c>
      <c r="X8" s="59">
        <v>23569103</v>
      </c>
      <c r="Y8" s="60">
        <v>51.09</v>
      </c>
      <c r="Z8" s="61">
        <v>94154000</v>
      </c>
    </row>
    <row r="9" spans="1:26" ht="13.5">
      <c r="A9" s="57" t="s">
        <v>35</v>
      </c>
      <c r="B9" s="18">
        <v>8102481</v>
      </c>
      <c r="C9" s="18">
        <v>0</v>
      </c>
      <c r="D9" s="58">
        <v>11397090</v>
      </c>
      <c r="E9" s="59">
        <v>11397090</v>
      </c>
      <c r="F9" s="59">
        <v>1138782</v>
      </c>
      <c r="G9" s="59">
        <v>564453</v>
      </c>
      <c r="H9" s="59">
        <v>510039</v>
      </c>
      <c r="I9" s="59">
        <v>2213274</v>
      </c>
      <c r="J9" s="59">
        <v>478665</v>
      </c>
      <c r="K9" s="59">
        <v>750096</v>
      </c>
      <c r="L9" s="59">
        <v>22043</v>
      </c>
      <c r="M9" s="59">
        <v>1250804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3464078</v>
      </c>
      <c r="W9" s="59">
        <v>3771573</v>
      </c>
      <c r="X9" s="59">
        <v>-307495</v>
      </c>
      <c r="Y9" s="60">
        <v>-8.15</v>
      </c>
      <c r="Z9" s="61">
        <v>11397090</v>
      </c>
    </row>
    <row r="10" spans="1:26" ht="25.5">
      <c r="A10" s="62" t="s">
        <v>102</v>
      </c>
      <c r="B10" s="63">
        <f>SUM(B5:B9)</f>
        <v>147301420</v>
      </c>
      <c r="C10" s="63">
        <f>SUM(C5:C9)</f>
        <v>0</v>
      </c>
      <c r="D10" s="64">
        <f aca="true" t="shared" si="0" ref="D10:Z10">SUM(D5:D9)</f>
        <v>144318103</v>
      </c>
      <c r="E10" s="65">
        <f t="shared" si="0"/>
        <v>144318103</v>
      </c>
      <c r="F10" s="65">
        <f t="shared" si="0"/>
        <v>42941386</v>
      </c>
      <c r="G10" s="65">
        <f t="shared" si="0"/>
        <v>8499652</v>
      </c>
      <c r="H10" s="65">
        <f t="shared" si="0"/>
        <v>13296361</v>
      </c>
      <c r="I10" s="65">
        <f t="shared" si="0"/>
        <v>64737399</v>
      </c>
      <c r="J10" s="65">
        <f t="shared" si="0"/>
        <v>7605150</v>
      </c>
      <c r="K10" s="65">
        <f t="shared" si="0"/>
        <v>6026908</v>
      </c>
      <c r="L10" s="65">
        <f t="shared" si="0"/>
        <v>37290284</v>
      </c>
      <c r="M10" s="65">
        <f t="shared" si="0"/>
        <v>50922342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115659741</v>
      </c>
      <c r="W10" s="65">
        <f t="shared" si="0"/>
        <v>68902871</v>
      </c>
      <c r="X10" s="65">
        <f t="shared" si="0"/>
        <v>46756870</v>
      </c>
      <c r="Y10" s="66">
        <f>+IF(W10&lt;&gt;0,(X10/W10)*100,0)</f>
        <v>67.85910270705557</v>
      </c>
      <c r="Z10" s="67">
        <f t="shared" si="0"/>
        <v>144318103</v>
      </c>
    </row>
    <row r="11" spans="1:26" ht="13.5">
      <c r="A11" s="57" t="s">
        <v>36</v>
      </c>
      <c r="B11" s="18">
        <v>45252894</v>
      </c>
      <c r="C11" s="18">
        <v>0</v>
      </c>
      <c r="D11" s="58">
        <v>50489061</v>
      </c>
      <c r="E11" s="59">
        <v>50489061</v>
      </c>
      <c r="F11" s="59">
        <v>4128319</v>
      </c>
      <c r="G11" s="59">
        <v>4157573</v>
      </c>
      <c r="H11" s="59">
        <v>3938250</v>
      </c>
      <c r="I11" s="59">
        <v>12224142</v>
      </c>
      <c r="J11" s="59">
        <v>5097605</v>
      </c>
      <c r="K11" s="59">
        <v>3930165</v>
      </c>
      <c r="L11" s="59">
        <v>3651826</v>
      </c>
      <c r="M11" s="59">
        <v>12679596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24903738</v>
      </c>
      <c r="W11" s="59">
        <v>24739640</v>
      </c>
      <c r="X11" s="59">
        <v>164098</v>
      </c>
      <c r="Y11" s="60">
        <v>0.66</v>
      </c>
      <c r="Z11" s="61">
        <v>50489061</v>
      </c>
    </row>
    <row r="12" spans="1:26" ht="13.5">
      <c r="A12" s="57" t="s">
        <v>37</v>
      </c>
      <c r="B12" s="18">
        <v>9511268</v>
      </c>
      <c r="C12" s="18">
        <v>0</v>
      </c>
      <c r="D12" s="58">
        <v>9831891</v>
      </c>
      <c r="E12" s="59">
        <v>9831891</v>
      </c>
      <c r="F12" s="59">
        <v>747021</v>
      </c>
      <c r="G12" s="59">
        <v>747047</v>
      </c>
      <c r="H12" s="59">
        <v>715791</v>
      </c>
      <c r="I12" s="59">
        <v>2209859</v>
      </c>
      <c r="J12" s="59">
        <v>703055</v>
      </c>
      <c r="K12" s="59">
        <v>715770</v>
      </c>
      <c r="L12" s="59">
        <v>715770</v>
      </c>
      <c r="M12" s="59">
        <v>2134595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4344454</v>
      </c>
      <c r="W12" s="59">
        <v>4817627</v>
      </c>
      <c r="X12" s="59">
        <v>-473173</v>
      </c>
      <c r="Y12" s="60">
        <v>-9.82</v>
      </c>
      <c r="Z12" s="61">
        <v>9831891</v>
      </c>
    </row>
    <row r="13" spans="1:26" ht="13.5">
      <c r="A13" s="57" t="s">
        <v>103</v>
      </c>
      <c r="B13" s="18">
        <v>29527976</v>
      </c>
      <c r="C13" s="18">
        <v>0</v>
      </c>
      <c r="D13" s="58">
        <v>33080278</v>
      </c>
      <c r="E13" s="59">
        <v>33080278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16209337</v>
      </c>
      <c r="X13" s="59">
        <v>-16209337</v>
      </c>
      <c r="Y13" s="60">
        <v>-100</v>
      </c>
      <c r="Z13" s="61">
        <v>33080278</v>
      </c>
    </row>
    <row r="14" spans="1:26" ht="13.5">
      <c r="A14" s="57" t="s">
        <v>38</v>
      </c>
      <c r="B14" s="18">
        <v>45995</v>
      </c>
      <c r="C14" s="18">
        <v>0</v>
      </c>
      <c r="D14" s="58">
        <v>74340</v>
      </c>
      <c r="E14" s="59">
        <v>74340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>
        <v>36427</v>
      </c>
      <c r="X14" s="59">
        <v>-36427</v>
      </c>
      <c r="Y14" s="60">
        <v>-100</v>
      </c>
      <c r="Z14" s="61">
        <v>74340</v>
      </c>
    </row>
    <row r="15" spans="1:26" ht="13.5">
      <c r="A15" s="57" t="s">
        <v>39</v>
      </c>
      <c r="B15" s="18">
        <v>2371601</v>
      </c>
      <c r="C15" s="18">
        <v>0</v>
      </c>
      <c r="D15" s="58">
        <v>4314500</v>
      </c>
      <c r="E15" s="59">
        <v>4314500</v>
      </c>
      <c r="F15" s="59">
        <v>45878</v>
      </c>
      <c r="G15" s="59">
        <v>539174</v>
      </c>
      <c r="H15" s="59">
        <v>266832</v>
      </c>
      <c r="I15" s="59">
        <v>851884</v>
      </c>
      <c r="J15" s="59">
        <v>185167</v>
      </c>
      <c r="K15" s="59">
        <v>285397</v>
      </c>
      <c r="L15" s="59">
        <v>187771</v>
      </c>
      <c r="M15" s="59">
        <v>658335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1510219</v>
      </c>
      <c r="W15" s="59">
        <v>2114106</v>
      </c>
      <c r="X15" s="59">
        <v>-603887</v>
      </c>
      <c r="Y15" s="60">
        <v>-28.56</v>
      </c>
      <c r="Z15" s="61">
        <v>4314500</v>
      </c>
    </row>
    <row r="16" spans="1:26" ht="13.5">
      <c r="A16" s="68" t="s">
        <v>40</v>
      </c>
      <c r="B16" s="18">
        <v>0</v>
      </c>
      <c r="C16" s="18">
        <v>0</v>
      </c>
      <c r="D16" s="58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/>
      <c r="X16" s="59">
        <v>0</v>
      </c>
      <c r="Y16" s="60">
        <v>0</v>
      </c>
      <c r="Z16" s="61">
        <v>0</v>
      </c>
    </row>
    <row r="17" spans="1:26" ht="13.5">
      <c r="A17" s="57" t="s">
        <v>41</v>
      </c>
      <c r="B17" s="18">
        <v>58096243</v>
      </c>
      <c r="C17" s="18">
        <v>0</v>
      </c>
      <c r="D17" s="58">
        <v>50513248</v>
      </c>
      <c r="E17" s="59">
        <v>50513248</v>
      </c>
      <c r="F17" s="59">
        <v>2930409</v>
      </c>
      <c r="G17" s="59">
        <v>2729008</v>
      </c>
      <c r="H17" s="59">
        <v>2824542</v>
      </c>
      <c r="I17" s="59">
        <v>8483959</v>
      </c>
      <c r="J17" s="59">
        <v>2939846</v>
      </c>
      <c r="K17" s="59">
        <v>2204507</v>
      </c>
      <c r="L17" s="59">
        <v>2820887</v>
      </c>
      <c r="M17" s="59">
        <v>7965240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16449199</v>
      </c>
      <c r="W17" s="59">
        <v>22409902</v>
      </c>
      <c r="X17" s="59">
        <v>-5960703</v>
      </c>
      <c r="Y17" s="60">
        <v>-26.6</v>
      </c>
      <c r="Z17" s="61">
        <v>50513248</v>
      </c>
    </row>
    <row r="18" spans="1:26" ht="13.5">
      <c r="A18" s="69" t="s">
        <v>42</v>
      </c>
      <c r="B18" s="70">
        <f>SUM(B11:B17)</f>
        <v>144805977</v>
      </c>
      <c r="C18" s="70">
        <f>SUM(C11:C17)</f>
        <v>0</v>
      </c>
      <c r="D18" s="71">
        <f aca="true" t="shared" si="1" ref="D18:Z18">SUM(D11:D17)</f>
        <v>148303318</v>
      </c>
      <c r="E18" s="72">
        <f t="shared" si="1"/>
        <v>148303318</v>
      </c>
      <c r="F18" s="72">
        <f t="shared" si="1"/>
        <v>7851627</v>
      </c>
      <c r="G18" s="72">
        <f t="shared" si="1"/>
        <v>8172802</v>
      </c>
      <c r="H18" s="72">
        <f t="shared" si="1"/>
        <v>7745415</v>
      </c>
      <c r="I18" s="72">
        <f t="shared" si="1"/>
        <v>23769844</v>
      </c>
      <c r="J18" s="72">
        <f t="shared" si="1"/>
        <v>8925673</v>
      </c>
      <c r="K18" s="72">
        <f t="shared" si="1"/>
        <v>7135839</v>
      </c>
      <c r="L18" s="72">
        <f t="shared" si="1"/>
        <v>7376254</v>
      </c>
      <c r="M18" s="72">
        <f t="shared" si="1"/>
        <v>23437766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47207610</v>
      </c>
      <c r="W18" s="72">
        <f t="shared" si="1"/>
        <v>70327039</v>
      </c>
      <c r="X18" s="72">
        <f t="shared" si="1"/>
        <v>-23119429</v>
      </c>
      <c r="Y18" s="66">
        <f>+IF(W18&lt;&gt;0,(X18/W18)*100,0)</f>
        <v>-32.87416807069042</v>
      </c>
      <c r="Z18" s="73">
        <f t="shared" si="1"/>
        <v>148303318</v>
      </c>
    </row>
    <row r="19" spans="1:26" ht="13.5">
      <c r="A19" s="69" t="s">
        <v>43</v>
      </c>
      <c r="B19" s="74">
        <f>+B10-B18</f>
        <v>2495443</v>
      </c>
      <c r="C19" s="74">
        <f>+C10-C18</f>
        <v>0</v>
      </c>
      <c r="D19" s="75">
        <f aca="true" t="shared" si="2" ref="D19:Z19">+D10-D18</f>
        <v>-3985215</v>
      </c>
      <c r="E19" s="76">
        <f t="shared" si="2"/>
        <v>-3985215</v>
      </c>
      <c r="F19" s="76">
        <f t="shared" si="2"/>
        <v>35089759</v>
      </c>
      <c r="G19" s="76">
        <f t="shared" si="2"/>
        <v>326850</v>
      </c>
      <c r="H19" s="76">
        <f t="shared" si="2"/>
        <v>5550946</v>
      </c>
      <c r="I19" s="76">
        <f t="shared" si="2"/>
        <v>40967555</v>
      </c>
      <c r="J19" s="76">
        <f t="shared" si="2"/>
        <v>-1320523</v>
      </c>
      <c r="K19" s="76">
        <f t="shared" si="2"/>
        <v>-1108931</v>
      </c>
      <c r="L19" s="76">
        <f t="shared" si="2"/>
        <v>29914030</v>
      </c>
      <c r="M19" s="76">
        <f t="shared" si="2"/>
        <v>27484576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68452131</v>
      </c>
      <c r="W19" s="76">
        <f>IF(E10=E18,0,W10-W18)</f>
        <v>-1424168</v>
      </c>
      <c r="X19" s="76">
        <f t="shared" si="2"/>
        <v>69876299</v>
      </c>
      <c r="Y19" s="77">
        <f>+IF(W19&lt;&gt;0,(X19/W19)*100,0)</f>
        <v>-4906.464616534005</v>
      </c>
      <c r="Z19" s="78">
        <f t="shared" si="2"/>
        <v>-3985215</v>
      </c>
    </row>
    <row r="20" spans="1:26" ht="13.5">
      <c r="A20" s="57" t="s">
        <v>44</v>
      </c>
      <c r="B20" s="18">
        <v>30068247</v>
      </c>
      <c r="C20" s="18">
        <v>0</v>
      </c>
      <c r="D20" s="58">
        <v>47918000</v>
      </c>
      <c r="E20" s="59">
        <v>47918000</v>
      </c>
      <c r="F20" s="59">
        <v>82714</v>
      </c>
      <c r="G20" s="59">
        <v>7471412</v>
      </c>
      <c r="H20" s="59">
        <v>6098788</v>
      </c>
      <c r="I20" s="59">
        <v>13652914</v>
      </c>
      <c r="J20" s="59">
        <v>82714</v>
      </c>
      <c r="K20" s="59">
        <v>226581</v>
      </c>
      <c r="L20" s="59">
        <v>8747493</v>
      </c>
      <c r="M20" s="59">
        <v>9056788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22709702</v>
      </c>
      <c r="W20" s="59">
        <v>12454820</v>
      </c>
      <c r="X20" s="59">
        <v>10254882</v>
      </c>
      <c r="Y20" s="60">
        <v>82.34</v>
      </c>
      <c r="Z20" s="61">
        <v>47918000</v>
      </c>
    </row>
    <row r="21" spans="1:26" ht="13.5">
      <c r="A21" s="57" t="s">
        <v>104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105</v>
      </c>
      <c r="B22" s="85">
        <f>SUM(B19:B21)</f>
        <v>32563690</v>
      </c>
      <c r="C22" s="85">
        <f>SUM(C19:C21)</f>
        <v>0</v>
      </c>
      <c r="D22" s="86">
        <f aca="true" t="shared" si="3" ref="D22:Z22">SUM(D19:D21)</f>
        <v>43932785</v>
      </c>
      <c r="E22" s="87">
        <f t="shared" si="3"/>
        <v>43932785</v>
      </c>
      <c r="F22" s="87">
        <f t="shared" si="3"/>
        <v>35172473</v>
      </c>
      <c r="G22" s="87">
        <f t="shared" si="3"/>
        <v>7798262</v>
      </c>
      <c r="H22" s="87">
        <f t="shared" si="3"/>
        <v>11649734</v>
      </c>
      <c r="I22" s="87">
        <f t="shared" si="3"/>
        <v>54620469</v>
      </c>
      <c r="J22" s="87">
        <f t="shared" si="3"/>
        <v>-1237809</v>
      </c>
      <c r="K22" s="87">
        <f t="shared" si="3"/>
        <v>-882350</v>
      </c>
      <c r="L22" s="87">
        <f t="shared" si="3"/>
        <v>38661523</v>
      </c>
      <c r="M22" s="87">
        <f t="shared" si="3"/>
        <v>36541364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91161833</v>
      </c>
      <c r="W22" s="87">
        <f t="shared" si="3"/>
        <v>11030652</v>
      </c>
      <c r="X22" s="87">
        <f t="shared" si="3"/>
        <v>80131181</v>
      </c>
      <c r="Y22" s="88">
        <f>+IF(W22&lt;&gt;0,(X22/W22)*100,0)</f>
        <v>726.4410208934158</v>
      </c>
      <c r="Z22" s="89">
        <f t="shared" si="3"/>
        <v>43932785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32563690</v>
      </c>
      <c r="C24" s="74">
        <f>SUM(C22:C23)</f>
        <v>0</v>
      </c>
      <c r="D24" s="75">
        <f aca="true" t="shared" si="4" ref="D24:Z24">SUM(D22:D23)</f>
        <v>43932785</v>
      </c>
      <c r="E24" s="76">
        <f t="shared" si="4"/>
        <v>43932785</v>
      </c>
      <c r="F24" s="76">
        <f t="shared" si="4"/>
        <v>35172473</v>
      </c>
      <c r="G24" s="76">
        <f t="shared" si="4"/>
        <v>7798262</v>
      </c>
      <c r="H24" s="76">
        <f t="shared" si="4"/>
        <v>11649734</v>
      </c>
      <c r="I24" s="76">
        <f t="shared" si="4"/>
        <v>54620469</v>
      </c>
      <c r="J24" s="76">
        <f t="shared" si="4"/>
        <v>-1237809</v>
      </c>
      <c r="K24" s="76">
        <f t="shared" si="4"/>
        <v>-882350</v>
      </c>
      <c r="L24" s="76">
        <f t="shared" si="4"/>
        <v>38661523</v>
      </c>
      <c r="M24" s="76">
        <f t="shared" si="4"/>
        <v>36541364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91161833</v>
      </c>
      <c r="W24" s="76">
        <f t="shared" si="4"/>
        <v>11030652</v>
      </c>
      <c r="X24" s="76">
        <f t="shared" si="4"/>
        <v>80131181</v>
      </c>
      <c r="Y24" s="77">
        <f>+IF(W24&lt;&gt;0,(X24/W24)*100,0)</f>
        <v>726.4410208934158</v>
      </c>
      <c r="Z24" s="78">
        <f t="shared" si="4"/>
        <v>43932785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106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44019194</v>
      </c>
      <c r="C27" s="21">
        <v>0</v>
      </c>
      <c r="D27" s="98">
        <v>81666000</v>
      </c>
      <c r="E27" s="99">
        <v>81666000</v>
      </c>
      <c r="F27" s="99">
        <v>2986500</v>
      </c>
      <c r="G27" s="99">
        <v>7812527</v>
      </c>
      <c r="H27" s="99">
        <v>8528981</v>
      </c>
      <c r="I27" s="99">
        <v>19328008</v>
      </c>
      <c r="J27" s="99">
        <v>400349</v>
      </c>
      <c r="K27" s="99">
        <v>226581</v>
      </c>
      <c r="L27" s="99">
        <v>8747492</v>
      </c>
      <c r="M27" s="99">
        <v>9374422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28702430</v>
      </c>
      <c r="W27" s="99">
        <v>40833000</v>
      </c>
      <c r="X27" s="99">
        <v>-12130570</v>
      </c>
      <c r="Y27" s="100">
        <v>-29.71</v>
      </c>
      <c r="Z27" s="101">
        <v>81666000</v>
      </c>
    </row>
    <row r="28" spans="1:26" ht="13.5">
      <c r="A28" s="102" t="s">
        <v>44</v>
      </c>
      <c r="B28" s="18">
        <v>33977663</v>
      </c>
      <c r="C28" s="18">
        <v>0</v>
      </c>
      <c r="D28" s="58">
        <v>47918000</v>
      </c>
      <c r="E28" s="59">
        <v>47918000</v>
      </c>
      <c r="F28" s="59">
        <v>82714</v>
      </c>
      <c r="G28" s="59">
        <v>7471413</v>
      </c>
      <c r="H28" s="59">
        <v>6098787</v>
      </c>
      <c r="I28" s="59">
        <v>13652914</v>
      </c>
      <c r="J28" s="59">
        <v>82714</v>
      </c>
      <c r="K28" s="59">
        <v>226581</v>
      </c>
      <c r="L28" s="59">
        <v>8747492</v>
      </c>
      <c r="M28" s="59">
        <v>9056787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22709701</v>
      </c>
      <c r="W28" s="59">
        <v>23959000</v>
      </c>
      <c r="X28" s="59">
        <v>-1249299</v>
      </c>
      <c r="Y28" s="60">
        <v>-5.21</v>
      </c>
      <c r="Z28" s="61">
        <v>47918000</v>
      </c>
    </row>
    <row r="29" spans="1:26" ht="13.5">
      <c r="A29" s="57" t="s">
        <v>107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10041531</v>
      </c>
      <c r="C31" s="18">
        <v>0</v>
      </c>
      <c r="D31" s="58">
        <v>33748000</v>
      </c>
      <c r="E31" s="59">
        <v>33748000</v>
      </c>
      <c r="F31" s="59">
        <v>2903787</v>
      </c>
      <c r="G31" s="59">
        <v>341114</v>
      </c>
      <c r="H31" s="59">
        <v>2430193</v>
      </c>
      <c r="I31" s="59">
        <v>5675094</v>
      </c>
      <c r="J31" s="59">
        <v>317635</v>
      </c>
      <c r="K31" s="59">
        <v>0</v>
      </c>
      <c r="L31" s="59">
        <v>0</v>
      </c>
      <c r="M31" s="59">
        <v>317635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5992729</v>
      </c>
      <c r="W31" s="59">
        <v>16874000</v>
      </c>
      <c r="X31" s="59">
        <v>-10881271</v>
      </c>
      <c r="Y31" s="60">
        <v>-64.49</v>
      </c>
      <c r="Z31" s="61">
        <v>33748000</v>
      </c>
    </row>
    <row r="32" spans="1:26" ht="13.5">
      <c r="A32" s="69" t="s">
        <v>50</v>
      </c>
      <c r="B32" s="21">
        <f>SUM(B28:B31)</f>
        <v>44019194</v>
      </c>
      <c r="C32" s="21">
        <f>SUM(C28:C31)</f>
        <v>0</v>
      </c>
      <c r="D32" s="98">
        <f aca="true" t="shared" si="5" ref="D32:Z32">SUM(D28:D31)</f>
        <v>81666000</v>
      </c>
      <c r="E32" s="99">
        <f t="shared" si="5"/>
        <v>81666000</v>
      </c>
      <c r="F32" s="99">
        <f t="shared" si="5"/>
        <v>2986501</v>
      </c>
      <c r="G32" s="99">
        <f t="shared" si="5"/>
        <v>7812527</v>
      </c>
      <c r="H32" s="99">
        <f t="shared" si="5"/>
        <v>8528980</v>
      </c>
      <c r="I32" s="99">
        <f t="shared" si="5"/>
        <v>19328008</v>
      </c>
      <c r="J32" s="99">
        <f t="shared" si="5"/>
        <v>400349</v>
      </c>
      <c r="K32" s="99">
        <f t="shared" si="5"/>
        <v>226581</v>
      </c>
      <c r="L32" s="99">
        <f t="shared" si="5"/>
        <v>8747492</v>
      </c>
      <c r="M32" s="99">
        <f t="shared" si="5"/>
        <v>9374422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28702430</v>
      </c>
      <c r="W32" s="99">
        <f t="shared" si="5"/>
        <v>40833000</v>
      </c>
      <c r="X32" s="99">
        <f t="shared" si="5"/>
        <v>-12130570</v>
      </c>
      <c r="Y32" s="100">
        <f>+IF(W32&lt;&gt;0,(X32/W32)*100,0)</f>
        <v>-29.70776087968065</v>
      </c>
      <c r="Z32" s="101">
        <f t="shared" si="5"/>
        <v>81666000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113407326</v>
      </c>
      <c r="C35" s="18">
        <v>0</v>
      </c>
      <c r="D35" s="58">
        <v>78518440</v>
      </c>
      <c r="E35" s="59">
        <v>78518440</v>
      </c>
      <c r="F35" s="59">
        <v>157876359</v>
      </c>
      <c r="G35" s="59">
        <v>156793981</v>
      </c>
      <c r="H35" s="59">
        <v>154379620</v>
      </c>
      <c r="I35" s="59">
        <v>154379620</v>
      </c>
      <c r="J35" s="59">
        <v>150943195</v>
      </c>
      <c r="K35" s="59">
        <v>150568726</v>
      </c>
      <c r="L35" s="59">
        <v>164568128</v>
      </c>
      <c r="M35" s="59">
        <v>164568128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164568128</v>
      </c>
      <c r="W35" s="59">
        <v>39259220</v>
      </c>
      <c r="X35" s="59">
        <v>125308908</v>
      </c>
      <c r="Y35" s="60">
        <v>319.18</v>
      </c>
      <c r="Z35" s="61">
        <v>78518440</v>
      </c>
    </row>
    <row r="36" spans="1:26" ht="13.5">
      <c r="A36" s="57" t="s">
        <v>53</v>
      </c>
      <c r="B36" s="18">
        <v>309873408</v>
      </c>
      <c r="C36" s="18">
        <v>0</v>
      </c>
      <c r="D36" s="58">
        <v>342916494</v>
      </c>
      <c r="E36" s="59">
        <v>342916494</v>
      </c>
      <c r="F36" s="59">
        <v>349369959</v>
      </c>
      <c r="G36" s="59">
        <v>322709970</v>
      </c>
      <c r="H36" s="59">
        <v>327508703</v>
      </c>
      <c r="I36" s="59">
        <v>327508703</v>
      </c>
      <c r="J36" s="59">
        <v>327909052</v>
      </c>
      <c r="K36" s="59">
        <v>328706624</v>
      </c>
      <c r="L36" s="59">
        <v>333265865</v>
      </c>
      <c r="M36" s="59">
        <v>333265865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333265865</v>
      </c>
      <c r="W36" s="59">
        <v>171458247</v>
      </c>
      <c r="X36" s="59">
        <v>161807618</v>
      </c>
      <c r="Y36" s="60">
        <v>94.37</v>
      </c>
      <c r="Z36" s="61">
        <v>342916494</v>
      </c>
    </row>
    <row r="37" spans="1:26" ht="13.5">
      <c r="A37" s="57" t="s">
        <v>54</v>
      </c>
      <c r="B37" s="18">
        <v>43185827</v>
      </c>
      <c r="C37" s="18">
        <v>0</v>
      </c>
      <c r="D37" s="58">
        <v>16242410</v>
      </c>
      <c r="E37" s="59">
        <v>16242410</v>
      </c>
      <c r="F37" s="59">
        <v>49817419</v>
      </c>
      <c r="G37" s="59">
        <v>64246998</v>
      </c>
      <c r="H37" s="59">
        <v>41827750</v>
      </c>
      <c r="I37" s="59">
        <v>41827750</v>
      </c>
      <c r="J37" s="59">
        <v>42188155</v>
      </c>
      <c r="K37" s="59">
        <v>41846460</v>
      </c>
      <c r="L37" s="59">
        <v>29036229</v>
      </c>
      <c r="M37" s="59">
        <v>29036229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29036229</v>
      </c>
      <c r="W37" s="59">
        <v>8121205</v>
      </c>
      <c r="X37" s="59">
        <v>20915024</v>
      </c>
      <c r="Y37" s="60">
        <v>257.54</v>
      </c>
      <c r="Z37" s="61">
        <v>16242410</v>
      </c>
    </row>
    <row r="38" spans="1:26" ht="13.5">
      <c r="A38" s="57" t="s">
        <v>55</v>
      </c>
      <c r="B38" s="18">
        <v>7241073</v>
      </c>
      <c r="C38" s="18">
        <v>0</v>
      </c>
      <c r="D38" s="58">
        <v>6678000</v>
      </c>
      <c r="E38" s="59">
        <v>6678000</v>
      </c>
      <c r="F38" s="59">
        <v>5902394</v>
      </c>
      <c r="G38" s="59">
        <v>7241073</v>
      </c>
      <c r="H38" s="59">
        <v>7065558</v>
      </c>
      <c r="I38" s="59">
        <v>7065558</v>
      </c>
      <c r="J38" s="59">
        <v>7065558</v>
      </c>
      <c r="K38" s="59">
        <v>7065558</v>
      </c>
      <c r="L38" s="59">
        <v>7241073</v>
      </c>
      <c r="M38" s="59">
        <v>7241073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7241073</v>
      </c>
      <c r="W38" s="59">
        <v>3339000</v>
      </c>
      <c r="X38" s="59">
        <v>3902073</v>
      </c>
      <c r="Y38" s="60">
        <v>116.86</v>
      </c>
      <c r="Z38" s="61">
        <v>6678000</v>
      </c>
    </row>
    <row r="39" spans="1:26" ht="13.5">
      <c r="A39" s="57" t="s">
        <v>56</v>
      </c>
      <c r="B39" s="18">
        <v>372853835</v>
      </c>
      <c r="C39" s="18">
        <v>0</v>
      </c>
      <c r="D39" s="58">
        <v>398514525</v>
      </c>
      <c r="E39" s="59">
        <v>398514525</v>
      </c>
      <c r="F39" s="59">
        <v>451526505</v>
      </c>
      <c r="G39" s="59">
        <v>408015879</v>
      </c>
      <c r="H39" s="59">
        <v>432995014</v>
      </c>
      <c r="I39" s="59">
        <v>432995014</v>
      </c>
      <c r="J39" s="59">
        <v>429598534</v>
      </c>
      <c r="K39" s="59">
        <v>430363331</v>
      </c>
      <c r="L39" s="59">
        <v>461556692</v>
      </c>
      <c r="M39" s="59">
        <v>461556692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461556692</v>
      </c>
      <c r="W39" s="59">
        <v>199257263</v>
      </c>
      <c r="X39" s="59">
        <v>262299429</v>
      </c>
      <c r="Y39" s="60">
        <v>131.64</v>
      </c>
      <c r="Z39" s="61">
        <v>398514525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84768781</v>
      </c>
      <c r="C42" s="18">
        <v>0</v>
      </c>
      <c r="D42" s="58">
        <v>57514140</v>
      </c>
      <c r="E42" s="59">
        <v>57514140</v>
      </c>
      <c r="F42" s="59">
        <v>47162322</v>
      </c>
      <c r="G42" s="59">
        <v>-178555</v>
      </c>
      <c r="H42" s="59">
        <v>-966993</v>
      </c>
      <c r="I42" s="59">
        <v>46016774</v>
      </c>
      <c r="J42" s="59">
        <v>-4697574</v>
      </c>
      <c r="K42" s="59">
        <v>-1894725</v>
      </c>
      <c r="L42" s="59">
        <v>20256914</v>
      </c>
      <c r="M42" s="59">
        <v>13664615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59681389</v>
      </c>
      <c r="W42" s="59">
        <v>59959148</v>
      </c>
      <c r="X42" s="59">
        <v>-277759</v>
      </c>
      <c r="Y42" s="60">
        <v>-0.46</v>
      </c>
      <c r="Z42" s="61">
        <v>57514140</v>
      </c>
    </row>
    <row r="43" spans="1:26" ht="13.5">
      <c r="A43" s="57" t="s">
        <v>59</v>
      </c>
      <c r="B43" s="18">
        <v>-52291303</v>
      </c>
      <c r="C43" s="18">
        <v>0</v>
      </c>
      <c r="D43" s="58">
        <v>-65184000</v>
      </c>
      <c r="E43" s="59">
        <v>-65184000</v>
      </c>
      <c r="F43" s="59">
        <v>-3825673</v>
      </c>
      <c r="G43" s="59">
        <v>-7301740</v>
      </c>
      <c r="H43" s="59">
        <v>-5869208</v>
      </c>
      <c r="I43" s="59">
        <v>-16996621</v>
      </c>
      <c r="J43" s="59">
        <v>-362104</v>
      </c>
      <c r="K43" s="59">
        <v>-143867</v>
      </c>
      <c r="L43" s="59">
        <v>-8747493</v>
      </c>
      <c r="M43" s="59">
        <v>-9253464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-26250085</v>
      </c>
      <c r="W43" s="59">
        <v>-31001660</v>
      </c>
      <c r="X43" s="59">
        <v>4751575</v>
      </c>
      <c r="Y43" s="60">
        <v>-15.33</v>
      </c>
      <c r="Z43" s="61">
        <v>-65184000</v>
      </c>
    </row>
    <row r="44" spans="1:26" ht="13.5">
      <c r="A44" s="57" t="s">
        <v>60</v>
      </c>
      <c r="B44" s="18">
        <v>-207552</v>
      </c>
      <c r="C44" s="18">
        <v>0</v>
      </c>
      <c r="D44" s="58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/>
      <c r="X44" s="59">
        <v>0</v>
      </c>
      <c r="Y44" s="60">
        <v>0</v>
      </c>
      <c r="Z44" s="61">
        <v>0</v>
      </c>
    </row>
    <row r="45" spans="1:26" ht="13.5">
      <c r="A45" s="69" t="s">
        <v>61</v>
      </c>
      <c r="B45" s="21">
        <v>89542839</v>
      </c>
      <c r="C45" s="21">
        <v>0</v>
      </c>
      <c r="D45" s="98">
        <v>10381740</v>
      </c>
      <c r="E45" s="99">
        <v>10381740</v>
      </c>
      <c r="F45" s="99">
        <v>132879487</v>
      </c>
      <c r="G45" s="99">
        <v>125399192</v>
      </c>
      <c r="H45" s="99">
        <v>118562991</v>
      </c>
      <c r="I45" s="99">
        <v>118562991</v>
      </c>
      <c r="J45" s="99">
        <v>113503313</v>
      </c>
      <c r="K45" s="99">
        <v>111464721</v>
      </c>
      <c r="L45" s="99">
        <v>122974142</v>
      </c>
      <c r="M45" s="99">
        <v>122974142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122974142</v>
      </c>
      <c r="W45" s="99">
        <v>47009088</v>
      </c>
      <c r="X45" s="99">
        <v>75965054</v>
      </c>
      <c r="Y45" s="100">
        <v>161.6</v>
      </c>
      <c r="Z45" s="101">
        <v>10381740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108</v>
      </c>
      <c r="B47" s="114" t="s">
        <v>93</v>
      </c>
      <c r="C47" s="114"/>
      <c r="D47" s="115" t="s">
        <v>94</v>
      </c>
      <c r="E47" s="116" t="s">
        <v>95</v>
      </c>
      <c r="F47" s="117"/>
      <c r="G47" s="117"/>
      <c r="H47" s="117"/>
      <c r="I47" s="118" t="s">
        <v>96</v>
      </c>
      <c r="J47" s="117"/>
      <c r="K47" s="117"/>
      <c r="L47" s="117"/>
      <c r="M47" s="118" t="s">
        <v>97</v>
      </c>
      <c r="N47" s="119"/>
      <c r="O47" s="119"/>
      <c r="P47" s="119"/>
      <c r="Q47" s="119"/>
      <c r="R47" s="119"/>
      <c r="S47" s="119"/>
      <c r="T47" s="119"/>
      <c r="U47" s="119"/>
      <c r="V47" s="118" t="s">
        <v>98</v>
      </c>
      <c r="W47" s="118" t="s">
        <v>99</v>
      </c>
      <c r="X47" s="118" t="s">
        <v>100</v>
      </c>
      <c r="Y47" s="118" t="s">
        <v>101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6228549</v>
      </c>
      <c r="C49" s="51">
        <v>0</v>
      </c>
      <c r="D49" s="128">
        <v>4564604</v>
      </c>
      <c r="E49" s="53">
        <v>4280989</v>
      </c>
      <c r="F49" s="53">
        <v>0</v>
      </c>
      <c r="G49" s="53">
        <v>0</v>
      </c>
      <c r="H49" s="53">
        <v>0</v>
      </c>
      <c r="I49" s="53">
        <v>4197232</v>
      </c>
      <c r="J49" s="53">
        <v>0</v>
      </c>
      <c r="K49" s="53">
        <v>0</v>
      </c>
      <c r="L49" s="53">
        <v>0</v>
      </c>
      <c r="M49" s="53">
        <v>3691194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3405163</v>
      </c>
      <c r="W49" s="53">
        <v>1339596</v>
      </c>
      <c r="X49" s="53">
        <v>23325063</v>
      </c>
      <c r="Y49" s="53">
        <v>51032390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104213</v>
      </c>
      <c r="C51" s="51">
        <v>0</v>
      </c>
      <c r="D51" s="128">
        <v>21900</v>
      </c>
      <c r="E51" s="53">
        <v>80254</v>
      </c>
      <c r="F51" s="53">
        <v>0</v>
      </c>
      <c r="G51" s="53">
        <v>0</v>
      </c>
      <c r="H51" s="53">
        <v>0</v>
      </c>
      <c r="I51" s="53">
        <v>43093</v>
      </c>
      <c r="J51" s="53">
        <v>0</v>
      </c>
      <c r="K51" s="53">
        <v>0</v>
      </c>
      <c r="L51" s="53">
        <v>0</v>
      </c>
      <c r="M51" s="53">
        <v>56538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305998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109</v>
      </c>
      <c r="B58" s="5">
        <f>IF(B67=0,0,+(B76/B67)*100)</f>
        <v>77.11659661018356</v>
      </c>
      <c r="C58" s="5">
        <f>IF(C67=0,0,+(C76/C67)*100)</f>
        <v>0</v>
      </c>
      <c r="D58" s="6">
        <f aca="true" t="shared" si="6" ref="D58:Z58">IF(D67=0,0,+(D76/D67)*100)</f>
        <v>90.24055428834015</v>
      </c>
      <c r="E58" s="7">
        <f t="shared" si="6"/>
        <v>90.24055428834015</v>
      </c>
      <c r="F58" s="7">
        <f t="shared" si="6"/>
        <v>69.31932571278297</v>
      </c>
      <c r="G58" s="7">
        <f t="shared" si="6"/>
        <v>41.89071041327711</v>
      </c>
      <c r="H58" s="7">
        <f t="shared" si="6"/>
        <v>27.549667875435503</v>
      </c>
      <c r="I58" s="7">
        <f t="shared" si="6"/>
        <v>38.018610005382584</v>
      </c>
      <c r="J58" s="7">
        <f t="shared" si="6"/>
        <v>62.383541814799884</v>
      </c>
      <c r="K58" s="7">
        <f t="shared" si="6"/>
        <v>106.58278423053373</v>
      </c>
      <c r="L58" s="7">
        <f t="shared" si="6"/>
        <v>41.162859296353254</v>
      </c>
      <c r="M58" s="7">
        <f t="shared" si="6"/>
        <v>63.794718851381994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49.249093918185864</v>
      </c>
      <c r="W58" s="7">
        <f t="shared" si="6"/>
        <v>94.06455298519832</v>
      </c>
      <c r="X58" s="7">
        <f t="shared" si="6"/>
        <v>0</v>
      </c>
      <c r="Y58" s="7">
        <f t="shared" si="6"/>
        <v>0</v>
      </c>
      <c r="Z58" s="8">
        <f t="shared" si="6"/>
        <v>90.24055428834015</v>
      </c>
    </row>
    <row r="59" spans="1:26" ht="13.5">
      <c r="A59" s="36" t="s">
        <v>31</v>
      </c>
      <c r="B59" s="9">
        <f aca="true" t="shared" si="7" ref="B59:Z66">IF(B68=0,0,+(B77/B68)*100)</f>
        <v>74.24193674330385</v>
      </c>
      <c r="C59" s="9">
        <f t="shared" si="7"/>
        <v>0</v>
      </c>
      <c r="D59" s="2">
        <f t="shared" si="7"/>
        <v>92.08539917605839</v>
      </c>
      <c r="E59" s="10">
        <f t="shared" si="7"/>
        <v>92.08539917605839</v>
      </c>
      <c r="F59" s="10">
        <f t="shared" si="7"/>
        <v>69.09850021282455</v>
      </c>
      <c r="G59" s="10">
        <f t="shared" si="7"/>
        <v>40.16787648129422</v>
      </c>
      <c r="H59" s="10">
        <f t="shared" si="7"/>
        <v>18.799685052277425</v>
      </c>
      <c r="I59" s="10">
        <f t="shared" si="7"/>
        <v>32.24948172634864</v>
      </c>
      <c r="J59" s="10">
        <f t="shared" si="7"/>
        <v>60.19495292839848</v>
      </c>
      <c r="K59" s="10">
        <f t="shared" si="7"/>
        <v>103.13768561589004</v>
      </c>
      <c r="L59" s="10">
        <f t="shared" si="7"/>
        <v>40.869031221464674</v>
      </c>
      <c r="M59" s="10">
        <f t="shared" si="7"/>
        <v>62.016537791376905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45.20993521217503</v>
      </c>
      <c r="W59" s="10">
        <f t="shared" si="7"/>
        <v>96.12346079588063</v>
      </c>
      <c r="X59" s="10">
        <f t="shared" si="7"/>
        <v>0</v>
      </c>
      <c r="Y59" s="10">
        <f t="shared" si="7"/>
        <v>0</v>
      </c>
      <c r="Z59" s="11">
        <f t="shared" si="7"/>
        <v>92.08539917605839</v>
      </c>
    </row>
    <row r="60" spans="1:26" ht="13.5">
      <c r="A60" s="37" t="s">
        <v>32</v>
      </c>
      <c r="B60" s="12">
        <f t="shared" si="7"/>
        <v>112.78761708639784</v>
      </c>
      <c r="C60" s="12">
        <f t="shared" si="7"/>
        <v>0</v>
      </c>
      <c r="D60" s="3">
        <f t="shared" si="7"/>
        <v>79.58941245233655</v>
      </c>
      <c r="E60" s="13">
        <f t="shared" si="7"/>
        <v>79.58941245233655</v>
      </c>
      <c r="F60" s="13">
        <f t="shared" si="7"/>
        <v>104.64355169805886</v>
      </c>
      <c r="G60" s="13">
        <f t="shared" si="7"/>
        <v>87.1181292022568</v>
      </c>
      <c r="H60" s="13">
        <f t="shared" si="7"/>
        <v>370.4591007204328</v>
      </c>
      <c r="I60" s="13">
        <f t="shared" si="7"/>
        <v>197.44000270747668</v>
      </c>
      <c r="J60" s="13">
        <f t="shared" si="7"/>
        <v>107.59522563329622</v>
      </c>
      <c r="K60" s="13">
        <f t="shared" si="7"/>
        <v>105.57405076444685</v>
      </c>
      <c r="L60" s="13">
        <f t="shared" si="7"/>
        <v>44.68514831856068</v>
      </c>
      <c r="M60" s="13">
        <f t="shared" si="7"/>
        <v>86.63413387430415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142.65695284915614</v>
      </c>
      <c r="W60" s="13">
        <f t="shared" si="7"/>
        <v>81.36916915582646</v>
      </c>
      <c r="X60" s="13">
        <f t="shared" si="7"/>
        <v>0</v>
      </c>
      <c r="Y60" s="13">
        <f t="shared" si="7"/>
        <v>0</v>
      </c>
      <c r="Z60" s="14">
        <f t="shared" si="7"/>
        <v>79.58941245233655</v>
      </c>
    </row>
    <row r="61" spans="1:26" ht="13.5">
      <c r="A61" s="38" t="s">
        <v>110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8" t="s">
        <v>111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8" t="s">
        <v>112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8" t="s">
        <v>113</v>
      </c>
      <c r="B64" s="12">
        <f t="shared" si="7"/>
        <v>112.78761708639784</v>
      </c>
      <c r="C64" s="12">
        <f t="shared" si="7"/>
        <v>0</v>
      </c>
      <c r="D64" s="3">
        <f t="shared" si="7"/>
        <v>79.58941245233655</v>
      </c>
      <c r="E64" s="13">
        <f t="shared" si="7"/>
        <v>79.58941245233655</v>
      </c>
      <c r="F64" s="13">
        <f t="shared" si="7"/>
        <v>104.64355169805886</v>
      </c>
      <c r="G64" s="13">
        <f t="shared" si="7"/>
        <v>87.1181292022568</v>
      </c>
      <c r="H64" s="13">
        <f t="shared" si="7"/>
        <v>370.4591007204328</v>
      </c>
      <c r="I64" s="13">
        <f t="shared" si="7"/>
        <v>197.44000270747668</v>
      </c>
      <c r="J64" s="13">
        <f t="shared" si="7"/>
        <v>107.59522563329622</v>
      </c>
      <c r="K64" s="13">
        <f t="shared" si="7"/>
        <v>105.57405076444685</v>
      </c>
      <c r="L64" s="13">
        <f t="shared" si="7"/>
        <v>44.68514831856068</v>
      </c>
      <c r="M64" s="13">
        <f t="shared" si="7"/>
        <v>86.63413387430415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142.65695284915614</v>
      </c>
      <c r="W64" s="13">
        <f t="shared" si="7"/>
        <v>81.36916915582646</v>
      </c>
      <c r="X64" s="13">
        <f t="shared" si="7"/>
        <v>0</v>
      </c>
      <c r="Y64" s="13">
        <f t="shared" si="7"/>
        <v>0</v>
      </c>
      <c r="Z64" s="14">
        <f t="shared" si="7"/>
        <v>79.58941245233655</v>
      </c>
    </row>
    <row r="65" spans="1:26" ht="13.5">
      <c r="A65" s="38" t="s">
        <v>114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115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877.5228126677401</v>
      </c>
      <c r="I66" s="16">
        <f t="shared" si="7"/>
        <v>58.65421700795594</v>
      </c>
      <c r="J66" s="16">
        <f t="shared" si="7"/>
        <v>302.25957779515244</v>
      </c>
      <c r="K66" s="16">
        <f t="shared" si="7"/>
        <v>-38.51461318051576</v>
      </c>
      <c r="L66" s="16">
        <f t="shared" si="7"/>
        <v>86.88473932812431</v>
      </c>
      <c r="M66" s="16">
        <f t="shared" si="7"/>
        <v>-177.47601675449263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263.62722428873025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116</v>
      </c>
      <c r="B67" s="23">
        <v>34679636</v>
      </c>
      <c r="C67" s="23"/>
      <c r="D67" s="24">
        <v>34609568</v>
      </c>
      <c r="E67" s="25">
        <v>34609568</v>
      </c>
      <c r="F67" s="25">
        <v>3201781</v>
      </c>
      <c r="G67" s="25">
        <v>7105160</v>
      </c>
      <c r="H67" s="25">
        <v>12200844</v>
      </c>
      <c r="I67" s="25">
        <v>22507785</v>
      </c>
      <c r="J67" s="25">
        <v>6918041</v>
      </c>
      <c r="K67" s="25">
        <v>3767813</v>
      </c>
      <c r="L67" s="25">
        <v>6692108</v>
      </c>
      <c r="M67" s="25">
        <v>17377962</v>
      </c>
      <c r="N67" s="25"/>
      <c r="O67" s="25"/>
      <c r="P67" s="25"/>
      <c r="Q67" s="25"/>
      <c r="R67" s="25"/>
      <c r="S67" s="25"/>
      <c r="T67" s="25"/>
      <c r="U67" s="25"/>
      <c r="V67" s="25">
        <v>39885747</v>
      </c>
      <c r="W67" s="25">
        <v>16958689</v>
      </c>
      <c r="X67" s="25"/>
      <c r="Y67" s="24"/>
      <c r="Z67" s="26">
        <v>34609568</v>
      </c>
    </row>
    <row r="68" spans="1:26" ht="13.5" hidden="1">
      <c r="A68" s="36" t="s">
        <v>31</v>
      </c>
      <c r="B68" s="18">
        <v>32093298</v>
      </c>
      <c r="C68" s="18"/>
      <c r="D68" s="19">
        <v>31587190</v>
      </c>
      <c r="E68" s="20">
        <v>31587190</v>
      </c>
      <c r="F68" s="20">
        <v>2875608</v>
      </c>
      <c r="G68" s="20">
        <v>6844437</v>
      </c>
      <c r="H68" s="20">
        <v>11908008</v>
      </c>
      <c r="I68" s="20">
        <v>21628053</v>
      </c>
      <c r="J68" s="20">
        <v>6651144</v>
      </c>
      <c r="K68" s="20">
        <v>3600042</v>
      </c>
      <c r="L68" s="20">
        <v>6427341</v>
      </c>
      <c r="M68" s="20">
        <v>16678527</v>
      </c>
      <c r="N68" s="20"/>
      <c r="O68" s="20"/>
      <c r="P68" s="20"/>
      <c r="Q68" s="20"/>
      <c r="R68" s="20"/>
      <c r="S68" s="20"/>
      <c r="T68" s="20"/>
      <c r="U68" s="20"/>
      <c r="V68" s="20">
        <v>38306580</v>
      </c>
      <c r="W68" s="20">
        <v>15477723</v>
      </c>
      <c r="X68" s="20"/>
      <c r="Y68" s="19"/>
      <c r="Z68" s="22">
        <v>31587190</v>
      </c>
    </row>
    <row r="69" spans="1:26" ht="13.5" hidden="1">
      <c r="A69" s="37" t="s">
        <v>32</v>
      </c>
      <c r="B69" s="18">
        <v>2586338</v>
      </c>
      <c r="C69" s="18"/>
      <c r="D69" s="19">
        <v>2694675</v>
      </c>
      <c r="E69" s="20">
        <v>2694675</v>
      </c>
      <c r="F69" s="20">
        <v>222136</v>
      </c>
      <c r="G69" s="20">
        <v>260723</v>
      </c>
      <c r="H69" s="20">
        <v>285384</v>
      </c>
      <c r="I69" s="20">
        <v>768243</v>
      </c>
      <c r="J69" s="20">
        <v>254107</v>
      </c>
      <c r="K69" s="20">
        <v>255021</v>
      </c>
      <c r="L69" s="20">
        <v>242114</v>
      </c>
      <c r="M69" s="20">
        <v>751242</v>
      </c>
      <c r="N69" s="20"/>
      <c r="O69" s="20"/>
      <c r="P69" s="20"/>
      <c r="Q69" s="20"/>
      <c r="R69" s="20"/>
      <c r="S69" s="20"/>
      <c r="T69" s="20"/>
      <c r="U69" s="20"/>
      <c r="V69" s="20">
        <v>1519485</v>
      </c>
      <c r="W69" s="20">
        <v>1320392</v>
      </c>
      <c r="X69" s="20"/>
      <c r="Y69" s="19"/>
      <c r="Z69" s="22">
        <v>2694675</v>
      </c>
    </row>
    <row r="70" spans="1:26" ht="13.5" hidden="1">
      <c r="A70" s="38" t="s">
        <v>110</v>
      </c>
      <c r="B70" s="18"/>
      <c r="C70" s="18"/>
      <c r="D70" s="19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19"/>
      <c r="Z70" s="22"/>
    </row>
    <row r="71" spans="1:26" ht="13.5" hidden="1">
      <c r="A71" s="38" t="s">
        <v>111</v>
      </c>
      <c r="B71" s="18"/>
      <c r="C71" s="18"/>
      <c r="D71" s="19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19"/>
      <c r="Z71" s="22"/>
    </row>
    <row r="72" spans="1:26" ht="13.5" hidden="1">
      <c r="A72" s="38" t="s">
        <v>112</v>
      </c>
      <c r="B72" s="18"/>
      <c r="C72" s="18"/>
      <c r="D72" s="19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19"/>
      <c r="Z72" s="22"/>
    </row>
    <row r="73" spans="1:26" ht="13.5" hidden="1">
      <c r="A73" s="38" t="s">
        <v>113</v>
      </c>
      <c r="B73" s="18">
        <v>2586338</v>
      </c>
      <c r="C73" s="18"/>
      <c r="D73" s="19">
        <v>2694675</v>
      </c>
      <c r="E73" s="20">
        <v>2694675</v>
      </c>
      <c r="F73" s="20">
        <v>222136</v>
      </c>
      <c r="G73" s="20">
        <v>260723</v>
      </c>
      <c r="H73" s="20">
        <v>285384</v>
      </c>
      <c r="I73" s="20">
        <v>768243</v>
      </c>
      <c r="J73" s="20">
        <v>254107</v>
      </c>
      <c r="K73" s="20">
        <v>255021</v>
      </c>
      <c r="L73" s="20">
        <v>242114</v>
      </c>
      <c r="M73" s="20">
        <v>751242</v>
      </c>
      <c r="N73" s="20"/>
      <c r="O73" s="20"/>
      <c r="P73" s="20"/>
      <c r="Q73" s="20"/>
      <c r="R73" s="20"/>
      <c r="S73" s="20"/>
      <c r="T73" s="20"/>
      <c r="U73" s="20"/>
      <c r="V73" s="20">
        <v>1519485</v>
      </c>
      <c r="W73" s="20">
        <v>1320392</v>
      </c>
      <c r="X73" s="20"/>
      <c r="Y73" s="19"/>
      <c r="Z73" s="22">
        <v>2694675</v>
      </c>
    </row>
    <row r="74" spans="1:26" ht="13.5" hidden="1">
      <c r="A74" s="38" t="s">
        <v>114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115</v>
      </c>
      <c r="B75" s="27"/>
      <c r="C75" s="27"/>
      <c r="D75" s="28">
        <v>327703</v>
      </c>
      <c r="E75" s="29">
        <v>327703</v>
      </c>
      <c r="F75" s="29">
        <v>104037</v>
      </c>
      <c r="G75" s="29"/>
      <c r="H75" s="29">
        <v>7452</v>
      </c>
      <c r="I75" s="29">
        <v>111489</v>
      </c>
      <c r="J75" s="29">
        <v>12790</v>
      </c>
      <c r="K75" s="29">
        <v>-87250</v>
      </c>
      <c r="L75" s="29">
        <v>22653</v>
      </c>
      <c r="M75" s="29">
        <v>-51807</v>
      </c>
      <c r="N75" s="29"/>
      <c r="O75" s="29"/>
      <c r="P75" s="29"/>
      <c r="Q75" s="29"/>
      <c r="R75" s="29"/>
      <c r="S75" s="29"/>
      <c r="T75" s="29"/>
      <c r="U75" s="29"/>
      <c r="V75" s="29">
        <v>59682</v>
      </c>
      <c r="W75" s="29">
        <v>160574</v>
      </c>
      <c r="X75" s="29"/>
      <c r="Y75" s="28"/>
      <c r="Z75" s="30">
        <v>327703</v>
      </c>
    </row>
    <row r="76" spans="1:26" ht="13.5" hidden="1">
      <c r="A76" s="41" t="s">
        <v>117</v>
      </c>
      <c r="B76" s="31">
        <v>26743755</v>
      </c>
      <c r="C76" s="31"/>
      <c r="D76" s="32">
        <v>31231866</v>
      </c>
      <c r="E76" s="33">
        <v>31231866</v>
      </c>
      <c r="F76" s="33">
        <v>2219453</v>
      </c>
      <c r="G76" s="33">
        <v>2976402</v>
      </c>
      <c r="H76" s="33">
        <v>3361292</v>
      </c>
      <c r="I76" s="33">
        <v>8557147</v>
      </c>
      <c r="J76" s="33">
        <v>4315719</v>
      </c>
      <c r="K76" s="33">
        <v>4015840</v>
      </c>
      <c r="L76" s="33">
        <v>2754663</v>
      </c>
      <c r="M76" s="33">
        <v>11086222</v>
      </c>
      <c r="N76" s="33"/>
      <c r="O76" s="33"/>
      <c r="P76" s="33"/>
      <c r="Q76" s="33"/>
      <c r="R76" s="33"/>
      <c r="S76" s="33"/>
      <c r="T76" s="33"/>
      <c r="U76" s="33"/>
      <c r="V76" s="33">
        <v>19643369</v>
      </c>
      <c r="W76" s="33">
        <v>15952115</v>
      </c>
      <c r="X76" s="33"/>
      <c r="Y76" s="32"/>
      <c r="Z76" s="34">
        <v>31231866</v>
      </c>
    </row>
    <row r="77" spans="1:26" ht="13.5" hidden="1">
      <c r="A77" s="36" t="s">
        <v>31</v>
      </c>
      <c r="B77" s="18">
        <v>23826686</v>
      </c>
      <c r="C77" s="18"/>
      <c r="D77" s="19">
        <v>29087190</v>
      </c>
      <c r="E77" s="20">
        <v>29087190</v>
      </c>
      <c r="F77" s="20">
        <v>1987002</v>
      </c>
      <c r="G77" s="20">
        <v>2749265</v>
      </c>
      <c r="H77" s="20">
        <v>2238668</v>
      </c>
      <c r="I77" s="20">
        <v>6974935</v>
      </c>
      <c r="J77" s="20">
        <v>4003653</v>
      </c>
      <c r="K77" s="20">
        <v>3713000</v>
      </c>
      <c r="L77" s="20">
        <v>2626792</v>
      </c>
      <c r="M77" s="20">
        <v>10343445</v>
      </c>
      <c r="N77" s="20"/>
      <c r="O77" s="20"/>
      <c r="P77" s="20"/>
      <c r="Q77" s="20"/>
      <c r="R77" s="20"/>
      <c r="S77" s="20"/>
      <c r="T77" s="20"/>
      <c r="U77" s="20"/>
      <c r="V77" s="20">
        <v>17318380</v>
      </c>
      <c r="W77" s="20">
        <v>14877723</v>
      </c>
      <c r="X77" s="20"/>
      <c r="Y77" s="19"/>
      <c r="Z77" s="22">
        <v>29087190</v>
      </c>
    </row>
    <row r="78" spans="1:26" ht="13.5" hidden="1">
      <c r="A78" s="37" t="s">
        <v>32</v>
      </c>
      <c r="B78" s="18">
        <v>2917069</v>
      </c>
      <c r="C78" s="18"/>
      <c r="D78" s="19">
        <v>2144676</v>
      </c>
      <c r="E78" s="20">
        <v>2144676</v>
      </c>
      <c r="F78" s="20">
        <v>232451</v>
      </c>
      <c r="G78" s="20">
        <v>227137</v>
      </c>
      <c r="H78" s="20">
        <v>1057231</v>
      </c>
      <c r="I78" s="20">
        <v>1516819</v>
      </c>
      <c r="J78" s="20">
        <v>273407</v>
      </c>
      <c r="K78" s="20">
        <v>269236</v>
      </c>
      <c r="L78" s="20">
        <v>108189</v>
      </c>
      <c r="M78" s="20">
        <v>650832</v>
      </c>
      <c r="N78" s="20"/>
      <c r="O78" s="20"/>
      <c r="P78" s="20"/>
      <c r="Q78" s="20"/>
      <c r="R78" s="20"/>
      <c r="S78" s="20"/>
      <c r="T78" s="20"/>
      <c r="U78" s="20"/>
      <c r="V78" s="20">
        <v>2167651</v>
      </c>
      <c r="W78" s="20">
        <v>1074392</v>
      </c>
      <c r="X78" s="20"/>
      <c r="Y78" s="19"/>
      <c r="Z78" s="22">
        <v>2144676</v>
      </c>
    </row>
    <row r="79" spans="1:26" ht="13.5" hidden="1">
      <c r="A79" s="38" t="s">
        <v>110</v>
      </c>
      <c r="B79" s="18"/>
      <c r="C79" s="18"/>
      <c r="D79" s="19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19"/>
      <c r="Z79" s="22"/>
    </row>
    <row r="80" spans="1:26" ht="13.5" hidden="1">
      <c r="A80" s="38" t="s">
        <v>111</v>
      </c>
      <c r="B80" s="18"/>
      <c r="C80" s="18"/>
      <c r="D80" s="19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19"/>
      <c r="Z80" s="22"/>
    </row>
    <row r="81" spans="1:26" ht="13.5" hidden="1">
      <c r="A81" s="38" t="s">
        <v>112</v>
      </c>
      <c r="B81" s="18"/>
      <c r="C81" s="18"/>
      <c r="D81" s="19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19"/>
      <c r="Z81" s="22"/>
    </row>
    <row r="82" spans="1:26" ht="13.5" hidden="1">
      <c r="A82" s="38" t="s">
        <v>113</v>
      </c>
      <c r="B82" s="18">
        <v>2917069</v>
      </c>
      <c r="C82" s="18"/>
      <c r="D82" s="19">
        <v>2144676</v>
      </c>
      <c r="E82" s="20">
        <v>2144676</v>
      </c>
      <c r="F82" s="20">
        <v>232451</v>
      </c>
      <c r="G82" s="20">
        <v>227137</v>
      </c>
      <c r="H82" s="20">
        <v>1057231</v>
      </c>
      <c r="I82" s="20">
        <v>1516819</v>
      </c>
      <c r="J82" s="20">
        <v>273407</v>
      </c>
      <c r="K82" s="20">
        <v>269236</v>
      </c>
      <c r="L82" s="20">
        <v>108189</v>
      </c>
      <c r="M82" s="20">
        <v>650832</v>
      </c>
      <c r="N82" s="20"/>
      <c r="O82" s="20"/>
      <c r="P82" s="20"/>
      <c r="Q82" s="20"/>
      <c r="R82" s="20"/>
      <c r="S82" s="20"/>
      <c r="T82" s="20"/>
      <c r="U82" s="20"/>
      <c r="V82" s="20">
        <v>2167651</v>
      </c>
      <c r="W82" s="20">
        <v>1074392</v>
      </c>
      <c r="X82" s="20"/>
      <c r="Y82" s="19"/>
      <c r="Z82" s="22">
        <v>2144676</v>
      </c>
    </row>
    <row r="83" spans="1:26" ht="13.5" hidden="1">
      <c r="A83" s="38" t="s">
        <v>114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115</v>
      </c>
      <c r="B84" s="27"/>
      <c r="C84" s="27"/>
      <c r="D84" s="28"/>
      <c r="E84" s="29"/>
      <c r="F84" s="29"/>
      <c r="G84" s="29"/>
      <c r="H84" s="29">
        <v>65393</v>
      </c>
      <c r="I84" s="29">
        <v>65393</v>
      </c>
      <c r="J84" s="29">
        <v>38659</v>
      </c>
      <c r="K84" s="29">
        <v>33604</v>
      </c>
      <c r="L84" s="29">
        <v>19682</v>
      </c>
      <c r="M84" s="29">
        <v>91945</v>
      </c>
      <c r="N84" s="29"/>
      <c r="O84" s="29"/>
      <c r="P84" s="29"/>
      <c r="Q84" s="29"/>
      <c r="R84" s="29"/>
      <c r="S84" s="29"/>
      <c r="T84" s="29"/>
      <c r="U84" s="29"/>
      <c r="V84" s="29">
        <v>157338</v>
      </c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70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0</v>
      </c>
      <c r="C5" s="18">
        <v>0</v>
      </c>
      <c r="D5" s="58">
        <v>0</v>
      </c>
      <c r="E5" s="59">
        <v>0</v>
      </c>
      <c r="F5" s="59">
        <v>0</v>
      </c>
      <c r="G5" s="59">
        <v>0</v>
      </c>
      <c r="H5" s="59">
        <v>0</v>
      </c>
      <c r="I5" s="59">
        <v>0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0</v>
      </c>
      <c r="W5" s="59"/>
      <c r="X5" s="59">
        <v>0</v>
      </c>
      <c r="Y5" s="60">
        <v>0</v>
      </c>
      <c r="Z5" s="61">
        <v>0</v>
      </c>
    </row>
    <row r="6" spans="1:26" ht="13.5">
      <c r="A6" s="57" t="s">
        <v>32</v>
      </c>
      <c r="B6" s="18">
        <v>249722369</v>
      </c>
      <c r="C6" s="18">
        <v>0</v>
      </c>
      <c r="D6" s="58">
        <v>237920250</v>
      </c>
      <c r="E6" s="59">
        <v>237920250</v>
      </c>
      <c r="F6" s="59">
        <v>9634297</v>
      </c>
      <c r="G6" s="59">
        <v>2544535</v>
      </c>
      <c r="H6" s="59">
        <v>2573679</v>
      </c>
      <c r="I6" s="59">
        <v>14752511</v>
      </c>
      <c r="J6" s="59">
        <v>3156144</v>
      </c>
      <c r="K6" s="59">
        <v>13475878</v>
      </c>
      <c r="L6" s="59">
        <v>0</v>
      </c>
      <c r="M6" s="59">
        <v>16632022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31384533</v>
      </c>
      <c r="W6" s="59">
        <v>100550603</v>
      </c>
      <c r="X6" s="59">
        <v>-69166070</v>
      </c>
      <c r="Y6" s="60">
        <v>-68.79</v>
      </c>
      <c r="Z6" s="61">
        <v>237920250</v>
      </c>
    </row>
    <row r="7" spans="1:26" ht="13.5">
      <c r="A7" s="57" t="s">
        <v>33</v>
      </c>
      <c r="B7" s="18">
        <v>11789930</v>
      </c>
      <c r="C7" s="18">
        <v>0</v>
      </c>
      <c r="D7" s="58">
        <v>10300000</v>
      </c>
      <c r="E7" s="59">
        <v>10300000</v>
      </c>
      <c r="F7" s="59">
        <v>690144</v>
      </c>
      <c r="G7" s="59">
        <v>842906</v>
      </c>
      <c r="H7" s="59">
        <v>0</v>
      </c>
      <c r="I7" s="59">
        <v>1533050</v>
      </c>
      <c r="J7" s="59">
        <v>0</v>
      </c>
      <c r="K7" s="59">
        <v>565687</v>
      </c>
      <c r="L7" s="59">
        <v>321729</v>
      </c>
      <c r="M7" s="59">
        <v>887416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2420466</v>
      </c>
      <c r="W7" s="59">
        <v>4321106</v>
      </c>
      <c r="X7" s="59">
        <v>-1900640</v>
      </c>
      <c r="Y7" s="60">
        <v>-43.99</v>
      </c>
      <c r="Z7" s="61">
        <v>10300000</v>
      </c>
    </row>
    <row r="8" spans="1:26" ht="13.5">
      <c r="A8" s="57" t="s">
        <v>34</v>
      </c>
      <c r="B8" s="18">
        <v>656589700</v>
      </c>
      <c r="C8" s="18">
        <v>0</v>
      </c>
      <c r="D8" s="58">
        <v>705950000</v>
      </c>
      <c r="E8" s="59">
        <v>705950000</v>
      </c>
      <c r="F8" s="59">
        <v>500484</v>
      </c>
      <c r="G8" s="59">
        <v>2189081</v>
      </c>
      <c r="H8" s="59">
        <v>1214757</v>
      </c>
      <c r="I8" s="59">
        <v>3904322</v>
      </c>
      <c r="J8" s="59">
        <v>2652884</v>
      </c>
      <c r="K8" s="59">
        <v>1526925</v>
      </c>
      <c r="L8" s="59">
        <v>167952000</v>
      </c>
      <c r="M8" s="59">
        <v>172131809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176036131</v>
      </c>
      <c r="W8" s="59">
        <v>471690334</v>
      </c>
      <c r="X8" s="59">
        <v>-295654203</v>
      </c>
      <c r="Y8" s="60">
        <v>-62.68</v>
      </c>
      <c r="Z8" s="61">
        <v>705950000</v>
      </c>
    </row>
    <row r="9" spans="1:26" ht="13.5">
      <c r="A9" s="57" t="s">
        <v>35</v>
      </c>
      <c r="B9" s="18">
        <v>896244</v>
      </c>
      <c r="C9" s="18">
        <v>0</v>
      </c>
      <c r="D9" s="58">
        <v>894000</v>
      </c>
      <c r="E9" s="59">
        <v>894000</v>
      </c>
      <c r="F9" s="59">
        <v>0</v>
      </c>
      <c r="G9" s="59">
        <v>0</v>
      </c>
      <c r="H9" s="59">
        <v>-28800</v>
      </c>
      <c r="I9" s="59">
        <v>-28800</v>
      </c>
      <c r="J9" s="59">
        <v>89370</v>
      </c>
      <c r="K9" s="59">
        <v>0</v>
      </c>
      <c r="L9" s="59">
        <v>23368</v>
      </c>
      <c r="M9" s="59">
        <v>112738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83938</v>
      </c>
      <c r="W9" s="59">
        <v>408530</v>
      </c>
      <c r="X9" s="59">
        <v>-324592</v>
      </c>
      <c r="Y9" s="60">
        <v>-79.45</v>
      </c>
      <c r="Z9" s="61">
        <v>894000</v>
      </c>
    </row>
    <row r="10" spans="1:26" ht="25.5">
      <c r="A10" s="62" t="s">
        <v>102</v>
      </c>
      <c r="B10" s="63">
        <f>SUM(B5:B9)</f>
        <v>918998243</v>
      </c>
      <c r="C10" s="63">
        <f>SUM(C5:C9)</f>
        <v>0</v>
      </c>
      <c r="D10" s="64">
        <f aca="true" t="shared" si="0" ref="D10:Z10">SUM(D5:D9)</f>
        <v>955064250</v>
      </c>
      <c r="E10" s="65">
        <f t="shared" si="0"/>
        <v>955064250</v>
      </c>
      <c r="F10" s="65">
        <f t="shared" si="0"/>
        <v>10824925</v>
      </c>
      <c r="G10" s="65">
        <f t="shared" si="0"/>
        <v>5576522</v>
      </c>
      <c r="H10" s="65">
        <f t="shared" si="0"/>
        <v>3759636</v>
      </c>
      <c r="I10" s="65">
        <f t="shared" si="0"/>
        <v>20161083</v>
      </c>
      <c r="J10" s="65">
        <f t="shared" si="0"/>
        <v>5898398</v>
      </c>
      <c r="K10" s="65">
        <f t="shared" si="0"/>
        <v>15568490</v>
      </c>
      <c r="L10" s="65">
        <f t="shared" si="0"/>
        <v>168297097</v>
      </c>
      <c r="M10" s="65">
        <f t="shared" si="0"/>
        <v>189763985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209925068</v>
      </c>
      <c r="W10" s="65">
        <f t="shared" si="0"/>
        <v>576970573</v>
      </c>
      <c r="X10" s="65">
        <f t="shared" si="0"/>
        <v>-367045505</v>
      </c>
      <c r="Y10" s="66">
        <f>+IF(W10&lt;&gt;0,(X10/W10)*100,0)</f>
        <v>-63.61598358327366</v>
      </c>
      <c r="Z10" s="67">
        <f t="shared" si="0"/>
        <v>955064250</v>
      </c>
    </row>
    <row r="11" spans="1:26" ht="13.5">
      <c r="A11" s="57" t="s">
        <v>36</v>
      </c>
      <c r="B11" s="18">
        <v>294452487</v>
      </c>
      <c r="C11" s="18">
        <v>0</v>
      </c>
      <c r="D11" s="58">
        <v>367640824</v>
      </c>
      <c r="E11" s="59">
        <v>367640824</v>
      </c>
      <c r="F11" s="59">
        <v>22079622</v>
      </c>
      <c r="G11" s="59">
        <v>24558839</v>
      </c>
      <c r="H11" s="59">
        <v>29565360</v>
      </c>
      <c r="I11" s="59">
        <v>76203821</v>
      </c>
      <c r="J11" s="59">
        <v>23349136</v>
      </c>
      <c r="K11" s="59">
        <v>28428836</v>
      </c>
      <c r="L11" s="59">
        <v>20179863</v>
      </c>
      <c r="M11" s="59">
        <v>71957835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148161656</v>
      </c>
      <c r="W11" s="59">
        <v>198025385</v>
      </c>
      <c r="X11" s="59">
        <v>-49863729</v>
      </c>
      <c r="Y11" s="60">
        <v>-25.18</v>
      </c>
      <c r="Z11" s="61">
        <v>367640824</v>
      </c>
    </row>
    <row r="12" spans="1:26" ht="13.5">
      <c r="A12" s="57" t="s">
        <v>37</v>
      </c>
      <c r="B12" s="18">
        <v>12395761</v>
      </c>
      <c r="C12" s="18">
        <v>0</v>
      </c>
      <c r="D12" s="58">
        <v>13297373</v>
      </c>
      <c r="E12" s="59">
        <v>13297373</v>
      </c>
      <c r="F12" s="59">
        <v>1038095</v>
      </c>
      <c r="G12" s="59">
        <v>457581</v>
      </c>
      <c r="H12" s="59">
        <v>1450429</v>
      </c>
      <c r="I12" s="59">
        <v>2946105</v>
      </c>
      <c r="J12" s="59">
        <v>856950</v>
      </c>
      <c r="K12" s="59">
        <v>989383</v>
      </c>
      <c r="L12" s="59">
        <v>908140</v>
      </c>
      <c r="M12" s="59">
        <v>2754473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5700578</v>
      </c>
      <c r="W12" s="59">
        <v>6412503</v>
      </c>
      <c r="X12" s="59">
        <v>-711925</v>
      </c>
      <c r="Y12" s="60">
        <v>-11.1</v>
      </c>
      <c r="Z12" s="61">
        <v>13297373</v>
      </c>
    </row>
    <row r="13" spans="1:26" ht="13.5">
      <c r="A13" s="57" t="s">
        <v>103</v>
      </c>
      <c r="B13" s="18">
        <v>180621106</v>
      </c>
      <c r="C13" s="18">
        <v>0</v>
      </c>
      <c r="D13" s="58">
        <v>184687757</v>
      </c>
      <c r="E13" s="59">
        <v>184687757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14739111</v>
      </c>
      <c r="L13" s="59">
        <v>0</v>
      </c>
      <c r="M13" s="59">
        <v>14739111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14739111</v>
      </c>
      <c r="W13" s="59">
        <v>138972791</v>
      </c>
      <c r="X13" s="59">
        <v>-124233680</v>
      </c>
      <c r="Y13" s="60">
        <v>-89.39</v>
      </c>
      <c r="Z13" s="61">
        <v>184687757</v>
      </c>
    </row>
    <row r="14" spans="1:26" ht="13.5">
      <c r="A14" s="57" t="s">
        <v>38</v>
      </c>
      <c r="B14" s="18">
        <v>0</v>
      </c>
      <c r="C14" s="18">
        <v>0</v>
      </c>
      <c r="D14" s="58">
        <v>0</v>
      </c>
      <c r="E14" s="59">
        <v>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/>
      <c r="X14" s="59">
        <v>0</v>
      </c>
      <c r="Y14" s="60">
        <v>0</v>
      </c>
      <c r="Z14" s="61">
        <v>0</v>
      </c>
    </row>
    <row r="15" spans="1:26" ht="13.5">
      <c r="A15" s="57" t="s">
        <v>39</v>
      </c>
      <c r="B15" s="18">
        <v>426088231</v>
      </c>
      <c r="C15" s="18">
        <v>0</v>
      </c>
      <c r="D15" s="58">
        <v>270624757</v>
      </c>
      <c r="E15" s="59">
        <v>270624757</v>
      </c>
      <c r="F15" s="59">
        <v>4306442</v>
      </c>
      <c r="G15" s="59">
        <v>7354103</v>
      </c>
      <c r="H15" s="59">
        <v>8916606</v>
      </c>
      <c r="I15" s="59">
        <v>20577151</v>
      </c>
      <c r="J15" s="59">
        <v>6994731</v>
      </c>
      <c r="K15" s="59">
        <v>8185024</v>
      </c>
      <c r="L15" s="59">
        <v>5370237</v>
      </c>
      <c r="M15" s="59">
        <v>20549992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41127143</v>
      </c>
      <c r="W15" s="59">
        <v>122393853</v>
      </c>
      <c r="X15" s="59">
        <v>-81266710</v>
      </c>
      <c r="Y15" s="60">
        <v>-66.4</v>
      </c>
      <c r="Z15" s="61">
        <v>270624757</v>
      </c>
    </row>
    <row r="16" spans="1:26" ht="13.5">
      <c r="A16" s="68" t="s">
        <v>40</v>
      </c>
      <c r="B16" s="18">
        <v>0</v>
      </c>
      <c r="C16" s="18">
        <v>0</v>
      </c>
      <c r="D16" s="58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/>
      <c r="X16" s="59">
        <v>0</v>
      </c>
      <c r="Y16" s="60">
        <v>0</v>
      </c>
      <c r="Z16" s="61">
        <v>0</v>
      </c>
    </row>
    <row r="17" spans="1:26" ht="13.5">
      <c r="A17" s="57" t="s">
        <v>41</v>
      </c>
      <c r="B17" s="18">
        <v>-197619012</v>
      </c>
      <c r="C17" s="18">
        <v>0</v>
      </c>
      <c r="D17" s="58">
        <v>227670427</v>
      </c>
      <c r="E17" s="59">
        <v>227670427</v>
      </c>
      <c r="F17" s="59">
        <v>3620287</v>
      </c>
      <c r="G17" s="59">
        <v>17985486</v>
      </c>
      <c r="H17" s="59">
        <v>18023188</v>
      </c>
      <c r="I17" s="59">
        <v>39628961</v>
      </c>
      <c r="J17" s="59">
        <v>16274334</v>
      </c>
      <c r="K17" s="59">
        <v>11881812</v>
      </c>
      <c r="L17" s="59">
        <v>20462604</v>
      </c>
      <c r="M17" s="59">
        <v>48618750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88247711</v>
      </c>
      <c r="W17" s="59">
        <v>115722969</v>
      </c>
      <c r="X17" s="59">
        <v>-27475258</v>
      </c>
      <c r="Y17" s="60">
        <v>-23.74</v>
      </c>
      <c r="Z17" s="61">
        <v>227670427</v>
      </c>
    </row>
    <row r="18" spans="1:26" ht="13.5">
      <c r="A18" s="69" t="s">
        <v>42</v>
      </c>
      <c r="B18" s="70">
        <f>SUM(B11:B17)</f>
        <v>715938573</v>
      </c>
      <c r="C18" s="70">
        <f>SUM(C11:C17)</f>
        <v>0</v>
      </c>
      <c r="D18" s="71">
        <f aca="true" t="shared" si="1" ref="D18:Z18">SUM(D11:D17)</f>
        <v>1063921138</v>
      </c>
      <c r="E18" s="72">
        <f t="shared" si="1"/>
        <v>1063921138</v>
      </c>
      <c r="F18" s="72">
        <f t="shared" si="1"/>
        <v>31044446</v>
      </c>
      <c r="G18" s="72">
        <f t="shared" si="1"/>
        <v>50356009</v>
      </c>
      <c r="H18" s="72">
        <f t="shared" si="1"/>
        <v>57955583</v>
      </c>
      <c r="I18" s="72">
        <f t="shared" si="1"/>
        <v>139356038</v>
      </c>
      <c r="J18" s="72">
        <f t="shared" si="1"/>
        <v>47475151</v>
      </c>
      <c r="K18" s="72">
        <f t="shared" si="1"/>
        <v>64224166</v>
      </c>
      <c r="L18" s="72">
        <f t="shared" si="1"/>
        <v>46920844</v>
      </c>
      <c r="M18" s="72">
        <f t="shared" si="1"/>
        <v>158620161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297976199</v>
      </c>
      <c r="W18" s="72">
        <f t="shared" si="1"/>
        <v>581527501</v>
      </c>
      <c r="X18" s="72">
        <f t="shared" si="1"/>
        <v>-283551302</v>
      </c>
      <c r="Y18" s="66">
        <f>+IF(W18&lt;&gt;0,(X18/W18)*100,0)</f>
        <v>-48.75974077105599</v>
      </c>
      <c r="Z18" s="73">
        <f t="shared" si="1"/>
        <v>1063921138</v>
      </c>
    </row>
    <row r="19" spans="1:26" ht="13.5">
      <c r="A19" s="69" t="s">
        <v>43</v>
      </c>
      <c r="B19" s="74">
        <f>+B10-B18</f>
        <v>203059670</v>
      </c>
      <c r="C19" s="74">
        <f>+C10-C18</f>
        <v>0</v>
      </c>
      <c r="D19" s="75">
        <f aca="true" t="shared" si="2" ref="D19:Z19">+D10-D18</f>
        <v>-108856888</v>
      </c>
      <c r="E19" s="76">
        <f t="shared" si="2"/>
        <v>-108856888</v>
      </c>
      <c r="F19" s="76">
        <f t="shared" si="2"/>
        <v>-20219521</v>
      </c>
      <c r="G19" s="76">
        <f t="shared" si="2"/>
        <v>-44779487</v>
      </c>
      <c r="H19" s="76">
        <f t="shared" si="2"/>
        <v>-54195947</v>
      </c>
      <c r="I19" s="76">
        <f t="shared" si="2"/>
        <v>-119194955</v>
      </c>
      <c r="J19" s="76">
        <f t="shared" si="2"/>
        <v>-41576753</v>
      </c>
      <c r="K19" s="76">
        <f t="shared" si="2"/>
        <v>-48655676</v>
      </c>
      <c r="L19" s="76">
        <f t="shared" si="2"/>
        <v>121376253</v>
      </c>
      <c r="M19" s="76">
        <f t="shared" si="2"/>
        <v>31143824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-88051131</v>
      </c>
      <c r="W19" s="76">
        <f>IF(E10=E18,0,W10-W18)</f>
        <v>-4556928</v>
      </c>
      <c r="X19" s="76">
        <f t="shared" si="2"/>
        <v>-83494203</v>
      </c>
      <c r="Y19" s="77">
        <f>+IF(W19&lt;&gt;0,(X19/W19)*100,0)</f>
        <v>1832.2475799485967</v>
      </c>
      <c r="Z19" s="78">
        <f t="shared" si="2"/>
        <v>-108856888</v>
      </c>
    </row>
    <row r="20" spans="1:26" ht="13.5">
      <c r="A20" s="57" t="s">
        <v>44</v>
      </c>
      <c r="B20" s="18">
        <v>241468484</v>
      </c>
      <c r="C20" s="18">
        <v>0</v>
      </c>
      <c r="D20" s="58">
        <v>440956000</v>
      </c>
      <c r="E20" s="59">
        <v>440956000</v>
      </c>
      <c r="F20" s="59">
        <v>448487</v>
      </c>
      <c r="G20" s="59">
        <v>16557026</v>
      </c>
      <c r="H20" s="59">
        <v>9263367</v>
      </c>
      <c r="I20" s="59">
        <v>26268880</v>
      </c>
      <c r="J20" s="59">
        <v>19918984</v>
      </c>
      <c r="K20" s="59">
        <v>10134855</v>
      </c>
      <c r="L20" s="59">
        <v>4877167</v>
      </c>
      <c r="M20" s="59">
        <v>34931006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61199886</v>
      </c>
      <c r="W20" s="59">
        <v>440956000</v>
      </c>
      <c r="X20" s="59">
        <v>-379756114</v>
      </c>
      <c r="Y20" s="60">
        <v>-86.12</v>
      </c>
      <c r="Z20" s="61">
        <v>440956000</v>
      </c>
    </row>
    <row r="21" spans="1:26" ht="13.5">
      <c r="A21" s="57" t="s">
        <v>104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105</v>
      </c>
      <c r="B22" s="85">
        <f>SUM(B19:B21)</f>
        <v>444528154</v>
      </c>
      <c r="C22" s="85">
        <f>SUM(C19:C21)</f>
        <v>0</v>
      </c>
      <c r="D22" s="86">
        <f aca="true" t="shared" si="3" ref="D22:Z22">SUM(D19:D21)</f>
        <v>332099112</v>
      </c>
      <c r="E22" s="87">
        <f t="shared" si="3"/>
        <v>332099112</v>
      </c>
      <c r="F22" s="87">
        <f t="shared" si="3"/>
        <v>-19771034</v>
      </c>
      <c r="G22" s="87">
        <f t="shared" si="3"/>
        <v>-28222461</v>
      </c>
      <c r="H22" s="87">
        <f t="shared" si="3"/>
        <v>-44932580</v>
      </c>
      <c r="I22" s="87">
        <f t="shared" si="3"/>
        <v>-92926075</v>
      </c>
      <c r="J22" s="87">
        <f t="shared" si="3"/>
        <v>-21657769</v>
      </c>
      <c r="K22" s="87">
        <f t="shared" si="3"/>
        <v>-38520821</v>
      </c>
      <c r="L22" s="87">
        <f t="shared" si="3"/>
        <v>126253420</v>
      </c>
      <c r="M22" s="87">
        <f t="shared" si="3"/>
        <v>66074830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-26851245</v>
      </c>
      <c r="W22" s="87">
        <f t="shared" si="3"/>
        <v>436399072</v>
      </c>
      <c r="X22" s="87">
        <f t="shared" si="3"/>
        <v>-463250317</v>
      </c>
      <c r="Y22" s="88">
        <f>+IF(W22&lt;&gt;0,(X22/W22)*100,0)</f>
        <v>-106.15291065513539</v>
      </c>
      <c r="Z22" s="89">
        <f t="shared" si="3"/>
        <v>332099112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444528154</v>
      </c>
      <c r="C24" s="74">
        <f>SUM(C22:C23)</f>
        <v>0</v>
      </c>
      <c r="D24" s="75">
        <f aca="true" t="shared" si="4" ref="D24:Z24">SUM(D22:D23)</f>
        <v>332099112</v>
      </c>
      <c r="E24" s="76">
        <f t="shared" si="4"/>
        <v>332099112</v>
      </c>
      <c r="F24" s="76">
        <f t="shared" si="4"/>
        <v>-19771034</v>
      </c>
      <c r="G24" s="76">
        <f t="shared" si="4"/>
        <v>-28222461</v>
      </c>
      <c r="H24" s="76">
        <f t="shared" si="4"/>
        <v>-44932580</v>
      </c>
      <c r="I24" s="76">
        <f t="shared" si="4"/>
        <v>-92926075</v>
      </c>
      <c r="J24" s="76">
        <f t="shared" si="4"/>
        <v>-21657769</v>
      </c>
      <c r="K24" s="76">
        <f t="shared" si="4"/>
        <v>-38520821</v>
      </c>
      <c r="L24" s="76">
        <f t="shared" si="4"/>
        <v>126253420</v>
      </c>
      <c r="M24" s="76">
        <f t="shared" si="4"/>
        <v>66074830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-26851245</v>
      </c>
      <c r="W24" s="76">
        <f t="shared" si="4"/>
        <v>436399072</v>
      </c>
      <c r="X24" s="76">
        <f t="shared" si="4"/>
        <v>-463250317</v>
      </c>
      <c r="Y24" s="77">
        <f>+IF(W24&lt;&gt;0,(X24/W24)*100,0)</f>
        <v>-106.15291065513539</v>
      </c>
      <c r="Z24" s="78">
        <f t="shared" si="4"/>
        <v>332099112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106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38643287</v>
      </c>
      <c r="C27" s="21">
        <v>0</v>
      </c>
      <c r="D27" s="98">
        <v>449284255</v>
      </c>
      <c r="E27" s="99">
        <v>446785903</v>
      </c>
      <c r="F27" s="99">
        <v>12486059</v>
      </c>
      <c r="G27" s="99">
        <v>38155599</v>
      </c>
      <c r="H27" s="99">
        <v>17241969</v>
      </c>
      <c r="I27" s="99">
        <v>67883627</v>
      </c>
      <c r="J27" s="99">
        <v>38003255</v>
      </c>
      <c r="K27" s="99">
        <v>0</v>
      </c>
      <c r="L27" s="99">
        <v>63321570</v>
      </c>
      <c r="M27" s="99">
        <v>101324825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169208452</v>
      </c>
      <c r="W27" s="99">
        <v>223392952</v>
      </c>
      <c r="X27" s="99">
        <v>-54184500</v>
      </c>
      <c r="Y27" s="100">
        <v>-24.26</v>
      </c>
      <c r="Z27" s="101">
        <v>446785903</v>
      </c>
    </row>
    <row r="28" spans="1:26" ht="13.5">
      <c r="A28" s="102" t="s">
        <v>44</v>
      </c>
      <c r="B28" s="18">
        <v>38621899</v>
      </c>
      <c r="C28" s="18">
        <v>0</v>
      </c>
      <c r="D28" s="58">
        <v>440956207</v>
      </c>
      <c r="E28" s="59">
        <v>438457855</v>
      </c>
      <c r="F28" s="59">
        <v>12474659</v>
      </c>
      <c r="G28" s="59">
        <v>38155599</v>
      </c>
      <c r="H28" s="59">
        <v>17206716</v>
      </c>
      <c r="I28" s="59">
        <v>67836974</v>
      </c>
      <c r="J28" s="59">
        <v>37985410</v>
      </c>
      <c r="K28" s="59">
        <v>0</v>
      </c>
      <c r="L28" s="59">
        <v>63165522</v>
      </c>
      <c r="M28" s="59">
        <v>101150932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168987906</v>
      </c>
      <c r="W28" s="59">
        <v>219228928</v>
      </c>
      <c r="X28" s="59">
        <v>-50241022</v>
      </c>
      <c r="Y28" s="60">
        <v>-22.92</v>
      </c>
      <c r="Z28" s="61">
        <v>438457855</v>
      </c>
    </row>
    <row r="29" spans="1:26" ht="13.5">
      <c r="A29" s="57" t="s">
        <v>107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21388</v>
      </c>
      <c r="C31" s="18">
        <v>0</v>
      </c>
      <c r="D31" s="58">
        <v>8328048</v>
      </c>
      <c r="E31" s="59">
        <v>8328048</v>
      </c>
      <c r="F31" s="59">
        <v>11400</v>
      </c>
      <c r="G31" s="59">
        <v>0</v>
      </c>
      <c r="H31" s="59">
        <v>35253</v>
      </c>
      <c r="I31" s="59">
        <v>46653</v>
      </c>
      <c r="J31" s="59">
        <v>17845</v>
      </c>
      <c r="K31" s="59">
        <v>0</v>
      </c>
      <c r="L31" s="59">
        <v>156048</v>
      </c>
      <c r="M31" s="59">
        <v>173893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220546</v>
      </c>
      <c r="W31" s="59">
        <v>4164024</v>
      </c>
      <c r="X31" s="59">
        <v>-3943478</v>
      </c>
      <c r="Y31" s="60">
        <v>-94.7</v>
      </c>
      <c r="Z31" s="61">
        <v>8328048</v>
      </c>
    </row>
    <row r="32" spans="1:26" ht="13.5">
      <c r="A32" s="69" t="s">
        <v>50</v>
      </c>
      <c r="B32" s="21">
        <f>SUM(B28:B31)</f>
        <v>38643287</v>
      </c>
      <c r="C32" s="21">
        <f>SUM(C28:C31)</f>
        <v>0</v>
      </c>
      <c r="D32" s="98">
        <f aca="true" t="shared" si="5" ref="D32:Z32">SUM(D28:D31)</f>
        <v>449284255</v>
      </c>
      <c r="E32" s="99">
        <f t="shared" si="5"/>
        <v>446785903</v>
      </c>
      <c r="F32" s="99">
        <f t="shared" si="5"/>
        <v>12486059</v>
      </c>
      <c r="G32" s="99">
        <f t="shared" si="5"/>
        <v>38155599</v>
      </c>
      <c r="H32" s="99">
        <f t="shared" si="5"/>
        <v>17241969</v>
      </c>
      <c r="I32" s="99">
        <f t="shared" si="5"/>
        <v>67883627</v>
      </c>
      <c r="J32" s="99">
        <f t="shared" si="5"/>
        <v>38003255</v>
      </c>
      <c r="K32" s="99">
        <f t="shared" si="5"/>
        <v>0</v>
      </c>
      <c r="L32" s="99">
        <f t="shared" si="5"/>
        <v>63321570</v>
      </c>
      <c r="M32" s="99">
        <f t="shared" si="5"/>
        <v>101324825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169208452</v>
      </c>
      <c r="W32" s="99">
        <f t="shared" si="5"/>
        <v>223392952</v>
      </c>
      <c r="X32" s="99">
        <f t="shared" si="5"/>
        <v>-54184500</v>
      </c>
      <c r="Y32" s="100">
        <f>+IF(W32&lt;&gt;0,(X32/W32)*100,0)</f>
        <v>-24.255241499293138</v>
      </c>
      <c r="Z32" s="101">
        <f t="shared" si="5"/>
        <v>446785903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0</v>
      </c>
      <c r="C35" s="18">
        <v>0</v>
      </c>
      <c r="D35" s="58">
        <v>680729376</v>
      </c>
      <c r="E35" s="59">
        <v>680729376</v>
      </c>
      <c r="F35" s="59">
        <v>0</v>
      </c>
      <c r="G35" s="59">
        <v>0</v>
      </c>
      <c r="H35" s="59">
        <v>0</v>
      </c>
      <c r="I35" s="59">
        <v>0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0</v>
      </c>
      <c r="W35" s="59">
        <v>340364688</v>
      </c>
      <c r="X35" s="59">
        <v>-340364688</v>
      </c>
      <c r="Y35" s="60">
        <v>-100</v>
      </c>
      <c r="Z35" s="61">
        <v>680729376</v>
      </c>
    </row>
    <row r="36" spans="1:26" ht="13.5">
      <c r="A36" s="57" t="s">
        <v>53</v>
      </c>
      <c r="B36" s="18">
        <v>0</v>
      </c>
      <c r="C36" s="18">
        <v>0</v>
      </c>
      <c r="D36" s="58">
        <v>4813022199</v>
      </c>
      <c r="E36" s="59">
        <v>4813022199</v>
      </c>
      <c r="F36" s="59">
        <v>0</v>
      </c>
      <c r="G36" s="59">
        <v>0</v>
      </c>
      <c r="H36" s="59">
        <v>0</v>
      </c>
      <c r="I36" s="59">
        <v>0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0</v>
      </c>
      <c r="W36" s="59">
        <v>2406511100</v>
      </c>
      <c r="X36" s="59">
        <v>-2406511100</v>
      </c>
      <c r="Y36" s="60">
        <v>-100</v>
      </c>
      <c r="Z36" s="61">
        <v>4813022199</v>
      </c>
    </row>
    <row r="37" spans="1:26" ht="13.5">
      <c r="A37" s="57" t="s">
        <v>54</v>
      </c>
      <c r="B37" s="18">
        <v>0</v>
      </c>
      <c r="C37" s="18">
        <v>0</v>
      </c>
      <c r="D37" s="58">
        <v>542451430</v>
      </c>
      <c r="E37" s="59">
        <v>542451430</v>
      </c>
      <c r="F37" s="59">
        <v>0</v>
      </c>
      <c r="G37" s="59">
        <v>0</v>
      </c>
      <c r="H37" s="59">
        <v>0</v>
      </c>
      <c r="I37" s="59">
        <v>0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0</v>
      </c>
      <c r="W37" s="59">
        <v>271225715</v>
      </c>
      <c r="X37" s="59">
        <v>-271225715</v>
      </c>
      <c r="Y37" s="60">
        <v>-100</v>
      </c>
      <c r="Z37" s="61">
        <v>542451430</v>
      </c>
    </row>
    <row r="38" spans="1:26" ht="13.5">
      <c r="A38" s="57" t="s">
        <v>55</v>
      </c>
      <c r="B38" s="18">
        <v>0</v>
      </c>
      <c r="C38" s="18">
        <v>0</v>
      </c>
      <c r="D38" s="58">
        <v>57936758</v>
      </c>
      <c r="E38" s="59">
        <v>57936758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0</v>
      </c>
      <c r="W38" s="59">
        <v>28968379</v>
      </c>
      <c r="X38" s="59">
        <v>-28968379</v>
      </c>
      <c r="Y38" s="60">
        <v>-100</v>
      </c>
      <c r="Z38" s="61">
        <v>57936758</v>
      </c>
    </row>
    <row r="39" spans="1:26" ht="13.5">
      <c r="A39" s="57" t="s">
        <v>56</v>
      </c>
      <c r="B39" s="18">
        <v>0</v>
      </c>
      <c r="C39" s="18">
        <v>0</v>
      </c>
      <c r="D39" s="58">
        <v>4893363387</v>
      </c>
      <c r="E39" s="59">
        <v>4893363387</v>
      </c>
      <c r="F39" s="59">
        <v>0</v>
      </c>
      <c r="G39" s="59">
        <v>0</v>
      </c>
      <c r="H39" s="59">
        <v>0</v>
      </c>
      <c r="I39" s="59">
        <v>0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0</v>
      </c>
      <c r="W39" s="59">
        <v>2446681694</v>
      </c>
      <c r="X39" s="59">
        <v>-2446681694</v>
      </c>
      <c r="Y39" s="60">
        <v>-100</v>
      </c>
      <c r="Z39" s="61">
        <v>4893363387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372012973</v>
      </c>
      <c r="C42" s="18">
        <v>0</v>
      </c>
      <c r="D42" s="58">
        <v>563666090</v>
      </c>
      <c r="E42" s="59">
        <v>563666090</v>
      </c>
      <c r="F42" s="59">
        <v>175697513</v>
      </c>
      <c r="G42" s="59">
        <v>-63579824</v>
      </c>
      <c r="H42" s="59">
        <v>-55449453</v>
      </c>
      <c r="I42" s="59">
        <v>56668236</v>
      </c>
      <c r="J42" s="59">
        <v>-4599259</v>
      </c>
      <c r="K42" s="59">
        <v>-41716389</v>
      </c>
      <c r="L42" s="59">
        <v>81589887</v>
      </c>
      <c r="M42" s="59">
        <v>35274239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91942475</v>
      </c>
      <c r="W42" s="59">
        <v>682120988</v>
      </c>
      <c r="X42" s="59">
        <v>-590178513</v>
      </c>
      <c r="Y42" s="60">
        <v>-86.52</v>
      </c>
      <c r="Z42" s="61">
        <v>563666090</v>
      </c>
    </row>
    <row r="43" spans="1:26" ht="13.5">
      <c r="A43" s="57" t="s">
        <v>59</v>
      </c>
      <c r="B43" s="18">
        <v>-38643286</v>
      </c>
      <c r="C43" s="18">
        <v>0</v>
      </c>
      <c r="D43" s="58">
        <v>-449284000</v>
      </c>
      <c r="E43" s="59">
        <v>-449284000</v>
      </c>
      <c r="F43" s="59">
        <v>-14234107</v>
      </c>
      <c r="G43" s="59">
        <v>-38155599</v>
      </c>
      <c r="H43" s="59">
        <v>-13215388</v>
      </c>
      <c r="I43" s="59">
        <v>-65605094</v>
      </c>
      <c r="J43" s="59">
        <v>-43323711</v>
      </c>
      <c r="K43" s="59">
        <v>-19627819</v>
      </c>
      <c r="L43" s="59">
        <v>-63321570</v>
      </c>
      <c r="M43" s="59">
        <v>-126273100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-191878194</v>
      </c>
      <c r="W43" s="59">
        <v>-265145391</v>
      </c>
      <c r="X43" s="59">
        <v>73267197</v>
      </c>
      <c r="Y43" s="60">
        <v>-27.63</v>
      </c>
      <c r="Z43" s="61">
        <v>-449284000</v>
      </c>
    </row>
    <row r="44" spans="1:26" ht="13.5">
      <c r="A44" s="57" t="s">
        <v>60</v>
      </c>
      <c r="B44" s="18">
        <v>0</v>
      </c>
      <c r="C44" s="18">
        <v>0</v>
      </c>
      <c r="D44" s="58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/>
      <c r="X44" s="59">
        <v>0</v>
      </c>
      <c r="Y44" s="60">
        <v>0</v>
      </c>
      <c r="Z44" s="61">
        <v>0</v>
      </c>
    </row>
    <row r="45" spans="1:26" ht="13.5">
      <c r="A45" s="69" t="s">
        <v>61</v>
      </c>
      <c r="B45" s="21">
        <v>447696479</v>
      </c>
      <c r="C45" s="21">
        <v>0</v>
      </c>
      <c r="D45" s="98">
        <v>122237489</v>
      </c>
      <c r="E45" s="99">
        <v>122237489</v>
      </c>
      <c r="F45" s="99">
        <v>178267595</v>
      </c>
      <c r="G45" s="99">
        <v>76532172</v>
      </c>
      <c r="H45" s="99">
        <v>7867331</v>
      </c>
      <c r="I45" s="99">
        <v>7867331</v>
      </c>
      <c r="J45" s="99">
        <v>-40055639</v>
      </c>
      <c r="K45" s="99">
        <v>-101399847</v>
      </c>
      <c r="L45" s="99">
        <v>-83131530</v>
      </c>
      <c r="M45" s="99">
        <v>-83131530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-83131530</v>
      </c>
      <c r="W45" s="99">
        <v>424830996</v>
      </c>
      <c r="X45" s="99">
        <v>-507962526</v>
      </c>
      <c r="Y45" s="100">
        <v>-119.57</v>
      </c>
      <c r="Z45" s="101">
        <v>122237489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108</v>
      </c>
      <c r="B47" s="114" t="s">
        <v>93</v>
      </c>
      <c r="C47" s="114"/>
      <c r="D47" s="115" t="s">
        <v>94</v>
      </c>
      <c r="E47" s="116" t="s">
        <v>95</v>
      </c>
      <c r="F47" s="117"/>
      <c r="G47" s="117"/>
      <c r="H47" s="117"/>
      <c r="I47" s="118" t="s">
        <v>96</v>
      </c>
      <c r="J47" s="117"/>
      <c r="K47" s="117"/>
      <c r="L47" s="117"/>
      <c r="M47" s="118" t="s">
        <v>97</v>
      </c>
      <c r="N47" s="119"/>
      <c r="O47" s="119"/>
      <c r="P47" s="119"/>
      <c r="Q47" s="119"/>
      <c r="R47" s="119"/>
      <c r="S47" s="119"/>
      <c r="T47" s="119"/>
      <c r="U47" s="119"/>
      <c r="V47" s="118" t="s">
        <v>98</v>
      </c>
      <c r="W47" s="118" t="s">
        <v>99</v>
      </c>
      <c r="X47" s="118" t="s">
        <v>100</v>
      </c>
      <c r="Y47" s="118" t="s">
        <v>101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0</v>
      </c>
      <c r="C49" s="51">
        <v>0</v>
      </c>
      <c r="D49" s="128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776415053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10676061</v>
      </c>
      <c r="J51" s="53">
        <v>0</v>
      </c>
      <c r="K51" s="53">
        <v>0</v>
      </c>
      <c r="L51" s="53">
        <v>0</v>
      </c>
      <c r="M51" s="53">
        <v>23004842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12230555</v>
      </c>
      <c r="W51" s="53">
        <v>388301196</v>
      </c>
      <c r="X51" s="53">
        <v>0</v>
      </c>
      <c r="Y51" s="53">
        <v>1210627707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109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48.140239008659414</v>
      </c>
      <c r="E58" s="7">
        <f t="shared" si="6"/>
        <v>48.140239008659414</v>
      </c>
      <c r="F58" s="7">
        <f t="shared" si="6"/>
        <v>0</v>
      </c>
      <c r="G58" s="7">
        <f t="shared" si="6"/>
        <v>0.5476049651508036</v>
      </c>
      <c r="H58" s="7">
        <f t="shared" si="6"/>
        <v>99.39378609375916</v>
      </c>
      <c r="I58" s="7">
        <f t="shared" si="6"/>
        <v>17.434394727785662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8.19515460051612</v>
      </c>
      <c r="W58" s="7">
        <f t="shared" si="6"/>
        <v>55.813354723661625</v>
      </c>
      <c r="X58" s="7">
        <f t="shared" si="6"/>
        <v>0</v>
      </c>
      <c r="Y58" s="7">
        <f t="shared" si="6"/>
        <v>0</v>
      </c>
      <c r="Z58" s="8">
        <f t="shared" si="6"/>
        <v>48.140239008659414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48.140239008659414</v>
      </c>
      <c r="E60" s="13">
        <f t="shared" si="7"/>
        <v>48.140239008659414</v>
      </c>
      <c r="F60" s="13">
        <f t="shared" si="7"/>
        <v>0</v>
      </c>
      <c r="G60" s="13">
        <f t="shared" si="7"/>
        <v>0.5476049651508036</v>
      </c>
      <c r="H60" s="13">
        <f t="shared" si="7"/>
        <v>80.94676919693559</v>
      </c>
      <c r="I60" s="13">
        <f t="shared" si="7"/>
        <v>14.216183265343776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6.682412639372394</v>
      </c>
      <c r="W60" s="13">
        <f t="shared" si="7"/>
        <v>55.954252208711274</v>
      </c>
      <c r="X60" s="13">
        <f t="shared" si="7"/>
        <v>0</v>
      </c>
      <c r="Y60" s="13">
        <f t="shared" si="7"/>
        <v>0</v>
      </c>
      <c r="Z60" s="14">
        <f t="shared" si="7"/>
        <v>48.140239008659414</v>
      </c>
    </row>
    <row r="61" spans="1:26" ht="13.5">
      <c r="A61" s="38" t="s">
        <v>110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8" t="s">
        <v>111</v>
      </c>
      <c r="B62" s="12">
        <f t="shared" si="7"/>
        <v>0</v>
      </c>
      <c r="C62" s="12">
        <f t="shared" si="7"/>
        <v>0</v>
      </c>
      <c r="D62" s="3">
        <f t="shared" si="7"/>
        <v>49.57156238103012</v>
      </c>
      <c r="E62" s="13">
        <f t="shared" si="7"/>
        <v>49.57156238103012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59.389178675977746</v>
      </c>
      <c r="X62" s="13">
        <f t="shared" si="7"/>
        <v>0</v>
      </c>
      <c r="Y62" s="13">
        <f t="shared" si="7"/>
        <v>0</v>
      </c>
      <c r="Z62" s="14">
        <f t="shared" si="7"/>
        <v>49.57156238103012</v>
      </c>
    </row>
    <row r="63" spans="1:26" ht="13.5">
      <c r="A63" s="38" t="s">
        <v>112</v>
      </c>
      <c r="B63" s="12">
        <f t="shared" si="7"/>
        <v>0</v>
      </c>
      <c r="C63" s="12">
        <f t="shared" si="7"/>
        <v>0</v>
      </c>
      <c r="D63" s="3">
        <f t="shared" si="7"/>
        <v>40.9199885647966</v>
      </c>
      <c r="E63" s="13">
        <f t="shared" si="7"/>
        <v>40.9199885647966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40.90730767114613</v>
      </c>
      <c r="X63" s="13">
        <f t="shared" si="7"/>
        <v>0</v>
      </c>
      <c r="Y63" s="13">
        <f t="shared" si="7"/>
        <v>0</v>
      </c>
      <c r="Z63" s="14">
        <f t="shared" si="7"/>
        <v>40.9199885647966</v>
      </c>
    </row>
    <row r="64" spans="1:26" ht="13.5">
      <c r="A64" s="38" t="s">
        <v>113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8" t="s">
        <v>114</v>
      </c>
      <c r="B65" s="12">
        <f t="shared" si="7"/>
        <v>0</v>
      </c>
      <c r="C65" s="12">
        <f t="shared" si="7"/>
        <v>0</v>
      </c>
      <c r="D65" s="3">
        <f t="shared" si="7"/>
        <v>100</v>
      </c>
      <c r="E65" s="13">
        <f t="shared" si="7"/>
        <v>100</v>
      </c>
      <c r="F65" s="13">
        <f t="shared" si="7"/>
        <v>0</v>
      </c>
      <c r="G65" s="13">
        <f t="shared" si="7"/>
        <v>100</v>
      </c>
      <c r="H65" s="13">
        <f t="shared" si="7"/>
        <v>13351.983592898801</v>
      </c>
      <c r="I65" s="13">
        <f t="shared" si="7"/>
        <v>5149.643962088101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3170.7724173381916</v>
      </c>
      <c r="W65" s="13">
        <f t="shared" si="7"/>
        <v>57.90593083279793</v>
      </c>
      <c r="X65" s="13">
        <f t="shared" si="7"/>
        <v>0</v>
      </c>
      <c r="Y65" s="13">
        <f t="shared" si="7"/>
        <v>0</v>
      </c>
      <c r="Z65" s="14">
        <f t="shared" si="7"/>
        <v>100</v>
      </c>
    </row>
    <row r="66" spans="1:26" ht="13.5">
      <c r="A66" s="39" t="s">
        <v>115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116</v>
      </c>
      <c r="B67" s="23">
        <v>249722369</v>
      </c>
      <c r="C67" s="23"/>
      <c r="D67" s="24">
        <v>237920250</v>
      </c>
      <c r="E67" s="25">
        <v>237920250</v>
      </c>
      <c r="F67" s="25">
        <v>9634297</v>
      </c>
      <c r="G67" s="25">
        <v>2544535</v>
      </c>
      <c r="H67" s="25">
        <v>2573679</v>
      </c>
      <c r="I67" s="25">
        <v>14752511</v>
      </c>
      <c r="J67" s="25">
        <v>3156144</v>
      </c>
      <c r="K67" s="25">
        <v>13475878</v>
      </c>
      <c r="L67" s="25"/>
      <c r="M67" s="25">
        <v>16632022</v>
      </c>
      <c r="N67" s="25"/>
      <c r="O67" s="25"/>
      <c r="P67" s="25"/>
      <c r="Q67" s="25"/>
      <c r="R67" s="25"/>
      <c r="S67" s="25"/>
      <c r="T67" s="25"/>
      <c r="U67" s="25"/>
      <c r="V67" s="25">
        <v>31384533</v>
      </c>
      <c r="W67" s="25">
        <v>100804437</v>
      </c>
      <c r="X67" s="25"/>
      <c r="Y67" s="24"/>
      <c r="Z67" s="26">
        <v>237920250</v>
      </c>
    </row>
    <row r="68" spans="1:26" ht="13.5" hidden="1">
      <c r="A68" s="36" t="s">
        <v>31</v>
      </c>
      <c r="B68" s="18"/>
      <c r="C68" s="18"/>
      <c r="D68" s="19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19"/>
      <c r="Z68" s="22"/>
    </row>
    <row r="69" spans="1:26" ht="13.5" hidden="1">
      <c r="A69" s="37" t="s">
        <v>32</v>
      </c>
      <c r="B69" s="18">
        <v>249722369</v>
      </c>
      <c r="C69" s="18"/>
      <c r="D69" s="19">
        <v>237920250</v>
      </c>
      <c r="E69" s="20">
        <v>237920250</v>
      </c>
      <c r="F69" s="20">
        <v>9634297</v>
      </c>
      <c r="G69" s="20">
        <v>2544535</v>
      </c>
      <c r="H69" s="20">
        <v>2573679</v>
      </c>
      <c r="I69" s="20">
        <v>14752511</v>
      </c>
      <c r="J69" s="20">
        <v>3156144</v>
      </c>
      <c r="K69" s="20">
        <v>13475878</v>
      </c>
      <c r="L69" s="20"/>
      <c r="M69" s="20">
        <v>16632022</v>
      </c>
      <c r="N69" s="20"/>
      <c r="O69" s="20"/>
      <c r="P69" s="20"/>
      <c r="Q69" s="20"/>
      <c r="R69" s="20"/>
      <c r="S69" s="20"/>
      <c r="T69" s="20"/>
      <c r="U69" s="20"/>
      <c r="V69" s="20">
        <v>31384533</v>
      </c>
      <c r="W69" s="20">
        <v>100550603</v>
      </c>
      <c r="X69" s="20"/>
      <c r="Y69" s="19"/>
      <c r="Z69" s="22">
        <v>237920250</v>
      </c>
    </row>
    <row r="70" spans="1:26" ht="13.5" hidden="1">
      <c r="A70" s="38" t="s">
        <v>110</v>
      </c>
      <c r="B70" s="18"/>
      <c r="C70" s="18"/>
      <c r="D70" s="19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19"/>
      <c r="Z70" s="22"/>
    </row>
    <row r="71" spans="1:26" ht="13.5" hidden="1">
      <c r="A71" s="38" t="s">
        <v>111</v>
      </c>
      <c r="B71" s="18">
        <v>212555451</v>
      </c>
      <c r="C71" s="18"/>
      <c r="D71" s="19">
        <v>197192768</v>
      </c>
      <c r="E71" s="20">
        <v>197192768</v>
      </c>
      <c r="F71" s="20">
        <v>8788839</v>
      </c>
      <c r="G71" s="20">
        <v>1512766</v>
      </c>
      <c r="H71" s="20">
        <v>2073907</v>
      </c>
      <c r="I71" s="20">
        <v>12375512</v>
      </c>
      <c r="J71" s="20">
        <v>2983791</v>
      </c>
      <c r="K71" s="20">
        <v>11862700</v>
      </c>
      <c r="L71" s="20"/>
      <c r="M71" s="20">
        <v>14846491</v>
      </c>
      <c r="N71" s="20"/>
      <c r="O71" s="20"/>
      <c r="P71" s="20"/>
      <c r="Q71" s="20"/>
      <c r="R71" s="20"/>
      <c r="S71" s="20"/>
      <c r="T71" s="20"/>
      <c r="U71" s="20"/>
      <c r="V71" s="20">
        <v>27222003</v>
      </c>
      <c r="W71" s="20">
        <v>81821374</v>
      </c>
      <c r="X71" s="20"/>
      <c r="Y71" s="19"/>
      <c r="Z71" s="22">
        <v>197192768</v>
      </c>
    </row>
    <row r="72" spans="1:26" ht="13.5" hidden="1">
      <c r="A72" s="38" t="s">
        <v>112</v>
      </c>
      <c r="B72" s="18">
        <v>37165678</v>
      </c>
      <c r="C72" s="18"/>
      <c r="D72" s="19">
        <v>40527482</v>
      </c>
      <c r="E72" s="20">
        <v>40527482</v>
      </c>
      <c r="F72" s="20">
        <v>834269</v>
      </c>
      <c r="G72" s="20">
        <v>1017835</v>
      </c>
      <c r="H72" s="20">
        <v>484169</v>
      </c>
      <c r="I72" s="20">
        <v>2336273</v>
      </c>
      <c r="J72" s="20">
        <v>161755</v>
      </c>
      <c r="K72" s="20">
        <v>1598359</v>
      </c>
      <c r="L72" s="20"/>
      <c r="M72" s="20">
        <v>1760114</v>
      </c>
      <c r="N72" s="20"/>
      <c r="O72" s="20"/>
      <c r="P72" s="20"/>
      <c r="Q72" s="20"/>
      <c r="R72" s="20"/>
      <c r="S72" s="20"/>
      <c r="T72" s="20"/>
      <c r="U72" s="20"/>
      <c r="V72" s="20">
        <v>4096387</v>
      </c>
      <c r="W72" s="20">
        <v>18684092</v>
      </c>
      <c r="X72" s="20"/>
      <c r="Y72" s="19"/>
      <c r="Z72" s="22">
        <v>40527482</v>
      </c>
    </row>
    <row r="73" spans="1:26" ht="13.5" hidden="1">
      <c r="A73" s="38" t="s">
        <v>113</v>
      </c>
      <c r="B73" s="18"/>
      <c r="C73" s="18"/>
      <c r="D73" s="19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19"/>
      <c r="Z73" s="22"/>
    </row>
    <row r="74" spans="1:26" ht="13.5" hidden="1">
      <c r="A74" s="38" t="s">
        <v>114</v>
      </c>
      <c r="B74" s="18">
        <v>1240</v>
      </c>
      <c r="C74" s="18"/>
      <c r="D74" s="19">
        <v>200000</v>
      </c>
      <c r="E74" s="20">
        <v>200000</v>
      </c>
      <c r="F74" s="20">
        <v>11189</v>
      </c>
      <c r="G74" s="20">
        <v>13934</v>
      </c>
      <c r="H74" s="20">
        <v>15603</v>
      </c>
      <c r="I74" s="20">
        <v>40726</v>
      </c>
      <c r="J74" s="20">
        <v>10598</v>
      </c>
      <c r="K74" s="20">
        <v>14819</v>
      </c>
      <c r="L74" s="20"/>
      <c r="M74" s="20">
        <v>25417</v>
      </c>
      <c r="N74" s="20"/>
      <c r="O74" s="20"/>
      <c r="P74" s="20"/>
      <c r="Q74" s="20"/>
      <c r="R74" s="20"/>
      <c r="S74" s="20"/>
      <c r="T74" s="20"/>
      <c r="U74" s="20"/>
      <c r="V74" s="20">
        <v>66143</v>
      </c>
      <c r="W74" s="20">
        <v>45137</v>
      </c>
      <c r="X74" s="20"/>
      <c r="Y74" s="19"/>
      <c r="Z74" s="22">
        <v>200000</v>
      </c>
    </row>
    <row r="75" spans="1:26" ht="13.5" hidden="1">
      <c r="A75" s="39" t="s">
        <v>115</v>
      </c>
      <c r="B75" s="27"/>
      <c r="C75" s="27"/>
      <c r="D75" s="2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>
        <v>253834</v>
      </c>
      <c r="X75" s="29"/>
      <c r="Y75" s="28"/>
      <c r="Z75" s="30"/>
    </row>
    <row r="76" spans="1:26" ht="13.5" hidden="1">
      <c r="A76" s="41" t="s">
        <v>117</v>
      </c>
      <c r="B76" s="31"/>
      <c r="C76" s="31"/>
      <c r="D76" s="32">
        <v>114535377</v>
      </c>
      <c r="E76" s="33">
        <v>114535377</v>
      </c>
      <c r="F76" s="33"/>
      <c r="G76" s="33">
        <v>13934</v>
      </c>
      <c r="H76" s="33">
        <v>2558077</v>
      </c>
      <c r="I76" s="33">
        <v>2572011</v>
      </c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>
        <v>2572011</v>
      </c>
      <c r="W76" s="33">
        <v>56262338</v>
      </c>
      <c r="X76" s="33"/>
      <c r="Y76" s="32"/>
      <c r="Z76" s="34">
        <v>114535377</v>
      </c>
    </row>
    <row r="77" spans="1:26" ht="13.5" hidden="1">
      <c r="A77" s="36" t="s">
        <v>31</v>
      </c>
      <c r="B77" s="18"/>
      <c r="C77" s="18"/>
      <c r="D77" s="19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19"/>
      <c r="Z77" s="22"/>
    </row>
    <row r="78" spans="1:26" ht="13.5" hidden="1">
      <c r="A78" s="37" t="s">
        <v>32</v>
      </c>
      <c r="B78" s="18"/>
      <c r="C78" s="18"/>
      <c r="D78" s="19">
        <v>114535377</v>
      </c>
      <c r="E78" s="20">
        <v>114535377</v>
      </c>
      <c r="F78" s="20"/>
      <c r="G78" s="20">
        <v>13934</v>
      </c>
      <c r="H78" s="20">
        <v>2083310</v>
      </c>
      <c r="I78" s="20">
        <v>2097244</v>
      </c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>
        <v>2097244</v>
      </c>
      <c r="W78" s="20">
        <v>56262338</v>
      </c>
      <c r="X78" s="20"/>
      <c r="Y78" s="19"/>
      <c r="Z78" s="22">
        <v>114535377</v>
      </c>
    </row>
    <row r="79" spans="1:26" ht="13.5" hidden="1">
      <c r="A79" s="38" t="s">
        <v>110</v>
      </c>
      <c r="B79" s="18"/>
      <c r="C79" s="18"/>
      <c r="D79" s="19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19"/>
      <c r="Z79" s="22"/>
    </row>
    <row r="80" spans="1:26" ht="13.5" hidden="1">
      <c r="A80" s="38" t="s">
        <v>111</v>
      </c>
      <c r="B80" s="18"/>
      <c r="C80" s="18"/>
      <c r="D80" s="19">
        <v>97751536</v>
      </c>
      <c r="E80" s="20">
        <v>97751536</v>
      </c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>
        <v>48593042</v>
      </c>
      <c r="X80" s="20"/>
      <c r="Y80" s="19"/>
      <c r="Z80" s="22">
        <v>97751536</v>
      </c>
    </row>
    <row r="81" spans="1:26" ht="13.5" hidden="1">
      <c r="A81" s="38" t="s">
        <v>112</v>
      </c>
      <c r="B81" s="18"/>
      <c r="C81" s="18"/>
      <c r="D81" s="19">
        <v>16583841</v>
      </c>
      <c r="E81" s="20">
        <v>16583841</v>
      </c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>
        <v>7643159</v>
      </c>
      <c r="X81" s="20"/>
      <c r="Y81" s="19"/>
      <c r="Z81" s="22">
        <v>16583841</v>
      </c>
    </row>
    <row r="82" spans="1:26" ht="13.5" hidden="1">
      <c r="A82" s="38" t="s">
        <v>113</v>
      </c>
      <c r="B82" s="18"/>
      <c r="C82" s="18"/>
      <c r="D82" s="19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19"/>
      <c r="Z82" s="22"/>
    </row>
    <row r="83" spans="1:26" ht="13.5" hidden="1">
      <c r="A83" s="38" t="s">
        <v>114</v>
      </c>
      <c r="B83" s="18"/>
      <c r="C83" s="18"/>
      <c r="D83" s="19">
        <v>200000</v>
      </c>
      <c r="E83" s="20">
        <v>200000</v>
      </c>
      <c r="F83" s="20"/>
      <c r="G83" s="20">
        <v>13934</v>
      </c>
      <c r="H83" s="20">
        <v>2083310</v>
      </c>
      <c r="I83" s="20">
        <v>2097244</v>
      </c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>
        <v>2097244</v>
      </c>
      <c r="W83" s="20">
        <v>26137</v>
      </c>
      <c r="X83" s="20"/>
      <c r="Y83" s="19"/>
      <c r="Z83" s="22">
        <v>200000</v>
      </c>
    </row>
    <row r="84" spans="1:26" ht="13.5" hidden="1">
      <c r="A84" s="39" t="s">
        <v>115</v>
      </c>
      <c r="B84" s="27"/>
      <c r="C84" s="27"/>
      <c r="D84" s="28"/>
      <c r="E84" s="29"/>
      <c r="F84" s="29"/>
      <c r="G84" s="29"/>
      <c r="H84" s="29">
        <v>474767</v>
      </c>
      <c r="I84" s="29">
        <v>474767</v>
      </c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>
        <v>474767</v>
      </c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71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13396397</v>
      </c>
      <c r="C5" s="18">
        <v>0</v>
      </c>
      <c r="D5" s="58">
        <v>15016000</v>
      </c>
      <c r="E5" s="59">
        <v>15016000</v>
      </c>
      <c r="F5" s="59">
        <v>9811834</v>
      </c>
      <c r="G5" s="59">
        <v>10302426</v>
      </c>
      <c r="H5" s="59">
        <v>-1072000</v>
      </c>
      <c r="I5" s="59">
        <v>19042260</v>
      </c>
      <c r="J5" s="59">
        <v>1126326</v>
      </c>
      <c r="K5" s="59">
        <v>776584</v>
      </c>
      <c r="L5" s="59">
        <v>2129673</v>
      </c>
      <c r="M5" s="59">
        <v>4032583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23074843</v>
      </c>
      <c r="W5" s="59">
        <v>8200000</v>
      </c>
      <c r="X5" s="59">
        <v>14874843</v>
      </c>
      <c r="Y5" s="60">
        <v>181.4</v>
      </c>
      <c r="Z5" s="61">
        <v>15016000</v>
      </c>
    </row>
    <row r="6" spans="1:26" ht="13.5">
      <c r="A6" s="57" t="s">
        <v>32</v>
      </c>
      <c r="B6" s="18">
        <v>101234883</v>
      </c>
      <c r="C6" s="18">
        <v>0</v>
      </c>
      <c r="D6" s="58">
        <v>102411000</v>
      </c>
      <c r="E6" s="59">
        <v>102411000</v>
      </c>
      <c r="F6" s="59">
        <v>18454371</v>
      </c>
      <c r="G6" s="59">
        <v>19377089</v>
      </c>
      <c r="H6" s="59">
        <v>9835775</v>
      </c>
      <c r="I6" s="59">
        <v>47667235</v>
      </c>
      <c r="J6" s="59">
        <v>5872761</v>
      </c>
      <c r="K6" s="59">
        <v>4787205</v>
      </c>
      <c r="L6" s="59">
        <v>11011415</v>
      </c>
      <c r="M6" s="59">
        <v>21671381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69338616</v>
      </c>
      <c r="W6" s="59">
        <v>51480000</v>
      </c>
      <c r="X6" s="59">
        <v>17858616</v>
      </c>
      <c r="Y6" s="60">
        <v>34.69</v>
      </c>
      <c r="Z6" s="61">
        <v>102411000</v>
      </c>
    </row>
    <row r="7" spans="1:26" ht="13.5">
      <c r="A7" s="57" t="s">
        <v>33</v>
      </c>
      <c r="B7" s="18">
        <v>897003</v>
      </c>
      <c r="C7" s="18">
        <v>0</v>
      </c>
      <c r="D7" s="58">
        <v>583000</v>
      </c>
      <c r="E7" s="59">
        <v>583000</v>
      </c>
      <c r="F7" s="59">
        <v>0</v>
      </c>
      <c r="G7" s="59">
        <v>0</v>
      </c>
      <c r="H7" s="59">
        <v>0</v>
      </c>
      <c r="I7" s="59">
        <v>0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0</v>
      </c>
      <c r="W7" s="59">
        <v>252000</v>
      </c>
      <c r="X7" s="59">
        <v>-252000</v>
      </c>
      <c r="Y7" s="60">
        <v>-100</v>
      </c>
      <c r="Z7" s="61">
        <v>583000</v>
      </c>
    </row>
    <row r="8" spans="1:26" ht="13.5">
      <c r="A8" s="57" t="s">
        <v>34</v>
      </c>
      <c r="B8" s="18">
        <v>51587000</v>
      </c>
      <c r="C8" s="18">
        <v>0</v>
      </c>
      <c r="D8" s="58">
        <v>97852000</v>
      </c>
      <c r="E8" s="59">
        <v>97852000</v>
      </c>
      <c r="F8" s="59">
        <v>8157000</v>
      </c>
      <c r="G8" s="59">
        <v>8564850</v>
      </c>
      <c r="H8" s="59">
        <v>0</v>
      </c>
      <c r="I8" s="59">
        <v>16721850</v>
      </c>
      <c r="J8" s="59">
        <v>0</v>
      </c>
      <c r="K8" s="59">
        <v>3194422</v>
      </c>
      <c r="L8" s="59">
        <v>31498000</v>
      </c>
      <c r="M8" s="59">
        <v>34692422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51414272</v>
      </c>
      <c r="W8" s="59">
        <v>54134000</v>
      </c>
      <c r="X8" s="59">
        <v>-2719728</v>
      </c>
      <c r="Y8" s="60">
        <v>-5.02</v>
      </c>
      <c r="Z8" s="61">
        <v>97852000</v>
      </c>
    </row>
    <row r="9" spans="1:26" ht="13.5">
      <c r="A9" s="57" t="s">
        <v>35</v>
      </c>
      <c r="B9" s="18">
        <v>24112235</v>
      </c>
      <c r="C9" s="18">
        <v>0</v>
      </c>
      <c r="D9" s="58">
        <v>36648000</v>
      </c>
      <c r="E9" s="59">
        <v>36648000</v>
      </c>
      <c r="F9" s="59">
        <v>2126137</v>
      </c>
      <c r="G9" s="59">
        <v>2232446</v>
      </c>
      <c r="H9" s="59">
        <v>-1008505</v>
      </c>
      <c r="I9" s="59">
        <v>3350078</v>
      </c>
      <c r="J9" s="59">
        <v>1466132</v>
      </c>
      <c r="K9" s="59">
        <v>0</v>
      </c>
      <c r="L9" s="59">
        <v>-1325227</v>
      </c>
      <c r="M9" s="59">
        <v>140905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3490983</v>
      </c>
      <c r="W9" s="59">
        <v>16876000</v>
      </c>
      <c r="X9" s="59">
        <v>-13385017</v>
      </c>
      <c r="Y9" s="60">
        <v>-79.31</v>
      </c>
      <c r="Z9" s="61">
        <v>36648000</v>
      </c>
    </row>
    <row r="10" spans="1:26" ht="25.5">
      <c r="A10" s="62" t="s">
        <v>102</v>
      </c>
      <c r="B10" s="63">
        <f>SUM(B5:B9)</f>
        <v>191227518</v>
      </c>
      <c r="C10" s="63">
        <f>SUM(C5:C9)</f>
        <v>0</v>
      </c>
      <c r="D10" s="64">
        <f aca="true" t="shared" si="0" ref="D10:Z10">SUM(D5:D9)</f>
        <v>252510000</v>
      </c>
      <c r="E10" s="65">
        <f t="shared" si="0"/>
        <v>252510000</v>
      </c>
      <c r="F10" s="65">
        <f t="shared" si="0"/>
        <v>38549342</v>
      </c>
      <c r="G10" s="65">
        <f t="shared" si="0"/>
        <v>40476811</v>
      </c>
      <c r="H10" s="65">
        <f t="shared" si="0"/>
        <v>7755270</v>
      </c>
      <c r="I10" s="65">
        <f t="shared" si="0"/>
        <v>86781423</v>
      </c>
      <c r="J10" s="65">
        <f t="shared" si="0"/>
        <v>8465219</v>
      </c>
      <c r="K10" s="65">
        <f t="shared" si="0"/>
        <v>8758211</v>
      </c>
      <c r="L10" s="65">
        <f t="shared" si="0"/>
        <v>43313861</v>
      </c>
      <c r="M10" s="65">
        <f t="shared" si="0"/>
        <v>60537291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147318714</v>
      </c>
      <c r="W10" s="65">
        <f t="shared" si="0"/>
        <v>130942000</v>
      </c>
      <c r="X10" s="65">
        <f t="shared" si="0"/>
        <v>16376714</v>
      </c>
      <c r="Y10" s="66">
        <f>+IF(W10&lt;&gt;0,(X10/W10)*100,0)</f>
        <v>12.506845779047213</v>
      </c>
      <c r="Z10" s="67">
        <f t="shared" si="0"/>
        <v>252510000</v>
      </c>
    </row>
    <row r="11" spans="1:26" ht="13.5">
      <c r="A11" s="57" t="s">
        <v>36</v>
      </c>
      <c r="B11" s="18">
        <v>98891829</v>
      </c>
      <c r="C11" s="18">
        <v>0</v>
      </c>
      <c r="D11" s="58">
        <v>97306000</v>
      </c>
      <c r="E11" s="59">
        <v>97306000</v>
      </c>
      <c r="F11" s="59">
        <v>9905679</v>
      </c>
      <c r="G11" s="59">
        <v>10400965</v>
      </c>
      <c r="H11" s="59">
        <v>10121209</v>
      </c>
      <c r="I11" s="59">
        <v>30427853</v>
      </c>
      <c r="J11" s="59">
        <v>9260337</v>
      </c>
      <c r="K11" s="59">
        <v>11732364</v>
      </c>
      <c r="L11" s="59">
        <v>10514839</v>
      </c>
      <c r="M11" s="59">
        <v>31507540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61935393</v>
      </c>
      <c r="W11" s="59">
        <v>50067496</v>
      </c>
      <c r="X11" s="59">
        <v>11867897</v>
      </c>
      <c r="Y11" s="60">
        <v>23.7</v>
      </c>
      <c r="Z11" s="61">
        <v>97306000</v>
      </c>
    </row>
    <row r="12" spans="1:26" ht="13.5">
      <c r="A12" s="57" t="s">
        <v>37</v>
      </c>
      <c r="B12" s="18">
        <v>3926484</v>
      </c>
      <c r="C12" s="18">
        <v>0</v>
      </c>
      <c r="D12" s="58">
        <v>4192000</v>
      </c>
      <c r="E12" s="59">
        <v>4192000</v>
      </c>
      <c r="F12" s="59">
        <v>327208</v>
      </c>
      <c r="G12" s="59">
        <v>343568</v>
      </c>
      <c r="H12" s="59">
        <v>755791</v>
      </c>
      <c r="I12" s="59">
        <v>1426567</v>
      </c>
      <c r="J12" s="59">
        <v>709195</v>
      </c>
      <c r="K12" s="59">
        <v>329066</v>
      </c>
      <c r="L12" s="59">
        <v>707398</v>
      </c>
      <c r="M12" s="59">
        <v>1745659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3172226</v>
      </c>
      <c r="W12" s="59">
        <v>2095998</v>
      </c>
      <c r="X12" s="59">
        <v>1076228</v>
      </c>
      <c r="Y12" s="60">
        <v>51.35</v>
      </c>
      <c r="Z12" s="61">
        <v>4192000</v>
      </c>
    </row>
    <row r="13" spans="1:26" ht="13.5">
      <c r="A13" s="57" t="s">
        <v>103</v>
      </c>
      <c r="B13" s="18">
        <v>25546043</v>
      </c>
      <c r="C13" s="18">
        <v>0</v>
      </c>
      <c r="D13" s="58">
        <v>28500000</v>
      </c>
      <c r="E13" s="59">
        <v>28500000</v>
      </c>
      <c r="F13" s="59">
        <v>0</v>
      </c>
      <c r="G13" s="59">
        <v>0</v>
      </c>
      <c r="H13" s="59">
        <v>0</v>
      </c>
      <c r="I13" s="59">
        <v>0</v>
      </c>
      <c r="J13" s="59">
        <v>2126252</v>
      </c>
      <c r="K13" s="59">
        <v>0</v>
      </c>
      <c r="L13" s="59">
        <v>0</v>
      </c>
      <c r="M13" s="59">
        <v>2126252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2126252</v>
      </c>
      <c r="W13" s="59"/>
      <c r="X13" s="59">
        <v>2126252</v>
      </c>
      <c r="Y13" s="60">
        <v>0</v>
      </c>
      <c r="Z13" s="61">
        <v>28500000</v>
      </c>
    </row>
    <row r="14" spans="1:26" ht="13.5">
      <c r="A14" s="57" t="s">
        <v>38</v>
      </c>
      <c r="B14" s="18">
        <v>2646592</v>
      </c>
      <c r="C14" s="18">
        <v>0</v>
      </c>
      <c r="D14" s="58">
        <v>1937500</v>
      </c>
      <c r="E14" s="59">
        <v>1937500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>
        <v>972000</v>
      </c>
      <c r="X14" s="59">
        <v>-972000</v>
      </c>
      <c r="Y14" s="60">
        <v>-100</v>
      </c>
      <c r="Z14" s="61">
        <v>1937500</v>
      </c>
    </row>
    <row r="15" spans="1:26" ht="13.5">
      <c r="A15" s="57" t="s">
        <v>39</v>
      </c>
      <c r="B15" s="18">
        <v>69394634</v>
      </c>
      <c r="C15" s="18">
        <v>0</v>
      </c>
      <c r="D15" s="58">
        <v>72729000</v>
      </c>
      <c r="E15" s="59">
        <v>72729000</v>
      </c>
      <c r="F15" s="59">
        <v>0</v>
      </c>
      <c r="G15" s="59">
        <v>0</v>
      </c>
      <c r="H15" s="59">
        <v>1750315</v>
      </c>
      <c r="I15" s="59">
        <v>1750315</v>
      </c>
      <c r="J15" s="59">
        <v>1501307</v>
      </c>
      <c r="K15" s="59">
        <v>1344108</v>
      </c>
      <c r="L15" s="59">
        <v>20239164</v>
      </c>
      <c r="M15" s="59">
        <v>23084579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24834894</v>
      </c>
      <c r="W15" s="59">
        <v>39341700</v>
      </c>
      <c r="X15" s="59">
        <v>-14506806</v>
      </c>
      <c r="Y15" s="60">
        <v>-36.87</v>
      </c>
      <c r="Z15" s="61">
        <v>72729000</v>
      </c>
    </row>
    <row r="16" spans="1:26" ht="13.5">
      <c r="A16" s="68" t="s">
        <v>40</v>
      </c>
      <c r="B16" s="18">
        <v>7001009</v>
      </c>
      <c r="C16" s="18">
        <v>0</v>
      </c>
      <c r="D16" s="58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744608</v>
      </c>
      <c r="L16" s="59">
        <v>0</v>
      </c>
      <c r="M16" s="59">
        <v>744608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744608</v>
      </c>
      <c r="W16" s="59"/>
      <c r="X16" s="59">
        <v>744608</v>
      </c>
      <c r="Y16" s="60">
        <v>0</v>
      </c>
      <c r="Z16" s="61">
        <v>0</v>
      </c>
    </row>
    <row r="17" spans="1:26" ht="13.5">
      <c r="A17" s="57" t="s">
        <v>41</v>
      </c>
      <c r="B17" s="18">
        <v>67350189</v>
      </c>
      <c r="C17" s="18">
        <v>0</v>
      </c>
      <c r="D17" s="58">
        <v>46595325</v>
      </c>
      <c r="E17" s="59">
        <v>46595325</v>
      </c>
      <c r="F17" s="59">
        <v>2538172</v>
      </c>
      <c r="G17" s="59">
        <v>2665081</v>
      </c>
      <c r="H17" s="59">
        <v>5685418</v>
      </c>
      <c r="I17" s="59">
        <v>10888671</v>
      </c>
      <c r="J17" s="59">
        <v>5746065</v>
      </c>
      <c r="K17" s="59">
        <v>3208533</v>
      </c>
      <c r="L17" s="59">
        <v>5614247</v>
      </c>
      <c r="M17" s="59">
        <v>14568845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25457516</v>
      </c>
      <c r="W17" s="59">
        <v>25592332</v>
      </c>
      <c r="X17" s="59">
        <v>-134816</v>
      </c>
      <c r="Y17" s="60">
        <v>-0.53</v>
      </c>
      <c r="Z17" s="61">
        <v>46595325</v>
      </c>
    </row>
    <row r="18" spans="1:26" ht="13.5">
      <c r="A18" s="69" t="s">
        <v>42</v>
      </c>
      <c r="B18" s="70">
        <f>SUM(B11:B17)</f>
        <v>274756780</v>
      </c>
      <c r="C18" s="70">
        <f>SUM(C11:C17)</f>
        <v>0</v>
      </c>
      <c r="D18" s="71">
        <f aca="true" t="shared" si="1" ref="D18:Z18">SUM(D11:D17)</f>
        <v>251259825</v>
      </c>
      <c r="E18" s="72">
        <f t="shared" si="1"/>
        <v>251259825</v>
      </c>
      <c r="F18" s="72">
        <f t="shared" si="1"/>
        <v>12771059</v>
      </c>
      <c r="G18" s="72">
        <f t="shared" si="1"/>
        <v>13409614</v>
      </c>
      <c r="H18" s="72">
        <f t="shared" si="1"/>
        <v>18312733</v>
      </c>
      <c r="I18" s="72">
        <f t="shared" si="1"/>
        <v>44493406</v>
      </c>
      <c r="J18" s="72">
        <f t="shared" si="1"/>
        <v>19343156</v>
      </c>
      <c r="K18" s="72">
        <f t="shared" si="1"/>
        <v>17358679</v>
      </c>
      <c r="L18" s="72">
        <f t="shared" si="1"/>
        <v>37075648</v>
      </c>
      <c r="M18" s="72">
        <f t="shared" si="1"/>
        <v>73777483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118270889</v>
      </c>
      <c r="W18" s="72">
        <f t="shared" si="1"/>
        <v>118069526</v>
      </c>
      <c r="X18" s="72">
        <f t="shared" si="1"/>
        <v>201363</v>
      </c>
      <c r="Y18" s="66">
        <f>+IF(W18&lt;&gt;0,(X18/W18)*100,0)</f>
        <v>0.17054612381521714</v>
      </c>
      <c r="Z18" s="73">
        <f t="shared" si="1"/>
        <v>251259825</v>
      </c>
    </row>
    <row r="19" spans="1:26" ht="13.5">
      <c r="A19" s="69" t="s">
        <v>43</v>
      </c>
      <c r="B19" s="74">
        <f>+B10-B18</f>
        <v>-83529262</v>
      </c>
      <c r="C19" s="74">
        <f>+C10-C18</f>
        <v>0</v>
      </c>
      <c r="D19" s="75">
        <f aca="true" t="shared" si="2" ref="D19:Z19">+D10-D18</f>
        <v>1250175</v>
      </c>
      <c r="E19" s="76">
        <f t="shared" si="2"/>
        <v>1250175</v>
      </c>
      <c r="F19" s="76">
        <f t="shared" si="2"/>
        <v>25778283</v>
      </c>
      <c r="G19" s="76">
        <f t="shared" si="2"/>
        <v>27067197</v>
      </c>
      <c r="H19" s="76">
        <f t="shared" si="2"/>
        <v>-10557463</v>
      </c>
      <c r="I19" s="76">
        <f t="shared" si="2"/>
        <v>42288017</v>
      </c>
      <c r="J19" s="76">
        <f t="shared" si="2"/>
        <v>-10877937</v>
      </c>
      <c r="K19" s="76">
        <f t="shared" si="2"/>
        <v>-8600468</v>
      </c>
      <c r="L19" s="76">
        <f t="shared" si="2"/>
        <v>6238213</v>
      </c>
      <c r="M19" s="76">
        <f t="shared" si="2"/>
        <v>-13240192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29047825</v>
      </c>
      <c r="W19" s="76">
        <f>IF(E10=E18,0,W10-W18)</f>
        <v>12872474</v>
      </c>
      <c r="X19" s="76">
        <f t="shared" si="2"/>
        <v>16175351</v>
      </c>
      <c r="Y19" s="77">
        <f>+IF(W19&lt;&gt;0,(X19/W19)*100,0)</f>
        <v>125.65844763019136</v>
      </c>
      <c r="Z19" s="78">
        <f t="shared" si="2"/>
        <v>1250175</v>
      </c>
    </row>
    <row r="20" spans="1:26" ht="13.5">
      <c r="A20" s="57" t="s">
        <v>44</v>
      </c>
      <c r="B20" s="18">
        <v>0</v>
      </c>
      <c r="C20" s="18">
        <v>0</v>
      </c>
      <c r="D20" s="58">
        <v>38814000</v>
      </c>
      <c r="E20" s="59">
        <v>38814000</v>
      </c>
      <c r="F20" s="59">
        <v>0</v>
      </c>
      <c r="G20" s="59">
        <v>0</v>
      </c>
      <c r="H20" s="59">
        <v>0</v>
      </c>
      <c r="I20" s="59">
        <v>0</v>
      </c>
      <c r="J20" s="59">
        <v>8918000</v>
      </c>
      <c r="K20" s="59">
        <v>0</v>
      </c>
      <c r="L20" s="59">
        <v>0</v>
      </c>
      <c r="M20" s="59">
        <v>8918000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8918000</v>
      </c>
      <c r="W20" s="59">
        <v>22923000</v>
      </c>
      <c r="X20" s="59">
        <v>-14005000</v>
      </c>
      <c r="Y20" s="60">
        <v>-61.1</v>
      </c>
      <c r="Z20" s="61">
        <v>38814000</v>
      </c>
    </row>
    <row r="21" spans="1:26" ht="13.5">
      <c r="A21" s="57" t="s">
        <v>104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105</v>
      </c>
      <c r="B22" s="85">
        <f>SUM(B19:B21)</f>
        <v>-83529262</v>
      </c>
      <c r="C22" s="85">
        <f>SUM(C19:C21)</f>
        <v>0</v>
      </c>
      <c r="D22" s="86">
        <f aca="true" t="shared" si="3" ref="D22:Z22">SUM(D19:D21)</f>
        <v>40064175</v>
      </c>
      <c r="E22" s="87">
        <f t="shared" si="3"/>
        <v>40064175</v>
      </c>
      <c r="F22" s="87">
        <f t="shared" si="3"/>
        <v>25778283</v>
      </c>
      <c r="G22" s="87">
        <f t="shared" si="3"/>
        <v>27067197</v>
      </c>
      <c r="H22" s="87">
        <f t="shared" si="3"/>
        <v>-10557463</v>
      </c>
      <c r="I22" s="87">
        <f t="shared" si="3"/>
        <v>42288017</v>
      </c>
      <c r="J22" s="87">
        <f t="shared" si="3"/>
        <v>-1959937</v>
      </c>
      <c r="K22" s="87">
        <f t="shared" si="3"/>
        <v>-8600468</v>
      </c>
      <c r="L22" s="87">
        <f t="shared" si="3"/>
        <v>6238213</v>
      </c>
      <c r="M22" s="87">
        <f t="shared" si="3"/>
        <v>-4322192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37965825</v>
      </c>
      <c r="W22" s="87">
        <f t="shared" si="3"/>
        <v>35795474</v>
      </c>
      <c r="X22" s="87">
        <f t="shared" si="3"/>
        <v>2170351</v>
      </c>
      <c r="Y22" s="88">
        <f>+IF(W22&lt;&gt;0,(X22/W22)*100,0)</f>
        <v>6.063199498349987</v>
      </c>
      <c r="Z22" s="89">
        <f t="shared" si="3"/>
        <v>40064175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-83529262</v>
      </c>
      <c r="C24" s="74">
        <f>SUM(C22:C23)</f>
        <v>0</v>
      </c>
      <c r="D24" s="75">
        <f aca="true" t="shared" si="4" ref="D24:Z24">SUM(D22:D23)</f>
        <v>40064175</v>
      </c>
      <c r="E24" s="76">
        <f t="shared" si="4"/>
        <v>40064175</v>
      </c>
      <c r="F24" s="76">
        <f t="shared" si="4"/>
        <v>25778283</v>
      </c>
      <c r="G24" s="76">
        <f t="shared" si="4"/>
        <v>27067197</v>
      </c>
      <c r="H24" s="76">
        <f t="shared" si="4"/>
        <v>-10557463</v>
      </c>
      <c r="I24" s="76">
        <f t="shared" si="4"/>
        <v>42288017</v>
      </c>
      <c r="J24" s="76">
        <f t="shared" si="4"/>
        <v>-1959937</v>
      </c>
      <c r="K24" s="76">
        <f t="shared" si="4"/>
        <v>-8600468</v>
      </c>
      <c r="L24" s="76">
        <f t="shared" si="4"/>
        <v>6238213</v>
      </c>
      <c r="M24" s="76">
        <f t="shared" si="4"/>
        <v>-4322192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37965825</v>
      </c>
      <c r="W24" s="76">
        <f t="shared" si="4"/>
        <v>35795474</v>
      </c>
      <c r="X24" s="76">
        <f t="shared" si="4"/>
        <v>2170351</v>
      </c>
      <c r="Y24" s="77">
        <f>+IF(W24&lt;&gt;0,(X24/W24)*100,0)</f>
        <v>6.063199498349987</v>
      </c>
      <c r="Z24" s="78">
        <f t="shared" si="4"/>
        <v>40064175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106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0</v>
      </c>
      <c r="C27" s="21">
        <v>0</v>
      </c>
      <c r="D27" s="98">
        <v>40064000</v>
      </c>
      <c r="E27" s="99">
        <v>40064000</v>
      </c>
      <c r="F27" s="99">
        <v>60699</v>
      </c>
      <c r="G27" s="99">
        <v>385250</v>
      </c>
      <c r="H27" s="99">
        <v>1007759</v>
      </c>
      <c r="I27" s="99">
        <v>1453708</v>
      </c>
      <c r="J27" s="99">
        <v>1833995</v>
      </c>
      <c r="K27" s="99">
        <v>911428</v>
      </c>
      <c r="L27" s="99">
        <v>936891</v>
      </c>
      <c r="M27" s="99">
        <v>3682314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5136022</v>
      </c>
      <c r="W27" s="99">
        <v>20032000</v>
      </c>
      <c r="X27" s="99">
        <v>-14895978</v>
      </c>
      <c r="Y27" s="100">
        <v>-74.36</v>
      </c>
      <c r="Z27" s="101">
        <v>40064000</v>
      </c>
    </row>
    <row r="28" spans="1:26" ht="13.5">
      <c r="A28" s="102" t="s">
        <v>44</v>
      </c>
      <c r="B28" s="18">
        <v>0</v>
      </c>
      <c r="C28" s="18">
        <v>0</v>
      </c>
      <c r="D28" s="58">
        <v>38814000</v>
      </c>
      <c r="E28" s="59">
        <v>38814000</v>
      </c>
      <c r="F28" s="59">
        <v>60699</v>
      </c>
      <c r="G28" s="59">
        <v>385250</v>
      </c>
      <c r="H28" s="59">
        <v>1007759</v>
      </c>
      <c r="I28" s="59">
        <v>1453708</v>
      </c>
      <c r="J28" s="59">
        <v>1833995</v>
      </c>
      <c r="K28" s="59">
        <v>911428</v>
      </c>
      <c r="L28" s="59">
        <v>936891</v>
      </c>
      <c r="M28" s="59">
        <v>3682314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5136022</v>
      </c>
      <c r="W28" s="59">
        <v>19407000</v>
      </c>
      <c r="X28" s="59">
        <v>-14270978</v>
      </c>
      <c r="Y28" s="60">
        <v>-73.54</v>
      </c>
      <c r="Z28" s="61">
        <v>38814000</v>
      </c>
    </row>
    <row r="29" spans="1:26" ht="13.5">
      <c r="A29" s="57" t="s">
        <v>107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0</v>
      </c>
      <c r="C31" s="18">
        <v>0</v>
      </c>
      <c r="D31" s="58">
        <v>1250000</v>
      </c>
      <c r="E31" s="59">
        <v>1250000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>
        <v>625000</v>
      </c>
      <c r="X31" s="59">
        <v>-625000</v>
      </c>
      <c r="Y31" s="60">
        <v>-100</v>
      </c>
      <c r="Z31" s="61">
        <v>1250000</v>
      </c>
    </row>
    <row r="32" spans="1:26" ht="13.5">
      <c r="A32" s="69" t="s">
        <v>50</v>
      </c>
      <c r="B32" s="21">
        <f>SUM(B28:B31)</f>
        <v>0</v>
      </c>
      <c r="C32" s="21">
        <f>SUM(C28:C31)</f>
        <v>0</v>
      </c>
      <c r="D32" s="98">
        <f aca="true" t="shared" si="5" ref="D32:Z32">SUM(D28:D31)</f>
        <v>40064000</v>
      </c>
      <c r="E32" s="99">
        <f t="shared" si="5"/>
        <v>40064000</v>
      </c>
      <c r="F32" s="99">
        <f t="shared" si="5"/>
        <v>60699</v>
      </c>
      <c r="G32" s="99">
        <f t="shared" si="5"/>
        <v>385250</v>
      </c>
      <c r="H32" s="99">
        <f t="shared" si="5"/>
        <v>1007759</v>
      </c>
      <c r="I32" s="99">
        <f t="shared" si="5"/>
        <v>1453708</v>
      </c>
      <c r="J32" s="99">
        <f t="shared" si="5"/>
        <v>1833995</v>
      </c>
      <c r="K32" s="99">
        <f t="shared" si="5"/>
        <v>911428</v>
      </c>
      <c r="L32" s="99">
        <f t="shared" si="5"/>
        <v>936891</v>
      </c>
      <c r="M32" s="99">
        <f t="shared" si="5"/>
        <v>3682314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5136022</v>
      </c>
      <c r="W32" s="99">
        <f t="shared" si="5"/>
        <v>20032000</v>
      </c>
      <c r="X32" s="99">
        <f t="shared" si="5"/>
        <v>-14895978</v>
      </c>
      <c r="Y32" s="100">
        <f>+IF(W32&lt;&gt;0,(X32/W32)*100,0)</f>
        <v>-74.3609125399361</v>
      </c>
      <c r="Z32" s="101">
        <f t="shared" si="5"/>
        <v>40064000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209547922</v>
      </c>
      <c r="C35" s="18">
        <v>0</v>
      </c>
      <c r="D35" s="58">
        <v>122527963</v>
      </c>
      <c r="E35" s="59">
        <v>122527963</v>
      </c>
      <c r="F35" s="59">
        <v>191115324</v>
      </c>
      <c r="G35" s="59">
        <v>191115324</v>
      </c>
      <c r="H35" s="59">
        <v>0</v>
      </c>
      <c r="I35" s="59">
        <v>0</v>
      </c>
      <c r="J35" s="59">
        <v>220025318</v>
      </c>
      <c r="K35" s="59">
        <v>231026585</v>
      </c>
      <c r="L35" s="59">
        <v>0</v>
      </c>
      <c r="M35" s="59">
        <v>231026585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231026585</v>
      </c>
      <c r="W35" s="59">
        <v>61263982</v>
      </c>
      <c r="X35" s="59">
        <v>169762603</v>
      </c>
      <c r="Y35" s="60">
        <v>277.1</v>
      </c>
      <c r="Z35" s="61">
        <v>122527963</v>
      </c>
    </row>
    <row r="36" spans="1:26" ht="13.5">
      <c r="A36" s="57" t="s">
        <v>53</v>
      </c>
      <c r="B36" s="18">
        <v>436944845</v>
      </c>
      <c r="C36" s="18">
        <v>0</v>
      </c>
      <c r="D36" s="58">
        <v>510470000</v>
      </c>
      <c r="E36" s="59">
        <v>510470000</v>
      </c>
      <c r="F36" s="59">
        <v>491894198</v>
      </c>
      <c r="G36" s="59">
        <v>491894198</v>
      </c>
      <c r="H36" s="59">
        <v>0</v>
      </c>
      <c r="I36" s="59">
        <v>0</v>
      </c>
      <c r="J36" s="59">
        <v>458792086</v>
      </c>
      <c r="K36" s="59">
        <v>481731691</v>
      </c>
      <c r="L36" s="59">
        <v>0</v>
      </c>
      <c r="M36" s="59">
        <v>481731691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481731691</v>
      </c>
      <c r="W36" s="59">
        <v>255235000</v>
      </c>
      <c r="X36" s="59">
        <v>226496691</v>
      </c>
      <c r="Y36" s="60">
        <v>88.74</v>
      </c>
      <c r="Z36" s="61">
        <v>510470000</v>
      </c>
    </row>
    <row r="37" spans="1:26" ht="13.5">
      <c r="A37" s="57" t="s">
        <v>54</v>
      </c>
      <c r="B37" s="18">
        <v>340441318</v>
      </c>
      <c r="C37" s="18">
        <v>0</v>
      </c>
      <c r="D37" s="58">
        <v>107864000</v>
      </c>
      <c r="E37" s="59">
        <v>107864000</v>
      </c>
      <c r="F37" s="59">
        <v>233650511</v>
      </c>
      <c r="G37" s="59">
        <v>233650511</v>
      </c>
      <c r="H37" s="59">
        <v>0</v>
      </c>
      <c r="I37" s="59">
        <v>0</v>
      </c>
      <c r="J37" s="59">
        <v>357463383</v>
      </c>
      <c r="K37" s="59">
        <v>375336553</v>
      </c>
      <c r="L37" s="59">
        <v>0</v>
      </c>
      <c r="M37" s="59">
        <v>375336553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375336553</v>
      </c>
      <c r="W37" s="59">
        <v>53932000</v>
      </c>
      <c r="X37" s="59">
        <v>321404553</v>
      </c>
      <c r="Y37" s="60">
        <v>595.94</v>
      </c>
      <c r="Z37" s="61">
        <v>107864000</v>
      </c>
    </row>
    <row r="38" spans="1:26" ht="13.5">
      <c r="A38" s="57" t="s">
        <v>55</v>
      </c>
      <c r="B38" s="18">
        <v>41466425</v>
      </c>
      <c r="C38" s="18">
        <v>0</v>
      </c>
      <c r="D38" s="58">
        <v>28717000</v>
      </c>
      <c r="E38" s="59">
        <v>28717000</v>
      </c>
      <c r="F38" s="59">
        <v>41400045</v>
      </c>
      <c r="G38" s="59">
        <v>41400045</v>
      </c>
      <c r="H38" s="59">
        <v>0</v>
      </c>
      <c r="I38" s="59">
        <v>0</v>
      </c>
      <c r="J38" s="59">
        <v>43539746</v>
      </c>
      <c r="K38" s="59">
        <v>45716734</v>
      </c>
      <c r="L38" s="59">
        <v>0</v>
      </c>
      <c r="M38" s="59">
        <v>45716734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45716734</v>
      </c>
      <c r="W38" s="59">
        <v>14358500</v>
      </c>
      <c r="X38" s="59">
        <v>31358234</v>
      </c>
      <c r="Y38" s="60">
        <v>218.39</v>
      </c>
      <c r="Z38" s="61">
        <v>28717000</v>
      </c>
    </row>
    <row r="39" spans="1:26" ht="13.5">
      <c r="A39" s="57" t="s">
        <v>56</v>
      </c>
      <c r="B39" s="18">
        <v>264585024</v>
      </c>
      <c r="C39" s="18">
        <v>0</v>
      </c>
      <c r="D39" s="58">
        <v>496416963</v>
      </c>
      <c r="E39" s="59">
        <v>496416963</v>
      </c>
      <c r="F39" s="59">
        <v>407958966</v>
      </c>
      <c r="G39" s="59">
        <v>407958966</v>
      </c>
      <c r="H39" s="59">
        <v>0</v>
      </c>
      <c r="I39" s="59">
        <v>0</v>
      </c>
      <c r="J39" s="59">
        <v>277814275</v>
      </c>
      <c r="K39" s="59">
        <v>291704989</v>
      </c>
      <c r="L39" s="59">
        <v>0</v>
      </c>
      <c r="M39" s="59">
        <v>291704989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291704989</v>
      </c>
      <c r="W39" s="59">
        <v>248208482</v>
      </c>
      <c r="X39" s="59">
        <v>43496507</v>
      </c>
      <c r="Y39" s="60">
        <v>17.52</v>
      </c>
      <c r="Z39" s="61">
        <v>496416963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29876196</v>
      </c>
      <c r="C42" s="18">
        <v>0</v>
      </c>
      <c r="D42" s="58">
        <v>43664167</v>
      </c>
      <c r="E42" s="59">
        <v>43664167</v>
      </c>
      <c r="F42" s="59">
        <v>4076806</v>
      </c>
      <c r="G42" s="59">
        <v>21607132</v>
      </c>
      <c r="H42" s="59">
        <v>3421168</v>
      </c>
      <c r="I42" s="59">
        <v>29105106</v>
      </c>
      <c r="J42" s="59">
        <v>1379085</v>
      </c>
      <c r="K42" s="59">
        <v>-290798</v>
      </c>
      <c r="L42" s="59">
        <v>-736780</v>
      </c>
      <c r="M42" s="59">
        <v>351507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29456613</v>
      </c>
      <c r="W42" s="59">
        <v>20893506</v>
      </c>
      <c r="X42" s="59">
        <v>8563107</v>
      </c>
      <c r="Y42" s="60">
        <v>40.98</v>
      </c>
      <c r="Z42" s="61">
        <v>43664167</v>
      </c>
    </row>
    <row r="43" spans="1:26" ht="13.5">
      <c r="A43" s="57" t="s">
        <v>59</v>
      </c>
      <c r="B43" s="18">
        <v>-23976692</v>
      </c>
      <c r="C43" s="18">
        <v>0</v>
      </c>
      <c r="D43" s="58">
        <v>-38814000</v>
      </c>
      <c r="E43" s="59">
        <v>-38814000</v>
      </c>
      <c r="F43" s="59">
        <v>-60699</v>
      </c>
      <c r="G43" s="59">
        <v>35250</v>
      </c>
      <c r="H43" s="59">
        <v>4035000</v>
      </c>
      <c r="I43" s="59">
        <v>4009551</v>
      </c>
      <c r="J43" s="59">
        <v>-1685197</v>
      </c>
      <c r="K43" s="59">
        <v>805033</v>
      </c>
      <c r="L43" s="59">
        <v>-98484</v>
      </c>
      <c r="M43" s="59">
        <v>-978648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3030903</v>
      </c>
      <c r="W43" s="59">
        <v>-22923000</v>
      </c>
      <c r="X43" s="59">
        <v>25953903</v>
      </c>
      <c r="Y43" s="60">
        <v>-113.22</v>
      </c>
      <c r="Z43" s="61">
        <v>-38814000</v>
      </c>
    </row>
    <row r="44" spans="1:26" ht="13.5">
      <c r="A44" s="57" t="s">
        <v>60</v>
      </c>
      <c r="B44" s="18">
        <v>-6638318</v>
      </c>
      <c r="C44" s="18">
        <v>0</v>
      </c>
      <c r="D44" s="58">
        <v>-8200000</v>
      </c>
      <c r="E44" s="59">
        <v>-8200000</v>
      </c>
      <c r="F44" s="59">
        <v>-2880895</v>
      </c>
      <c r="G44" s="59">
        <v>0</v>
      </c>
      <c r="H44" s="59">
        <v>0</v>
      </c>
      <c r="I44" s="59">
        <v>-2880895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-2880895</v>
      </c>
      <c r="W44" s="59">
        <v>-4800000</v>
      </c>
      <c r="X44" s="59">
        <v>1919105</v>
      </c>
      <c r="Y44" s="60">
        <v>-39.98</v>
      </c>
      <c r="Z44" s="61">
        <v>-8200000</v>
      </c>
    </row>
    <row r="45" spans="1:26" ht="13.5">
      <c r="A45" s="69" t="s">
        <v>61</v>
      </c>
      <c r="B45" s="21">
        <v>784897</v>
      </c>
      <c r="C45" s="21">
        <v>0</v>
      </c>
      <c r="D45" s="98">
        <v>1039394</v>
      </c>
      <c r="E45" s="99">
        <v>1039394</v>
      </c>
      <c r="F45" s="99">
        <v>1920109</v>
      </c>
      <c r="G45" s="99">
        <v>23562491</v>
      </c>
      <c r="H45" s="99">
        <v>31018659</v>
      </c>
      <c r="I45" s="99">
        <v>31018659</v>
      </c>
      <c r="J45" s="99">
        <v>30712547</v>
      </c>
      <c r="K45" s="99">
        <v>31226782</v>
      </c>
      <c r="L45" s="99">
        <v>30391518</v>
      </c>
      <c r="M45" s="99">
        <v>30391518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30391518</v>
      </c>
      <c r="W45" s="99">
        <v>-2440267</v>
      </c>
      <c r="X45" s="99">
        <v>32831785</v>
      </c>
      <c r="Y45" s="100">
        <v>-1345.42</v>
      </c>
      <c r="Z45" s="101">
        <v>1039394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108</v>
      </c>
      <c r="B47" s="114" t="s">
        <v>93</v>
      </c>
      <c r="C47" s="114"/>
      <c r="D47" s="115" t="s">
        <v>94</v>
      </c>
      <c r="E47" s="116" t="s">
        <v>95</v>
      </c>
      <c r="F47" s="117"/>
      <c r="G47" s="117"/>
      <c r="H47" s="117"/>
      <c r="I47" s="118" t="s">
        <v>96</v>
      </c>
      <c r="J47" s="117"/>
      <c r="K47" s="117"/>
      <c r="L47" s="117"/>
      <c r="M47" s="118" t="s">
        <v>97</v>
      </c>
      <c r="N47" s="119"/>
      <c r="O47" s="119"/>
      <c r="P47" s="119"/>
      <c r="Q47" s="119"/>
      <c r="R47" s="119"/>
      <c r="S47" s="119"/>
      <c r="T47" s="119"/>
      <c r="U47" s="119"/>
      <c r="V47" s="118" t="s">
        <v>98</v>
      </c>
      <c r="W47" s="118" t="s">
        <v>99</v>
      </c>
      <c r="X47" s="118" t="s">
        <v>100</v>
      </c>
      <c r="Y47" s="118" t="s">
        <v>101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7049240</v>
      </c>
      <c r="C49" s="51">
        <v>0</v>
      </c>
      <c r="D49" s="128">
        <v>2588583</v>
      </c>
      <c r="E49" s="53">
        <v>1693199</v>
      </c>
      <c r="F49" s="53">
        <v>0</v>
      </c>
      <c r="G49" s="53">
        <v>0</v>
      </c>
      <c r="H49" s="53">
        <v>0</v>
      </c>
      <c r="I49" s="53">
        <v>1552700</v>
      </c>
      <c r="J49" s="53">
        <v>0</v>
      </c>
      <c r="K49" s="53">
        <v>0</v>
      </c>
      <c r="L49" s="53">
        <v>0</v>
      </c>
      <c r="M49" s="53">
        <v>1586012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2091423</v>
      </c>
      <c r="W49" s="53">
        <v>1438566</v>
      </c>
      <c r="X49" s="53">
        <v>26053540</v>
      </c>
      <c r="Y49" s="53">
        <v>44053263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11945488</v>
      </c>
      <c r="C51" s="51">
        <v>0</v>
      </c>
      <c r="D51" s="128">
        <v>2745140</v>
      </c>
      <c r="E51" s="53">
        <v>19329444</v>
      </c>
      <c r="F51" s="53">
        <v>0</v>
      </c>
      <c r="G51" s="53">
        <v>0</v>
      </c>
      <c r="H51" s="53">
        <v>0</v>
      </c>
      <c r="I51" s="53">
        <v>3601501</v>
      </c>
      <c r="J51" s="53">
        <v>0</v>
      </c>
      <c r="K51" s="53">
        <v>0</v>
      </c>
      <c r="L51" s="53">
        <v>0</v>
      </c>
      <c r="M51" s="53">
        <v>118387230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156008803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109</v>
      </c>
      <c r="B58" s="5">
        <f>IF(B67=0,0,+(B76/B67)*100)</f>
        <v>100</v>
      </c>
      <c r="C58" s="5">
        <f>IF(C67=0,0,+(C76/C67)*100)</f>
        <v>0</v>
      </c>
      <c r="D58" s="6">
        <f aca="true" t="shared" si="6" ref="D58:Z58">IF(D67=0,0,+(D76/D67)*100)</f>
        <v>100</v>
      </c>
      <c r="E58" s="7">
        <f t="shared" si="6"/>
        <v>100</v>
      </c>
      <c r="F58" s="7">
        <f t="shared" si="6"/>
        <v>40.923286335540546</v>
      </c>
      <c r="G58" s="7">
        <f t="shared" si="6"/>
        <v>32.18413878578406</v>
      </c>
      <c r="H58" s="7">
        <f t="shared" si="6"/>
        <v>96.10013949468123</v>
      </c>
      <c r="I58" s="7">
        <f t="shared" si="6"/>
        <v>44.267892466900484</v>
      </c>
      <c r="J58" s="7">
        <f t="shared" si="6"/>
        <v>100.0005127134419</v>
      </c>
      <c r="K58" s="7">
        <f t="shared" si="6"/>
        <v>172.61874956077594</v>
      </c>
      <c r="L58" s="7">
        <f t="shared" si="6"/>
        <v>100</v>
      </c>
      <c r="M58" s="7">
        <f t="shared" si="6"/>
        <v>115.70526366689585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64.12073427530456</v>
      </c>
      <c r="W58" s="7">
        <f t="shared" si="6"/>
        <v>86.65558510638299</v>
      </c>
      <c r="X58" s="7">
        <f t="shared" si="6"/>
        <v>0</v>
      </c>
      <c r="Y58" s="7">
        <f t="shared" si="6"/>
        <v>0</v>
      </c>
      <c r="Z58" s="8">
        <f t="shared" si="6"/>
        <v>100</v>
      </c>
    </row>
    <row r="59" spans="1:26" ht="13.5">
      <c r="A59" s="36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100</v>
      </c>
      <c r="E59" s="10">
        <f t="shared" si="7"/>
        <v>100</v>
      </c>
      <c r="F59" s="10">
        <f t="shared" si="7"/>
        <v>26.371919867376477</v>
      </c>
      <c r="G59" s="10">
        <f t="shared" si="7"/>
        <v>9.944783879059166</v>
      </c>
      <c r="H59" s="10">
        <f t="shared" si="7"/>
        <v>-102.61194029850746</v>
      </c>
      <c r="I59" s="10">
        <f t="shared" si="7"/>
        <v>24.745607926790203</v>
      </c>
      <c r="J59" s="10">
        <f t="shared" si="7"/>
        <v>100.00319623270705</v>
      </c>
      <c r="K59" s="10">
        <f t="shared" si="7"/>
        <v>129.01978408002225</v>
      </c>
      <c r="L59" s="10">
        <f t="shared" si="7"/>
        <v>100</v>
      </c>
      <c r="M59" s="10">
        <f t="shared" si="7"/>
        <v>105.58944478018184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38.87395896908161</v>
      </c>
      <c r="W59" s="10">
        <f t="shared" si="7"/>
        <v>100</v>
      </c>
      <c r="X59" s="10">
        <f t="shared" si="7"/>
        <v>0</v>
      </c>
      <c r="Y59" s="10">
        <f t="shared" si="7"/>
        <v>0</v>
      </c>
      <c r="Z59" s="11">
        <f t="shared" si="7"/>
        <v>100</v>
      </c>
    </row>
    <row r="60" spans="1:26" ht="13.5">
      <c r="A60" s="37" t="s">
        <v>32</v>
      </c>
      <c r="B60" s="12">
        <f t="shared" si="7"/>
        <v>100</v>
      </c>
      <c r="C60" s="12">
        <f t="shared" si="7"/>
        <v>0</v>
      </c>
      <c r="D60" s="3">
        <f t="shared" si="7"/>
        <v>100</v>
      </c>
      <c r="E60" s="13">
        <f t="shared" si="7"/>
        <v>100</v>
      </c>
      <c r="F60" s="13">
        <f t="shared" si="7"/>
        <v>47.432670558102465</v>
      </c>
      <c r="G60" s="13">
        <f t="shared" si="7"/>
        <v>44.0545171671555</v>
      </c>
      <c r="H60" s="13">
        <f t="shared" si="7"/>
        <v>73.7511787327384</v>
      </c>
      <c r="I60" s="13">
        <f t="shared" si="7"/>
        <v>51.49005181441718</v>
      </c>
      <c r="J60" s="13">
        <f t="shared" si="7"/>
        <v>100</v>
      </c>
      <c r="K60" s="13">
        <f t="shared" si="7"/>
        <v>177.3042307567777</v>
      </c>
      <c r="L60" s="13">
        <f t="shared" si="7"/>
        <v>100</v>
      </c>
      <c r="M60" s="13">
        <f t="shared" si="7"/>
        <v>117.07649364846662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71.9887126100123</v>
      </c>
      <c r="W60" s="13">
        <f t="shared" si="7"/>
        <v>84.54545454545455</v>
      </c>
      <c r="X60" s="13">
        <f t="shared" si="7"/>
        <v>0</v>
      </c>
      <c r="Y60" s="13">
        <f t="shared" si="7"/>
        <v>0</v>
      </c>
      <c r="Z60" s="14">
        <f t="shared" si="7"/>
        <v>100</v>
      </c>
    </row>
    <row r="61" spans="1:26" ht="13.5">
      <c r="A61" s="38" t="s">
        <v>110</v>
      </c>
      <c r="B61" s="12">
        <f t="shared" si="7"/>
        <v>100</v>
      </c>
      <c r="C61" s="12">
        <f t="shared" si="7"/>
        <v>0</v>
      </c>
      <c r="D61" s="3">
        <f t="shared" si="7"/>
        <v>100</v>
      </c>
      <c r="E61" s="13">
        <f t="shared" si="7"/>
        <v>100</v>
      </c>
      <c r="F61" s="13">
        <f t="shared" si="7"/>
        <v>66.55636859129899</v>
      </c>
      <c r="G61" s="13">
        <f t="shared" si="7"/>
        <v>69.26426554435074</v>
      </c>
      <c r="H61" s="13">
        <f t="shared" si="7"/>
        <v>123.94387276356042</v>
      </c>
      <c r="I61" s="13">
        <f t="shared" si="7"/>
        <v>78.69702551412256</v>
      </c>
      <c r="J61" s="13">
        <f t="shared" si="7"/>
        <v>100</v>
      </c>
      <c r="K61" s="13">
        <f t="shared" si="7"/>
        <v>185.35424498094702</v>
      </c>
      <c r="L61" s="13">
        <f t="shared" si="7"/>
        <v>100</v>
      </c>
      <c r="M61" s="13">
        <f t="shared" si="7"/>
        <v>119.64481637272245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94.93368606561877</v>
      </c>
      <c r="W61" s="13">
        <f t="shared" si="7"/>
        <v>84.48322147651007</v>
      </c>
      <c r="X61" s="13">
        <f t="shared" si="7"/>
        <v>0</v>
      </c>
      <c r="Y61" s="13">
        <f t="shared" si="7"/>
        <v>0</v>
      </c>
      <c r="Z61" s="14">
        <f t="shared" si="7"/>
        <v>100</v>
      </c>
    </row>
    <row r="62" spans="1:26" ht="13.5">
      <c r="A62" s="38" t="s">
        <v>111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8" t="s">
        <v>112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8" t="s">
        <v>113</v>
      </c>
      <c r="B64" s="12">
        <f t="shared" si="7"/>
        <v>100</v>
      </c>
      <c r="C64" s="12">
        <f t="shared" si="7"/>
        <v>0</v>
      </c>
      <c r="D64" s="3">
        <f t="shared" si="7"/>
        <v>100</v>
      </c>
      <c r="E64" s="13">
        <f t="shared" si="7"/>
        <v>100</v>
      </c>
      <c r="F64" s="13">
        <f t="shared" si="7"/>
        <v>100.26417658432814</v>
      </c>
      <c r="G64" s="13">
        <f t="shared" si="7"/>
        <v>50.27420160336443</v>
      </c>
      <c r="H64" s="13">
        <f t="shared" si="7"/>
        <v>72.2676069485304</v>
      </c>
      <c r="I64" s="13">
        <f t="shared" si="7"/>
        <v>74.02939880963359</v>
      </c>
      <c r="J64" s="13">
        <f t="shared" si="7"/>
        <v>100</v>
      </c>
      <c r="K64" s="13">
        <f t="shared" si="7"/>
        <v>136.4551690534378</v>
      </c>
      <c r="L64" s="13">
        <f t="shared" si="7"/>
        <v>100</v>
      </c>
      <c r="M64" s="13">
        <f t="shared" si="7"/>
        <v>106.6880304226341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89.05321039847455</v>
      </c>
      <c r="W64" s="13">
        <f t="shared" si="7"/>
        <v>84.95575221238938</v>
      </c>
      <c r="X64" s="13">
        <f t="shared" si="7"/>
        <v>0</v>
      </c>
      <c r="Y64" s="13">
        <f t="shared" si="7"/>
        <v>0</v>
      </c>
      <c r="Z64" s="14">
        <f t="shared" si="7"/>
        <v>100</v>
      </c>
    </row>
    <row r="65" spans="1:26" ht="13.5">
      <c r="A65" s="38" t="s">
        <v>114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115</v>
      </c>
      <c r="B66" s="15">
        <f t="shared" si="7"/>
        <v>100</v>
      </c>
      <c r="C66" s="15">
        <f t="shared" si="7"/>
        <v>0</v>
      </c>
      <c r="D66" s="4">
        <f t="shared" si="7"/>
        <v>100</v>
      </c>
      <c r="E66" s="16">
        <f t="shared" si="7"/>
        <v>100</v>
      </c>
      <c r="F66" s="16">
        <f t="shared" si="7"/>
        <v>381.2845635970185</v>
      </c>
      <c r="G66" s="16">
        <f t="shared" si="7"/>
        <v>19.388310052667734</v>
      </c>
      <c r="H66" s="16">
        <f t="shared" si="7"/>
        <v>0</v>
      </c>
      <c r="I66" s="16">
        <f t="shared" si="7"/>
        <v>245.76955782312925</v>
      </c>
      <c r="J66" s="16">
        <f t="shared" si="7"/>
        <v>100</v>
      </c>
      <c r="K66" s="16">
        <f t="shared" si="7"/>
        <v>0</v>
      </c>
      <c r="L66" s="16">
        <f t="shared" si="7"/>
        <v>0</v>
      </c>
      <c r="M66" s="16">
        <f t="shared" si="7"/>
        <v>610.6528441842798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297.19260682011395</v>
      </c>
      <c r="W66" s="16">
        <f t="shared" si="7"/>
        <v>85</v>
      </c>
      <c r="X66" s="16">
        <f t="shared" si="7"/>
        <v>0</v>
      </c>
      <c r="Y66" s="16">
        <f t="shared" si="7"/>
        <v>0</v>
      </c>
      <c r="Z66" s="17">
        <f t="shared" si="7"/>
        <v>100</v>
      </c>
    </row>
    <row r="67" spans="1:26" ht="13.5" hidden="1">
      <c r="A67" s="40" t="s">
        <v>116</v>
      </c>
      <c r="B67" s="23">
        <v>116484233</v>
      </c>
      <c r="C67" s="23"/>
      <c r="D67" s="24">
        <v>119512000</v>
      </c>
      <c r="E67" s="25">
        <v>119512000</v>
      </c>
      <c r="F67" s="25">
        <v>28332749</v>
      </c>
      <c r="G67" s="25">
        <v>29749387</v>
      </c>
      <c r="H67" s="25">
        <v>8763775</v>
      </c>
      <c r="I67" s="25">
        <v>66845911</v>
      </c>
      <c r="J67" s="25">
        <v>7021466</v>
      </c>
      <c r="K67" s="25">
        <v>5563789</v>
      </c>
      <c r="L67" s="25">
        <v>13141088</v>
      </c>
      <c r="M67" s="25">
        <v>25726343</v>
      </c>
      <c r="N67" s="25"/>
      <c r="O67" s="25"/>
      <c r="P67" s="25"/>
      <c r="Q67" s="25"/>
      <c r="R67" s="25"/>
      <c r="S67" s="25"/>
      <c r="T67" s="25"/>
      <c r="U67" s="25"/>
      <c r="V67" s="25">
        <v>92572254</v>
      </c>
      <c r="W67" s="25">
        <v>60160000</v>
      </c>
      <c r="X67" s="25"/>
      <c r="Y67" s="24"/>
      <c r="Z67" s="26">
        <v>119512000</v>
      </c>
    </row>
    <row r="68" spans="1:26" ht="13.5" hidden="1">
      <c r="A68" s="36" t="s">
        <v>31</v>
      </c>
      <c r="B68" s="18">
        <v>13396397</v>
      </c>
      <c r="C68" s="18"/>
      <c r="D68" s="19">
        <v>15016000</v>
      </c>
      <c r="E68" s="20">
        <v>15016000</v>
      </c>
      <c r="F68" s="20">
        <v>9811834</v>
      </c>
      <c r="G68" s="20">
        <v>10302426</v>
      </c>
      <c r="H68" s="20">
        <v>-1072000</v>
      </c>
      <c r="I68" s="20">
        <v>19042260</v>
      </c>
      <c r="J68" s="20">
        <v>1126326</v>
      </c>
      <c r="K68" s="20">
        <v>776584</v>
      </c>
      <c r="L68" s="20">
        <v>2129673</v>
      </c>
      <c r="M68" s="20">
        <v>4032583</v>
      </c>
      <c r="N68" s="20"/>
      <c r="O68" s="20"/>
      <c r="P68" s="20"/>
      <c r="Q68" s="20"/>
      <c r="R68" s="20"/>
      <c r="S68" s="20"/>
      <c r="T68" s="20"/>
      <c r="U68" s="20"/>
      <c r="V68" s="20">
        <v>23074843</v>
      </c>
      <c r="W68" s="20">
        <v>8200000</v>
      </c>
      <c r="X68" s="20"/>
      <c r="Y68" s="19"/>
      <c r="Z68" s="22">
        <v>15016000</v>
      </c>
    </row>
    <row r="69" spans="1:26" ht="13.5" hidden="1">
      <c r="A69" s="37" t="s">
        <v>32</v>
      </c>
      <c r="B69" s="18">
        <v>101234883</v>
      </c>
      <c r="C69" s="18"/>
      <c r="D69" s="19">
        <v>102411000</v>
      </c>
      <c r="E69" s="20">
        <v>102411000</v>
      </c>
      <c r="F69" s="20">
        <v>18454371</v>
      </c>
      <c r="G69" s="20">
        <v>19377089</v>
      </c>
      <c r="H69" s="20">
        <v>9835775</v>
      </c>
      <c r="I69" s="20">
        <v>47667235</v>
      </c>
      <c r="J69" s="20">
        <v>5872761</v>
      </c>
      <c r="K69" s="20">
        <v>4787205</v>
      </c>
      <c r="L69" s="20">
        <v>11011415</v>
      </c>
      <c r="M69" s="20">
        <v>21671381</v>
      </c>
      <c r="N69" s="20"/>
      <c r="O69" s="20"/>
      <c r="P69" s="20"/>
      <c r="Q69" s="20"/>
      <c r="R69" s="20"/>
      <c r="S69" s="20"/>
      <c r="T69" s="20"/>
      <c r="U69" s="20"/>
      <c r="V69" s="20">
        <v>69338616</v>
      </c>
      <c r="W69" s="20">
        <v>51480000</v>
      </c>
      <c r="X69" s="20"/>
      <c r="Y69" s="19"/>
      <c r="Z69" s="22">
        <v>102411000</v>
      </c>
    </row>
    <row r="70" spans="1:26" ht="13.5" hidden="1">
      <c r="A70" s="38" t="s">
        <v>110</v>
      </c>
      <c r="B70" s="18">
        <v>88382336</v>
      </c>
      <c r="C70" s="18"/>
      <c r="D70" s="19">
        <v>88865000</v>
      </c>
      <c r="E70" s="20">
        <v>88865000</v>
      </c>
      <c r="F70" s="20">
        <v>10422666</v>
      </c>
      <c r="G70" s="20">
        <v>10943799</v>
      </c>
      <c r="H70" s="20">
        <v>5078105</v>
      </c>
      <c r="I70" s="20">
        <v>26444570</v>
      </c>
      <c r="J70" s="20">
        <v>4706272</v>
      </c>
      <c r="K70" s="20">
        <v>3999111</v>
      </c>
      <c r="L70" s="20">
        <v>8670249</v>
      </c>
      <c r="M70" s="20">
        <v>17375632</v>
      </c>
      <c r="N70" s="20"/>
      <c r="O70" s="20"/>
      <c r="P70" s="20"/>
      <c r="Q70" s="20"/>
      <c r="R70" s="20"/>
      <c r="S70" s="20"/>
      <c r="T70" s="20"/>
      <c r="U70" s="20"/>
      <c r="V70" s="20">
        <v>43820202</v>
      </c>
      <c r="W70" s="20">
        <v>44700000</v>
      </c>
      <c r="X70" s="20"/>
      <c r="Y70" s="19"/>
      <c r="Z70" s="22">
        <v>88865000</v>
      </c>
    </row>
    <row r="71" spans="1:26" ht="13.5" hidden="1">
      <c r="A71" s="38" t="s">
        <v>111</v>
      </c>
      <c r="B71" s="18"/>
      <c r="C71" s="18"/>
      <c r="D71" s="19"/>
      <c r="E71" s="20"/>
      <c r="F71" s="20">
        <v>5421966</v>
      </c>
      <c r="G71" s="20">
        <v>5693064</v>
      </c>
      <c r="H71" s="20">
        <v>2905400</v>
      </c>
      <c r="I71" s="20">
        <v>14020430</v>
      </c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>
        <v>14020430</v>
      </c>
      <c r="W71" s="20"/>
      <c r="X71" s="20"/>
      <c r="Y71" s="19"/>
      <c r="Z71" s="22"/>
    </row>
    <row r="72" spans="1:26" ht="13.5" hidden="1">
      <c r="A72" s="38" t="s">
        <v>112</v>
      </c>
      <c r="B72" s="18"/>
      <c r="C72" s="18"/>
      <c r="D72" s="19"/>
      <c r="E72" s="20"/>
      <c r="F72" s="20">
        <v>792872</v>
      </c>
      <c r="G72" s="20">
        <v>832516</v>
      </c>
      <c r="H72" s="20">
        <v>523874</v>
      </c>
      <c r="I72" s="20">
        <v>2149262</v>
      </c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>
        <v>2149262</v>
      </c>
      <c r="W72" s="20"/>
      <c r="X72" s="20"/>
      <c r="Y72" s="19"/>
      <c r="Z72" s="22"/>
    </row>
    <row r="73" spans="1:26" ht="13.5" hidden="1">
      <c r="A73" s="38" t="s">
        <v>113</v>
      </c>
      <c r="B73" s="18">
        <v>12852547</v>
      </c>
      <c r="C73" s="18"/>
      <c r="D73" s="19">
        <v>13546000</v>
      </c>
      <c r="E73" s="20">
        <v>13546000</v>
      </c>
      <c r="F73" s="20">
        <v>1811667</v>
      </c>
      <c r="G73" s="20">
        <v>1902250</v>
      </c>
      <c r="H73" s="20">
        <v>1328396</v>
      </c>
      <c r="I73" s="20">
        <v>5042313</v>
      </c>
      <c r="J73" s="20">
        <v>1166489</v>
      </c>
      <c r="K73" s="20">
        <v>788094</v>
      </c>
      <c r="L73" s="20">
        <v>2341166</v>
      </c>
      <c r="M73" s="20">
        <v>4295749</v>
      </c>
      <c r="N73" s="20"/>
      <c r="O73" s="20"/>
      <c r="P73" s="20"/>
      <c r="Q73" s="20"/>
      <c r="R73" s="20"/>
      <c r="S73" s="20"/>
      <c r="T73" s="20"/>
      <c r="U73" s="20"/>
      <c r="V73" s="20">
        <v>9338062</v>
      </c>
      <c r="W73" s="20">
        <v>6780000</v>
      </c>
      <c r="X73" s="20"/>
      <c r="Y73" s="19"/>
      <c r="Z73" s="22">
        <v>13546000</v>
      </c>
    </row>
    <row r="74" spans="1:26" ht="13.5" hidden="1">
      <c r="A74" s="38" t="s">
        <v>114</v>
      </c>
      <c r="B74" s="18"/>
      <c r="C74" s="18"/>
      <c r="D74" s="19"/>
      <c r="E74" s="20"/>
      <c r="F74" s="20">
        <v>5200</v>
      </c>
      <c r="G74" s="20">
        <v>5460</v>
      </c>
      <c r="H74" s="20"/>
      <c r="I74" s="20">
        <v>10660</v>
      </c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>
        <v>10660</v>
      </c>
      <c r="W74" s="20"/>
      <c r="X74" s="20"/>
      <c r="Y74" s="19"/>
      <c r="Z74" s="22"/>
    </row>
    <row r="75" spans="1:26" ht="13.5" hidden="1">
      <c r="A75" s="39" t="s">
        <v>115</v>
      </c>
      <c r="B75" s="27">
        <v>1852953</v>
      </c>
      <c r="C75" s="27"/>
      <c r="D75" s="28">
        <v>2085000</v>
      </c>
      <c r="E75" s="29">
        <v>2085000</v>
      </c>
      <c r="F75" s="29">
        <v>66544</v>
      </c>
      <c r="G75" s="29">
        <v>69872</v>
      </c>
      <c r="H75" s="29"/>
      <c r="I75" s="29">
        <v>136416</v>
      </c>
      <c r="J75" s="29">
        <v>22379</v>
      </c>
      <c r="K75" s="29"/>
      <c r="L75" s="29"/>
      <c r="M75" s="29">
        <v>22379</v>
      </c>
      <c r="N75" s="29"/>
      <c r="O75" s="29"/>
      <c r="P75" s="29"/>
      <c r="Q75" s="29"/>
      <c r="R75" s="29"/>
      <c r="S75" s="29"/>
      <c r="T75" s="29"/>
      <c r="U75" s="29"/>
      <c r="V75" s="29">
        <v>158795</v>
      </c>
      <c r="W75" s="29">
        <v>480000</v>
      </c>
      <c r="X75" s="29"/>
      <c r="Y75" s="28"/>
      <c r="Z75" s="30">
        <v>2085000</v>
      </c>
    </row>
    <row r="76" spans="1:26" ht="13.5" hidden="1">
      <c r="A76" s="41" t="s">
        <v>117</v>
      </c>
      <c r="B76" s="31">
        <v>116484233</v>
      </c>
      <c r="C76" s="31"/>
      <c r="D76" s="32">
        <v>119512000</v>
      </c>
      <c r="E76" s="33">
        <v>119512000</v>
      </c>
      <c r="F76" s="33">
        <v>11594692</v>
      </c>
      <c r="G76" s="33">
        <v>9574584</v>
      </c>
      <c r="H76" s="33">
        <v>8422000</v>
      </c>
      <c r="I76" s="33">
        <v>29591276</v>
      </c>
      <c r="J76" s="33">
        <v>7021502</v>
      </c>
      <c r="K76" s="33">
        <v>9604143</v>
      </c>
      <c r="L76" s="33">
        <v>13141088</v>
      </c>
      <c r="M76" s="33">
        <v>29766733</v>
      </c>
      <c r="N76" s="33"/>
      <c r="O76" s="33"/>
      <c r="P76" s="33"/>
      <c r="Q76" s="33"/>
      <c r="R76" s="33"/>
      <c r="S76" s="33"/>
      <c r="T76" s="33"/>
      <c r="U76" s="33"/>
      <c r="V76" s="33">
        <v>59358009</v>
      </c>
      <c r="W76" s="33">
        <v>52132000</v>
      </c>
      <c r="X76" s="33"/>
      <c r="Y76" s="32"/>
      <c r="Z76" s="34">
        <v>119512000</v>
      </c>
    </row>
    <row r="77" spans="1:26" ht="13.5" hidden="1">
      <c r="A77" s="36" t="s">
        <v>31</v>
      </c>
      <c r="B77" s="18">
        <v>13396397</v>
      </c>
      <c r="C77" s="18"/>
      <c r="D77" s="19">
        <v>15016000</v>
      </c>
      <c r="E77" s="20">
        <v>15016000</v>
      </c>
      <c r="F77" s="20">
        <v>2587569</v>
      </c>
      <c r="G77" s="20">
        <v>1024554</v>
      </c>
      <c r="H77" s="20">
        <v>1100000</v>
      </c>
      <c r="I77" s="20">
        <v>4712123</v>
      </c>
      <c r="J77" s="20">
        <v>1126362</v>
      </c>
      <c r="K77" s="20">
        <v>1001947</v>
      </c>
      <c r="L77" s="20">
        <v>2129673</v>
      </c>
      <c r="M77" s="20">
        <v>4257982</v>
      </c>
      <c r="N77" s="20"/>
      <c r="O77" s="20"/>
      <c r="P77" s="20"/>
      <c r="Q77" s="20"/>
      <c r="R77" s="20"/>
      <c r="S77" s="20"/>
      <c r="T77" s="20"/>
      <c r="U77" s="20"/>
      <c r="V77" s="20">
        <v>8970105</v>
      </c>
      <c r="W77" s="20">
        <v>8200000</v>
      </c>
      <c r="X77" s="20"/>
      <c r="Y77" s="19"/>
      <c r="Z77" s="22">
        <v>15016000</v>
      </c>
    </row>
    <row r="78" spans="1:26" ht="13.5" hidden="1">
      <c r="A78" s="37" t="s">
        <v>32</v>
      </c>
      <c r="B78" s="18">
        <v>101234883</v>
      </c>
      <c r="C78" s="18"/>
      <c r="D78" s="19">
        <v>102411000</v>
      </c>
      <c r="E78" s="20">
        <v>102411000</v>
      </c>
      <c r="F78" s="20">
        <v>8753401</v>
      </c>
      <c r="G78" s="20">
        <v>8536483</v>
      </c>
      <c r="H78" s="20">
        <v>7254000</v>
      </c>
      <c r="I78" s="20">
        <v>24543884</v>
      </c>
      <c r="J78" s="20">
        <v>5872761</v>
      </c>
      <c r="K78" s="20">
        <v>8487917</v>
      </c>
      <c r="L78" s="20">
        <v>11011415</v>
      </c>
      <c r="M78" s="20">
        <v>25372093</v>
      </c>
      <c r="N78" s="20"/>
      <c r="O78" s="20"/>
      <c r="P78" s="20"/>
      <c r="Q78" s="20"/>
      <c r="R78" s="20"/>
      <c r="S78" s="20"/>
      <c r="T78" s="20"/>
      <c r="U78" s="20"/>
      <c r="V78" s="20">
        <v>49915977</v>
      </c>
      <c r="W78" s="20">
        <v>43524000</v>
      </c>
      <c r="X78" s="20"/>
      <c r="Y78" s="19"/>
      <c r="Z78" s="22">
        <v>102411000</v>
      </c>
    </row>
    <row r="79" spans="1:26" ht="13.5" hidden="1">
      <c r="A79" s="38" t="s">
        <v>110</v>
      </c>
      <c r="B79" s="18">
        <v>88382336</v>
      </c>
      <c r="C79" s="18"/>
      <c r="D79" s="19">
        <v>88865000</v>
      </c>
      <c r="E79" s="20">
        <v>88865000</v>
      </c>
      <c r="F79" s="20">
        <v>6936948</v>
      </c>
      <c r="G79" s="20">
        <v>7580142</v>
      </c>
      <c r="H79" s="20">
        <v>6294000</v>
      </c>
      <c r="I79" s="20">
        <v>20811090</v>
      </c>
      <c r="J79" s="20">
        <v>4706272</v>
      </c>
      <c r="K79" s="20">
        <v>7412522</v>
      </c>
      <c r="L79" s="20">
        <v>8670249</v>
      </c>
      <c r="M79" s="20">
        <v>20789043</v>
      </c>
      <c r="N79" s="20"/>
      <c r="O79" s="20"/>
      <c r="P79" s="20"/>
      <c r="Q79" s="20"/>
      <c r="R79" s="20"/>
      <c r="S79" s="20"/>
      <c r="T79" s="20"/>
      <c r="U79" s="20"/>
      <c r="V79" s="20">
        <v>41600133</v>
      </c>
      <c r="W79" s="20">
        <v>37764000</v>
      </c>
      <c r="X79" s="20"/>
      <c r="Y79" s="19"/>
      <c r="Z79" s="22">
        <v>88865000</v>
      </c>
    </row>
    <row r="80" spans="1:26" ht="13.5" hidden="1">
      <c r="A80" s="38" t="s">
        <v>111</v>
      </c>
      <c r="B80" s="18"/>
      <c r="C80" s="18"/>
      <c r="D80" s="19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19"/>
      <c r="Z80" s="22"/>
    </row>
    <row r="81" spans="1:26" ht="13.5" hidden="1">
      <c r="A81" s="38" t="s">
        <v>112</v>
      </c>
      <c r="B81" s="18"/>
      <c r="C81" s="18"/>
      <c r="D81" s="19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19"/>
      <c r="Z81" s="22"/>
    </row>
    <row r="82" spans="1:26" ht="13.5" hidden="1">
      <c r="A82" s="38" t="s">
        <v>113</v>
      </c>
      <c r="B82" s="18">
        <v>12852547</v>
      </c>
      <c r="C82" s="18"/>
      <c r="D82" s="19">
        <v>13546000</v>
      </c>
      <c r="E82" s="20">
        <v>13546000</v>
      </c>
      <c r="F82" s="20">
        <v>1816453</v>
      </c>
      <c r="G82" s="20">
        <v>956341</v>
      </c>
      <c r="H82" s="20">
        <v>960000</v>
      </c>
      <c r="I82" s="20">
        <v>3732794</v>
      </c>
      <c r="J82" s="20">
        <v>1166489</v>
      </c>
      <c r="K82" s="20">
        <v>1075395</v>
      </c>
      <c r="L82" s="20">
        <v>2341166</v>
      </c>
      <c r="M82" s="20">
        <v>4583050</v>
      </c>
      <c r="N82" s="20"/>
      <c r="O82" s="20"/>
      <c r="P82" s="20"/>
      <c r="Q82" s="20"/>
      <c r="R82" s="20"/>
      <c r="S82" s="20"/>
      <c r="T82" s="20"/>
      <c r="U82" s="20"/>
      <c r="V82" s="20">
        <v>8315844</v>
      </c>
      <c r="W82" s="20">
        <v>5760000</v>
      </c>
      <c r="X82" s="20"/>
      <c r="Y82" s="19"/>
      <c r="Z82" s="22">
        <v>13546000</v>
      </c>
    </row>
    <row r="83" spans="1:26" ht="13.5" hidden="1">
      <c r="A83" s="38" t="s">
        <v>114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115</v>
      </c>
      <c r="B84" s="27">
        <v>1852953</v>
      </c>
      <c r="C84" s="27"/>
      <c r="D84" s="28">
        <v>2085000</v>
      </c>
      <c r="E84" s="29">
        <v>2085000</v>
      </c>
      <c r="F84" s="29">
        <v>253722</v>
      </c>
      <c r="G84" s="29">
        <v>13547</v>
      </c>
      <c r="H84" s="29">
        <v>68000</v>
      </c>
      <c r="I84" s="29">
        <v>335269</v>
      </c>
      <c r="J84" s="29">
        <v>22379</v>
      </c>
      <c r="K84" s="29">
        <v>114279</v>
      </c>
      <c r="L84" s="29"/>
      <c r="M84" s="29">
        <v>136658</v>
      </c>
      <c r="N84" s="29"/>
      <c r="O84" s="29"/>
      <c r="P84" s="29"/>
      <c r="Q84" s="29"/>
      <c r="R84" s="29"/>
      <c r="S84" s="29"/>
      <c r="T84" s="29"/>
      <c r="U84" s="29"/>
      <c r="V84" s="29">
        <v>471927</v>
      </c>
      <c r="W84" s="29">
        <v>408000</v>
      </c>
      <c r="X84" s="29"/>
      <c r="Y84" s="28"/>
      <c r="Z84" s="30">
        <v>2085000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72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46877998</v>
      </c>
      <c r="C5" s="18">
        <v>0</v>
      </c>
      <c r="D5" s="58">
        <v>56756000</v>
      </c>
      <c r="E5" s="59">
        <v>56756000</v>
      </c>
      <c r="F5" s="59">
        <v>4284028</v>
      </c>
      <c r="G5" s="59">
        <v>4284028</v>
      </c>
      <c r="H5" s="59">
        <v>4202172</v>
      </c>
      <c r="I5" s="59">
        <v>12770228</v>
      </c>
      <c r="J5" s="59">
        <v>4199865</v>
      </c>
      <c r="K5" s="59">
        <v>4190020</v>
      </c>
      <c r="L5" s="59">
        <v>4155525</v>
      </c>
      <c r="M5" s="59">
        <v>12545410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25315638</v>
      </c>
      <c r="W5" s="59">
        <v>25992000</v>
      </c>
      <c r="X5" s="59">
        <v>-676362</v>
      </c>
      <c r="Y5" s="60">
        <v>-2.6</v>
      </c>
      <c r="Z5" s="61">
        <v>56756000</v>
      </c>
    </row>
    <row r="6" spans="1:26" ht="13.5">
      <c r="A6" s="57" t="s">
        <v>32</v>
      </c>
      <c r="B6" s="18">
        <v>50566078</v>
      </c>
      <c r="C6" s="18">
        <v>0</v>
      </c>
      <c r="D6" s="58">
        <v>58644000</v>
      </c>
      <c r="E6" s="59">
        <v>58644000</v>
      </c>
      <c r="F6" s="59">
        <v>4157609</v>
      </c>
      <c r="G6" s="59">
        <v>3881627</v>
      </c>
      <c r="H6" s="59">
        <v>4570118</v>
      </c>
      <c r="I6" s="59">
        <v>12609354</v>
      </c>
      <c r="J6" s="59">
        <v>4333670</v>
      </c>
      <c r="K6" s="59">
        <v>4524150</v>
      </c>
      <c r="L6" s="59">
        <v>4517663</v>
      </c>
      <c r="M6" s="59">
        <v>13375483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25984837</v>
      </c>
      <c r="W6" s="59">
        <v>29232000</v>
      </c>
      <c r="X6" s="59">
        <v>-3247163</v>
      </c>
      <c r="Y6" s="60">
        <v>-11.11</v>
      </c>
      <c r="Z6" s="61">
        <v>58644000</v>
      </c>
    </row>
    <row r="7" spans="1:26" ht="13.5">
      <c r="A7" s="57" t="s">
        <v>33</v>
      </c>
      <c r="B7" s="18">
        <v>24016073</v>
      </c>
      <c r="C7" s="18">
        <v>0</v>
      </c>
      <c r="D7" s="58">
        <v>32000000</v>
      </c>
      <c r="E7" s="59">
        <v>32000000</v>
      </c>
      <c r="F7" s="59">
        <v>1820360</v>
      </c>
      <c r="G7" s="59">
        <v>1799808</v>
      </c>
      <c r="H7" s="59">
        <v>2143008</v>
      </c>
      <c r="I7" s="59">
        <v>5763176</v>
      </c>
      <c r="J7" s="59">
        <v>2123220</v>
      </c>
      <c r="K7" s="59">
        <v>2135161</v>
      </c>
      <c r="L7" s="59">
        <v>2021181</v>
      </c>
      <c r="M7" s="59">
        <v>6279562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12042738</v>
      </c>
      <c r="W7" s="59">
        <v>15000000</v>
      </c>
      <c r="X7" s="59">
        <v>-2957262</v>
      </c>
      <c r="Y7" s="60">
        <v>-19.72</v>
      </c>
      <c r="Z7" s="61">
        <v>32000000</v>
      </c>
    </row>
    <row r="8" spans="1:26" ht="13.5">
      <c r="A8" s="57" t="s">
        <v>34</v>
      </c>
      <c r="B8" s="18">
        <v>501426532</v>
      </c>
      <c r="C8" s="18">
        <v>0</v>
      </c>
      <c r="D8" s="58">
        <v>406232000</v>
      </c>
      <c r="E8" s="59">
        <v>406232000</v>
      </c>
      <c r="F8" s="59">
        <v>73995000</v>
      </c>
      <c r="G8" s="59">
        <v>84283000</v>
      </c>
      <c r="H8" s="59">
        <v>2372000</v>
      </c>
      <c r="I8" s="59">
        <v>160650000</v>
      </c>
      <c r="J8" s="59">
        <v>0</v>
      </c>
      <c r="K8" s="59">
        <v>0</v>
      </c>
      <c r="L8" s="59">
        <v>112377000</v>
      </c>
      <c r="M8" s="59">
        <v>112377000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273027000</v>
      </c>
      <c r="W8" s="59">
        <v>388919000</v>
      </c>
      <c r="X8" s="59">
        <v>-115892000</v>
      </c>
      <c r="Y8" s="60">
        <v>-29.8</v>
      </c>
      <c r="Z8" s="61">
        <v>406232000</v>
      </c>
    </row>
    <row r="9" spans="1:26" ht="13.5">
      <c r="A9" s="57" t="s">
        <v>35</v>
      </c>
      <c r="B9" s="18">
        <v>56209798</v>
      </c>
      <c r="C9" s="18">
        <v>0</v>
      </c>
      <c r="D9" s="58">
        <v>150585000</v>
      </c>
      <c r="E9" s="59">
        <v>150585000</v>
      </c>
      <c r="F9" s="59">
        <v>6173365</v>
      </c>
      <c r="G9" s="59">
        <v>5132286</v>
      </c>
      <c r="H9" s="59">
        <v>3784346</v>
      </c>
      <c r="I9" s="59">
        <v>15089997</v>
      </c>
      <c r="J9" s="59">
        <v>4237430</v>
      </c>
      <c r="K9" s="59">
        <v>3649057</v>
      </c>
      <c r="L9" s="59">
        <v>3924508</v>
      </c>
      <c r="M9" s="59">
        <v>11810995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26900992</v>
      </c>
      <c r="W9" s="59">
        <v>32803000</v>
      </c>
      <c r="X9" s="59">
        <v>-5902008</v>
      </c>
      <c r="Y9" s="60">
        <v>-17.99</v>
      </c>
      <c r="Z9" s="61">
        <v>150585000</v>
      </c>
    </row>
    <row r="10" spans="1:26" ht="25.5">
      <c r="A10" s="62" t="s">
        <v>102</v>
      </c>
      <c r="B10" s="63">
        <f>SUM(B5:B9)</f>
        <v>679096479</v>
      </c>
      <c r="C10" s="63">
        <f>SUM(C5:C9)</f>
        <v>0</v>
      </c>
      <c r="D10" s="64">
        <f aca="true" t="shared" si="0" ref="D10:Z10">SUM(D5:D9)</f>
        <v>704217000</v>
      </c>
      <c r="E10" s="65">
        <f t="shared" si="0"/>
        <v>704217000</v>
      </c>
      <c r="F10" s="65">
        <f t="shared" si="0"/>
        <v>90430362</v>
      </c>
      <c r="G10" s="65">
        <f t="shared" si="0"/>
        <v>99380749</v>
      </c>
      <c r="H10" s="65">
        <f t="shared" si="0"/>
        <v>17071644</v>
      </c>
      <c r="I10" s="65">
        <f t="shared" si="0"/>
        <v>206882755</v>
      </c>
      <c r="J10" s="65">
        <f t="shared" si="0"/>
        <v>14894185</v>
      </c>
      <c r="K10" s="65">
        <f t="shared" si="0"/>
        <v>14498388</v>
      </c>
      <c r="L10" s="65">
        <f t="shared" si="0"/>
        <v>126995877</v>
      </c>
      <c r="M10" s="65">
        <f t="shared" si="0"/>
        <v>156388450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363271205</v>
      </c>
      <c r="W10" s="65">
        <f t="shared" si="0"/>
        <v>491946000</v>
      </c>
      <c r="X10" s="65">
        <f t="shared" si="0"/>
        <v>-128674795</v>
      </c>
      <c r="Y10" s="66">
        <f>+IF(W10&lt;&gt;0,(X10/W10)*100,0)</f>
        <v>-26.156284429591864</v>
      </c>
      <c r="Z10" s="67">
        <f t="shared" si="0"/>
        <v>704217000</v>
      </c>
    </row>
    <row r="11" spans="1:26" ht="13.5">
      <c r="A11" s="57" t="s">
        <v>36</v>
      </c>
      <c r="B11" s="18">
        <v>201571622</v>
      </c>
      <c r="C11" s="18">
        <v>0</v>
      </c>
      <c r="D11" s="58">
        <v>223804304</v>
      </c>
      <c r="E11" s="59">
        <v>223804304</v>
      </c>
      <c r="F11" s="59">
        <v>17059658</v>
      </c>
      <c r="G11" s="59">
        <v>17657010</v>
      </c>
      <c r="H11" s="59">
        <v>16841117</v>
      </c>
      <c r="I11" s="59">
        <v>51557785</v>
      </c>
      <c r="J11" s="59">
        <v>18153802</v>
      </c>
      <c r="K11" s="59">
        <v>15868676</v>
      </c>
      <c r="L11" s="59">
        <v>16396328</v>
      </c>
      <c r="M11" s="59">
        <v>50418806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101976591</v>
      </c>
      <c r="W11" s="59">
        <v>90036000</v>
      </c>
      <c r="X11" s="59">
        <v>11940591</v>
      </c>
      <c r="Y11" s="60">
        <v>13.26</v>
      </c>
      <c r="Z11" s="61">
        <v>223804304</v>
      </c>
    </row>
    <row r="12" spans="1:26" ht="13.5">
      <c r="A12" s="57" t="s">
        <v>37</v>
      </c>
      <c r="B12" s="18">
        <v>24818390</v>
      </c>
      <c r="C12" s="18">
        <v>0</v>
      </c>
      <c r="D12" s="58">
        <v>26560000</v>
      </c>
      <c r="E12" s="59">
        <v>26560000</v>
      </c>
      <c r="F12" s="59">
        <v>2086115</v>
      </c>
      <c r="G12" s="59">
        <v>1989972</v>
      </c>
      <c r="H12" s="59">
        <v>2053609</v>
      </c>
      <c r="I12" s="59">
        <v>6129696</v>
      </c>
      <c r="J12" s="59">
        <v>2237345</v>
      </c>
      <c r="K12" s="59">
        <v>2120812</v>
      </c>
      <c r="L12" s="59">
        <v>2155203</v>
      </c>
      <c r="M12" s="59">
        <v>6513360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12643056</v>
      </c>
      <c r="W12" s="59">
        <v>13278000</v>
      </c>
      <c r="X12" s="59">
        <v>-634944</v>
      </c>
      <c r="Y12" s="60">
        <v>-4.78</v>
      </c>
      <c r="Z12" s="61">
        <v>26560000</v>
      </c>
    </row>
    <row r="13" spans="1:26" ht="13.5">
      <c r="A13" s="57" t="s">
        <v>103</v>
      </c>
      <c r="B13" s="18">
        <v>447400413</v>
      </c>
      <c r="C13" s="18">
        <v>0</v>
      </c>
      <c r="D13" s="58">
        <v>74376085</v>
      </c>
      <c r="E13" s="59">
        <v>74376085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38940000</v>
      </c>
      <c r="X13" s="59">
        <v>-38940000</v>
      </c>
      <c r="Y13" s="60">
        <v>-100</v>
      </c>
      <c r="Z13" s="61">
        <v>74376085</v>
      </c>
    </row>
    <row r="14" spans="1:26" ht="13.5">
      <c r="A14" s="57" t="s">
        <v>38</v>
      </c>
      <c r="B14" s="18">
        <v>877980</v>
      </c>
      <c r="C14" s="18">
        <v>0</v>
      </c>
      <c r="D14" s="58">
        <v>500000</v>
      </c>
      <c r="E14" s="59">
        <v>500000</v>
      </c>
      <c r="F14" s="59">
        <v>0</v>
      </c>
      <c r="G14" s="59">
        <v>0</v>
      </c>
      <c r="H14" s="59">
        <v>0</v>
      </c>
      <c r="I14" s="59">
        <v>0</v>
      </c>
      <c r="J14" s="59">
        <v>43811</v>
      </c>
      <c r="K14" s="59">
        <v>54470</v>
      </c>
      <c r="L14" s="59">
        <v>45574</v>
      </c>
      <c r="M14" s="59">
        <v>143855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143855</v>
      </c>
      <c r="W14" s="59"/>
      <c r="X14" s="59">
        <v>143855</v>
      </c>
      <c r="Y14" s="60">
        <v>0</v>
      </c>
      <c r="Z14" s="61">
        <v>500000</v>
      </c>
    </row>
    <row r="15" spans="1:26" ht="13.5">
      <c r="A15" s="57" t="s">
        <v>39</v>
      </c>
      <c r="B15" s="18">
        <v>0</v>
      </c>
      <c r="C15" s="18">
        <v>0</v>
      </c>
      <c r="D15" s="58">
        <v>0</v>
      </c>
      <c r="E15" s="59">
        <v>0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0</v>
      </c>
      <c r="W15" s="59"/>
      <c r="X15" s="59">
        <v>0</v>
      </c>
      <c r="Y15" s="60">
        <v>0</v>
      </c>
      <c r="Z15" s="61">
        <v>0</v>
      </c>
    </row>
    <row r="16" spans="1:26" ht="13.5">
      <c r="A16" s="68" t="s">
        <v>40</v>
      </c>
      <c r="B16" s="18">
        <v>0</v>
      </c>
      <c r="C16" s="18">
        <v>0</v>
      </c>
      <c r="D16" s="58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/>
      <c r="X16" s="59">
        <v>0</v>
      </c>
      <c r="Y16" s="60">
        <v>0</v>
      </c>
      <c r="Z16" s="61">
        <v>0</v>
      </c>
    </row>
    <row r="17" spans="1:26" ht="13.5">
      <c r="A17" s="57" t="s">
        <v>41</v>
      </c>
      <c r="B17" s="18">
        <v>242378834</v>
      </c>
      <c r="C17" s="18">
        <v>0</v>
      </c>
      <c r="D17" s="58">
        <v>287607380</v>
      </c>
      <c r="E17" s="59">
        <v>287607380</v>
      </c>
      <c r="F17" s="59">
        <v>4370110</v>
      </c>
      <c r="G17" s="59">
        <v>8241877</v>
      </c>
      <c r="H17" s="59">
        <v>7806154</v>
      </c>
      <c r="I17" s="59">
        <v>20418141</v>
      </c>
      <c r="J17" s="59">
        <v>9460788</v>
      </c>
      <c r="K17" s="59">
        <v>12883933</v>
      </c>
      <c r="L17" s="59">
        <v>15826925</v>
      </c>
      <c r="M17" s="59">
        <v>38171646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58589787</v>
      </c>
      <c r="W17" s="59">
        <v>147390000</v>
      </c>
      <c r="X17" s="59">
        <v>-88800213</v>
      </c>
      <c r="Y17" s="60">
        <v>-60.25</v>
      </c>
      <c r="Z17" s="61">
        <v>287607380</v>
      </c>
    </row>
    <row r="18" spans="1:26" ht="13.5">
      <c r="A18" s="69" t="s">
        <v>42</v>
      </c>
      <c r="B18" s="70">
        <f>SUM(B11:B17)</f>
        <v>917047239</v>
      </c>
      <c r="C18" s="70">
        <f>SUM(C11:C17)</f>
        <v>0</v>
      </c>
      <c r="D18" s="71">
        <f aca="true" t="shared" si="1" ref="D18:Z18">SUM(D11:D17)</f>
        <v>612847769</v>
      </c>
      <c r="E18" s="72">
        <f t="shared" si="1"/>
        <v>612847769</v>
      </c>
      <c r="F18" s="72">
        <f t="shared" si="1"/>
        <v>23515883</v>
      </c>
      <c r="G18" s="72">
        <f t="shared" si="1"/>
        <v>27888859</v>
      </c>
      <c r="H18" s="72">
        <f t="shared" si="1"/>
        <v>26700880</v>
      </c>
      <c r="I18" s="72">
        <f t="shared" si="1"/>
        <v>78105622</v>
      </c>
      <c r="J18" s="72">
        <f t="shared" si="1"/>
        <v>29895746</v>
      </c>
      <c r="K18" s="72">
        <f t="shared" si="1"/>
        <v>30927891</v>
      </c>
      <c r="L18" s="72">
        <f t="shared" si="1"/>
        <v>34424030</v>
      </c>
      <c r="M18" s="72">
        <f t="shared" si="1"/>
        <v>95247667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173353289</v>
      </c>
      <c r="W18" s="72">
        <f t="shared" si="1"/>
        <v>289644000</v>
      </c>
      <c r="X18" s="72">
        <f t="shared" si="1"/>
        <v>-116290711</v>
      </c>
      <c r="Y18" s="66">
        <f>+IF(W18&lt;&gt;0,(X18/W18)*100,0)</f>
        <v>-40.149532184336636</v>
      </c>
      <c r="Z18" s="73">
        <f t="shared" si="1"/>
        <v>612847769</v>
      </c>
    </row>
    <row r="19" spans="1:26" ht="13.5">
      <c r="A19" s="69" t="s">
        <v>43</v>
      </c>
      <c r="B19" s="74">
        <f>+B10-B18</f>
        <v>-237950760</v>
      </c>
      <c r="C19" s="74">
        <f>+C10-C18</f>
        <v>0</v>
      </c>
      <c r="D19" s="75">
        <f aca="true" t="shared" si="2" ref="D19:Z19">+D10-D18</f>
        <v>91369231</v>
      </c>
      <c r="E19" s="76">
        <f t="shared" si="2"/>
        <v>91369231</v>
      </c>
      <c r="F19" s="76">
        <f t="shared" si="2"/>
        <v>66914479</v>
      </c>
      <c r="G19" s="76">
        <f t="shared" si="2"/>
        <v>71491890</v>
      </c>
      <c r="H19" s="76">
        <f t="shared" si="2"/>
        <v>-9629236</v>
      </c>
      <c r="I19" s="76">
        <f t="shared" si="2"/>
        <v>128777133</v>
      </c>
      <c r="J19" s="76">
        <f t="shared" si="2"/>
        <v>-15001561</v>
      </c>
      <c r="K19" s="76">
        <f t="shared" si="2"/>
        <v>-16429503</v>
      </c>
      <c r="L19" s="76">
        <f t="shared" si="2"/>
        <v>92571847</v>
      </c>
      <c r="M19" s="76">
        <f t="shared" si="2"/>
        <v>61140783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189917916</v>
      </c>
      <c r="W19" s="76">
        <f>IF(E10=E18,0,W10-W18)</f>
        <v>202302000</v>
      </c>
      <c r="X19" s="76">
        <f t="shared" si="2"/>
        <v>-12384084</v>
      </c>
      <c r="Y19" s="77">
        <f>+IF(W19&lt;&gt;0,(X19/W19)*100,0)</f>
        <v>-6.121582584452947</v>
      </c>
      <c r="Z19" s="78">
        <f t="shared" si="2"/>
        <v>91369231</v>
      </c>
    </row>
    <row r="20" spans="1:26" ht="13.5">
      <c r="A20" s="57" t="s">
        <v>44</v>
      </c>
      <c r="B20" s="18">
        <v>125084263</v>
      </c>
      <c r="C20" s="18">
        <v>0</v>
      </c>
      <c r="D20" s="58">
        <v>110661000</v>
      </c>
      <c r="E20" s="59">
        <v>110661000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>
        <v>84331000</v>
      </c>
      <c r="X20" s="59">
        <v>-84331000</v>
      </c>
      <c r="Y20" s="60">
        <v>-100</v>
      </c>
      <c r="Z20" s="61">
        <v>110661000</v>
      </c>
    </row>
    <row r="21" spans="1:26" ht="13.5">
      <c r="A21" s="57" t="s">
        <v>104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105</v>
      </c>
      <c r="B22" s="85">
        <f>SUM(B19:B21)</f>
        <v>-112866497</v>
      </c>
      <c r="C22" s="85">
        <f>SUM(C19:C21)</f>
        <v>0</v>
      </c>
      <c r="D22" s="86">
        <f aca="true" t="shared" si="3" ref="D22:Z22">SUM(D19:D21)</f>
        <v>202030231</v>
      </c>
      <c r="E22" s="87">
        <f t="shared" si="3"/>
        <v>202030231</v>
      </c>
      <c r="F22" s="87">
        <f t="shared" si="3"/>
        <v>66914479</v>
      </c>
      <c r="G22" s="87">
        <f t="shared" si="3"/>
        <v>71491890</v>
      </c>
      <c r="H22" s="87">
        <f t="shared" si="3"/>
        <v>-9629236</v>
      </c>
      <c r="I22" s="87">
        <f t="shared" si="3"/>
        <v>128777133</v>
      </c>
      <c r="J22" s="87">
        <f t="shared" si="3"/>
        <v>-15001561</v>
      </c>
      <c r="K22" s="87">
        <f t="shared" si="3"/>
        <v>-16429503</v>
      </c>
      <c r="L22" s="87">
        <f t="shared" si="3"/>
        <v>92571847</v>
      </c>
      <c r="M22" s="87">
        <f t="shared" si="3"/>
        <v>61140783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189917916</v>
      </c>
      <c r="W22" s="87">
        <f t="shared" si="3"/>
        <v>286633000</v>
      </c>
      <c r="X22" s="87">
        <f t="shared" si="3"/>
        <v>-96715084</v>
      </c>
      <c r="Y22" s="88">
        <f>+IF(W22&lt;&gt;0,(X22/W22)*100,0)</f>
        <v>-33.74178269773543</v>
      </c>
      <c r="Z22" s="89">
        <f t="shared" si="3"/>
        <v>202030231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-112866497</v>
      </c>
      <c r="C24" s="74">
        <f>SUM(C22:C23)</f>
        <v>0</v>
      </c>
      <c r="D24" s="75">
        <f aca="true" t="shared" si="4" ref="D24:Z24">SUM(D22:D23)</f>
        <v>202030231</v>
      </c>
      <c r="E24" s="76">
        <f t="shared" si="4"/>
        <v>202030231</v>
      </c>
      <c r="F24" s="76">
        <f t="shared" si="4"/>
        <v>66914479</v>
      </c>
      <c r="G24" s="76">
        <f t="shared" si="4"/>
        <v>71491890</v>
      </c>
      <c r="H24" s="76">
        <f t="shared" si="4"/>
        <v>-9629236</v>
      </c>
      <c r="I24" s="76">
        <f t="shared" si="4"/>
        <v>128777133</v>
      </c>
      <c r="J24" s="76">
        <f t="shared" si="4"/>
        <v>-15001561</v>
      </c>
      <c r="K24" s="76">
        <f t="shared" si="4"/>
        <v>-16429503</v>
      </c>
      <c r="L24" s="76">
        <f t="shared" si="4"/>
        <v>92571847</v>
      </c>
      <c r="M24" s="76">
        <f t="shared" si="4"/>
        <v>61140783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189917916</v>
      </c>
      <c r="W24" s="76">
        <f t="shared" si="4"/>
        <v>286633000</v>
      </c>
      <c r="X24" s="76">
        <f t="shared" si="4"/>
        <v>-96715084</v>
      </c>
      <c r="Y24" s="77">
        <f>+IF(W24&lt;&gt;0,(X24/W24)*100,0)</f>
        <v>-33.74178269773543</v>
      </c>
      <c r="Z24" s="78">
        <f t="shared" si="4"/>
        <v>202030231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106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262258967</v>
      </c>
      <c r="C27" s="21">
        <v>0</v>
      </c>
      <c r="D27" s="98">
        <v>202030000</v>
      </c>
      <c r="E27" s="99">
        <v>202030000</v>
      </c>
      <c r="F27" s="99">
        <v>7640421</v>
      </c>
      <c r="G27" s="99">
        <v>8141454</v>
      </c>
      <c r="H27" s="99">
        <v>24150443</v>
      </c>
      <c r="I27" s="99">
        <v>39932318</v>
      </c>
      <c r="J27" s="99">
        <v>3258611</v>
      </c>
      <c r="K27" s="99">
        <v>15106870</v>
      </c>
      <c r="L27" s="99">
        <v>11100374</v>
      </c>
      <c r="M27" s="99">
        <v>29465855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69398173</v>
      </c>
      <c r="W27" s="99">
        <v>101015000</v>
      </c>
      <c r="X27" s="99">
        <v>-31616827</v>
      </c>
      <c r="Y27" s="100">
        <v>-31.3</v>
      </c>
      <c r="Z27" s="101">
        <v>202030000</v>
      </c>
    </row>
    <row r="28" spans="1:26" ht="13.5">
      <c r="A28" s="102" t="s">
        <v>44</v>
      </c>
      <c r="B28" s="18">
        <v>252799866</v>
      </c>
      <c r="C28" s="18">
        <v>0</v>
      </c>
      <c r="D28" s="58">
        <v>110661000</v>
      </c>
      <c r="E28" s="59">
        <v>110661000</v>
      </c>
      <c r="F28" s="59">
        <v>0</v>
      </c>
      <c r="G28" s="59">
        <v>0</v>
      </c>
      <c r="H28" s="59">
        <v>13336110</v>
      </c>
      <c r="I28" s="59">
        <v>13336110</v>
      </c>
      <c r="J28" s="59">
        <v>0</v>
      </c>
      <c r="K28" s="59">
        <v>13083964</v>
      </c>
      <c r="L28" s="59">
        <v>5773950</v>
      </c>
      <c r="M28" s="59">
        <v>18857914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32194024</v>
      </c>
      <c r="W28" s="59">
        <v>55330500</v>
      </c>
      <c r="X28" s="59">
        <v>-23136476</v>
      </c>
      <c r="Y28" s="60">
        <v>-41.82</v>
      </c>
      <c r="Z28" s="61">
        <v>110661000</v>
      </c>
    </row>
    <row r="29" spans="1:26" ht="13.5">
      <c r="A29" s="57" t="s">
        <v>107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9459101</v>
      </c>
      <c r="C31" s="18">
        <v>0</v>
      </c>
      <c r="D31" s="58">
        <v>91369000</v>
      </c>
      <c r="E31" s="59">
        <v>91369000</v>
      </c>
      <c r="F31" s="59">
        <v>7640421</v>
      </c>
      <c r="G31" s="59">
        <v>8141454</v>
      </c>
      <c r="H31" s="59">
        <v>10814333</v>
      </c>
      <c r="I31" s="59">
        <v>26596208</v>
      </c>
      <c r="J31" s="59">
        <v>3258611</v>
      </c>
      <c r="K31" s="59">
        <v>2022906</v>
      </c>
      <c r="L31" s="59">
        <v>5326424</v>
      </c>
      <c r="M31" s="59">
        <v>10607941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37204149</v>
      </c>
      <c r="W31" s="59">
        <v>45684500</v>
      </c>
      <c r="X31" s="59">
        <v>-8480351</v>
      </c>
      <c r="Y31" s="60">
        <v>-18.56</v>
      </c>
      <c r="Z31" s="61">
        <v>91369000</v>
      </c>
    </row>
    <row r="32" spans="1:26" ht="13.5">
      <c r="A32" s="69" t="s">
        <v>50</v>
      </c>
      <c r="B32" s="21">
        <f>SUM(B28:B31)</f>
        <v>262258967</v>
      </c>
      <c r="C32" s="21">
        <f>SUM(C28:C31)</f>
        <v>0</v>
      </c>
      <c r="D32" s="98">
        <f aca="true" t="shared" si="5" ref="D32:Z32">SUM(D28:D31)</f>
        <v>202030000</v>
      </c>
      <c r="E32" s="99">
        <f t="shared" si="5"/>
        <v>202030000</v>
      </c>
      <c r="F32" s="99">
        <f t="shared" si="5"/>
        <v>7640421</v>
      </c>
      <c r="G32" s="99">
        <f t="shared" si="5"/>
        <v>8141454</v>
      </c>
      <c r="H32" s="99">
        <f t="shared" si="5"/>
        <v>24150443</v>
      </c>
      <c r="I32" s="99">
        <f t="shared" si="5"/>
        <v>39932318</v>
      </c>
      <c r="J32" s="99">
        <f t="shared" si="5"/>
        <v>3258611</v>
      </c>
      <c r="K32" s="99">
        <f t="shared" si="5"/>
        <v>15106870</v>
      </c>
      <c r="L32" s="99">
        <f t="shared" si="5"/>
        <v>11100374</v>
      </c>
      <c r="M32" s="99">
        <f t="shared" si="5"/>
        <v>29465855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69398173</v>
      </c>
      <c r="W32" s="99">
        <f t="shared" si="5"/>
        <v>101015000</v>
      </c>
      <c r="X32" s="99">
        <f t="shared" si="5"/>
        <v>-31616827</v>
      </c>
      <c r="Y32" s="100">
        <f>+IF(W32&lt;&gt;0,(X32/W32)*100,0)</f>
        <v>-31.299140721675002</v>
      </c>
      <c r="Z32" s="101">
        <f t="shared" si="5"/>
        <v>202030000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526009618</v>
      </c>
      <c r="C35" s="18">
        <v>0</v>
      </c>
      <c r="D35" s="58">
        <v>875890550</v>
      </c>
      <c r="E35" s="59">
        <v>875890550</v>
      </c>
      <c r="F35" s="59">
        <v>1172472764</v>
      </c>
      <c r="G35" s="59">
        <v>639404471</v>
      </c>
      <c r="H35" s="59">
        <v>976112046</v>
      </c>
      <c r="I35" s="59">
        <v>976112046</v>
      </c>
      <c r="J35" s="59">
        <v>930835247</v>
      </c>
      <c r="K35" s="59">
        <v>898263793</v>
      </c>
      <c r="L35" s="59">
        <v>1009221596</v>
      </c>
      <c r="M35" s="59">
        <v>1009221596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1009221596</v>
      </c>
      <c r="W35" s="59">
        <v>437945275</v>
      </c>
      <c r="X35" s="59">
        <v>571276321</v>
      </c>
      <c r="Y35" s="60">
        <v>130.44</v>
      </c>
      <c r="Z35" s="61">
        <v>875890550</v>
      </c>
    </row>
    <row r="36" spans="1:26" ht="13.5">
      <c r="A36" s="57" t="s">
        <v>53</v>
      </c>
      <c r="B36" s="18">
        <v>3386901486</v>
      </c>
      <c r="C36" s="18">
        <v>0</v>
      </c>
      <c r="D36" s="58">
        <v>1142126000</v>
      </c>
      <c r="E36" s="59">
        <v>1142126000</v>
      </c>
      <c r="F36" s="59">
        <v>1866122732</v>
      </c>
      <c r="G36" s="59">
        <v>3402683366</v>
      </c>
      <c r="H36" s="59">
        <v>3426833809</v>
      </c>
      <c r="I36" s="59">
        <v>3426833809</v>
      </c>
      <c r="J36" s="59">
        <v>3430092420</v>
      </c>
      <c r="K36" s="59">
        <v>3386901490</v>
      </c>
      <c r="L36" s="59">
        <v>3460672959</v>
      </c>
      <c r="M36" s="59">
        <v>3460672959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3460672959</v>
      </c>
      <c r="W36" s="59">
        <v>571063000</v>
      </c>
      <c r="X36" s="59">
        <v>2889609959</v>
      </c>
      <c r="Y36" s="60">
        <v>506.01</v>
      </c>
      <c r="Z36" s="61">
        <v>1142126000</v>
      </c>
    </row>
    <row r="37" spans="1:26" ht="13.5">
      <c r="A37" s="57" t="s">
        <v>54</v>
      </c>
      <c r="B37" s="18">
        <v>131807963</v>
      </c>
      <c r="C37" s="18">
        <v>0</v>
      </c>
      <c r="D37" s="58">
        <v>60800000</v>
      </c>
      <c r="E37" s="59">
        <v>60800000</v>
      </c>
      <c r="F37" s="59">
        <v>107452508</v>
      </c>
      <c r="G37" s="59">
        <v>107636283</v>
      </c>
      <c r="H37" s="59">
        <v>57569058</v>
      </c>
      <c r="I37" s="59">
        <v>57569058</v>
      </c>
      <c r="J37" s="59">
        <v>74837858</v>
      </c>
      <c r="K37" s="59">
        <v>14415202</v>
      </c>
      <c r="L37" s="59">
        <v>160574878</v>
      </c>
      <c r="M37" s="59">
        <v>160574878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160574878</v>
      </c>
      <c r="W37" s="59">
        <v>30400000</v>
      </c>
      <c r="X37" s="59">
        <v>130174878</v>
      </c>
      <c r="Y37" s="60">
        <v>428.21</v>
      </c>
      <c r="Z37" s="61">
        <v>60800000</v>
      </c>
    </row>
    <row r="38" spans="1:26" ht="13.5">
      <c r="A38" s="57" t="s">
        <v>55</v>
      </c>
      <c r="B38" s="18">
        <v>23892505</v>
      </c>
      <c r="C38" s="18">
        <v>0</v>
      </c>
      <c r="D38" s="58">
        <v>25000000</v>
      </c>
      <c r="E38" s="59">
        <v>25000000</v>
      </c>
      <c r="F38" s="59">
        <v>0</v>
      </c>
      <c r="G38" s="59">
        <v>0</v>
      </c>
      <c r="H38" s="59">
        <v>3157399</v>
      </c>
      <c r="I38" s="59">
        <v>3157399</v>
      </c>
      <c r="J38" s="59">
        <v>3157399</v>
      </c>
      <c r="K38" s="59">
        <v>2932117</v>
      </c>
      <c r="L38" s="59">
        <v>2817112</v>
      </c>
      <c r="M38" s="59">
        <v>2817112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2817112</v>
      </c>
      <c r="W38" s="59">
        <v>12500000</v>
      </c>
      <c r="X38" s="59">
        <v>-9682888</v>
      </c>
      <c r="Y38" s="60">
        <v>-77.46</v>
      </c>
      <c r="Z38" s="61">
        <v>25000000</v>
      </c>
    </row>
    <row r="39" spans="1:26" ht="13.5">
      <c r="A39" s="57" t="s">
        <v>56</v>
      </c>
      <c r="B39" s="18">
        <v>3757210636</v>
      </c>
      <c r="C39" s="18">
        <v>0</v>
      </c>
      <c r="D39" s="58">
        <v>1932216550</v>
      </c>
      <c r="E39" s="59">
        <v>1932216550</v>
      </c>
      <c r="F39" s="59">
        <v>2931142988</v>
      </c>
      <c r="G39" s="59">
        <v>3934451554</v>
      </c>
      <c r="H39" s="59">
        <v>4342219398</v>
      </c>
      <c r="I39" s="59">
        <v>4342219398</v>
      </c>
      <c r="J39" s="59">
        <v>4282932410</v>
      </c>
      <c r="K39" s="59">
        <v>4267817964</v>
      </c>
      <c r="L39" s="59">
        <v>4306502565</v>
      </c>
      <c r="M39" s="59">
        <v>4306502565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4306502565</v>
      </c>
      <c r="W39" s="59">
        <v>966108275</v>
      </c>
      <c r="X39" s="59">
        <v>3340394290</v>
      </c>
      <c r="Y39" s="60">
        <v>345.76</v>
      </c>
      <c r="Z39" s="61">
        <v>1932216550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409318972</v>
      </c>
      <c r="C42" s="18">
        <v>0</v>
      </c>
      <c r="D42" s="58">
        <v>206420589</v>
      </c>
      <c r="E42" s="59">
        <v>206420589</v>
      </c>
      <c r="F42" s="59">
        <v>-34646210</v>
      </c>
      <c r="G42" s="59">
        <v>40570560</v>
      </c>
      <c r="H42" s="59">
        <v>-30578389</v>
      </c>
      <c r="I42" s="59">
        <v>-24654039</v>
      </c>
      <c r="J42" s="59">
        <v>12356996</v>
      </c>
      <c r="K42" s="59">
        <v>-19452128</v>
      </c>
      <c r="L42" s="59">
        <v>114129854</v>
      </c>
      <c r="M42" s="59">
        <v>107034722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82380683</v>
      </c>
      <c r="W42" s="59">
        <v>334206000</v>
      </c>
      <c r="X42" s="59">
        <v>-251825317</v>
      </c>
      <c r="Y42" s="60">
        <v>-75.35</v>
      </c>
      <c r="Z42" s="61">
        <v>206420589</v>
      </c>
    </row>
    <row r="43" spans="1:26" ht="13.5">
      <c r="A43" s="57" t="s">
        <v>59</v>
      </c>
      <c r="B43" s="18">
        <v>-262789379</v>
      </c>
      <c r="C43" s="18">
        <v>0</v>
      </c>
      <c r="D43" s="58">
        <v>-200830000</v>
      </c>
      <c r="E43" s="59">
        <v>-200830000</v>
      </c>
      <c r="F43" s="59">
        <v>-7640421</v>
      </c>
      <c r="G43" s="59">
        <v>-8141454</v>
      </c>
      <c r="H43" s="59">
        <v>-24150443</v>
      </c>
      <c r="I43" s="59">
        <v>-39932318</v>
      </c>
      <c r="J43" s="59">
        <v>-3258611</v>
      </c>
      <c r="K43" s="59">
        <v>-15106870</v>
      </c>
      <c r="L43" s="59">
        <v>-11100374</v>
      </c>
      <c r="M43" s="59">
        <v>-29465855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-69398173</v>
      </c>
      <c r="W43" s="59">
        <v>-109709000</v>
      </c>
      <c r="X43" s="59">
        <v>40310827</v>
      </c>
      <c r="Y43" s="60">
        <v>-36.74</v>
      </c>
      <c r="Z43" s="61">
        <v>-200830000</v>
      </c>
    </row>
    <row r="44" spans="1:26" ht="13.5">
      <c r="A44" s="57" t="s">
        <v>60</v>
      </c>
      <c r="B44" s="18">
        <v>-28374096</v>
      </c>
      <c r="C44" s="18">
        <v>0</v>
      </c>
      <c r="D44" s="58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/>
      <c r="X44" s="59">
        <v>0</v>
      </c>
      <c r="Y44" s="60">
        <v>0</v>
      </c>
      <c r="Z44" s="61">
        <v>0</v>
      </c>
    </row>
    <row r="45" spans="1:26" ht="13.5">
      <c r="A45" s="69" t="s">
        <v>61</v>
      </c>
      <c r="B45" s="21">
        <v>431422340</v>
      </c>
      <c r="C45" s="21">
        <v>0</v>
      </c>
      <c r="D45" s="98">
        <v>205590589</v>
      </c>
      <c r="E45" s="99">
        <v>205590589</v>
      </c>
      <c r="F45" s="99">
        <v>407165859</v>
      </c>
      <c r="G45" s="99">
        <v>439594965</v>
      </c>
      <c r="H45" s="99">
        <v>384866133</v>
      </c>
      <c r="I45" s="99">
        <v>384866133</v>
      </c>
      <c r="J45" s="99">
        <v>393964518</v>
      </c>
      <c r="K45" s="99">
        <v>359405520</v>
      </c>
      <c r="L45" s="99">
        <v>462435000</v>
      </c>
      <c r="M45" s="99">
        <v>462435000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462435000</v>
      </c>
      <c r="W45" s="99">
        <v>424497000</v>
      </c>
      <c r="X45" s="99">
        <v>37938000</v>
      </c>
      <c r="Y45" s="100">
        <v>8.94</v>
      </c>
      <c r="Z45" s="101">
        <v>205590589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108</v>
      </c>
      <c r="B47" s="114" t="s">
        <v>93</v>
      </c>
      <c r="C47" s="114"/>
      <c r="D47" s="115" t="s">
        <v>94</v>
      </c>
      <c r="E47" s="116" t="s">
        <v>95</v>
      </c>
      <c r="F47" s="117"/>
      <c r="G47" s="117"/>
      <c r="H47" s="117"/>
      <c r="I47" s="118" t="s">
        <v>96</v>
      </c>
      <c r="J47" s="117"/>
      <c r="K47" s="117"/>
      <c r="L47" s="117"/>
      <c r="M47" s="118" t="s">
        <v>97</v>
      </c>
      <c r="N47" s="119"/>
      <c r="O47" s="119"/>
      <c r="P47" s="119"/>
      <c r="Q47" s="119"/>
      <c r="R47" s="119"/>
      <c r="S47" s="119"/>
      <c r="T47" s="119"/>
      <c r="U47" s="119"/>
      <c r="V47" s="118" t="s">
        <v>98</v>
      </c>
      <c r="W47" s="118" t="s">
        <v>99</v>
      </c>
      <c r="X47" s="118" t="s">
        <v>100</v>
      </c>
      <c r="Y47" s="118" t="s">
        <v>101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9749126</v>
      </c>
      <c r="C49" s="51">
        <v>0</v>
      </c>
      <c r="D49" s="128">
        <v>8732674</v>
      </c>
      <c r="E49" s="53">
        <v>7917590</v>
      </c>
      <c r="F49" s="53">
        <v>0</v>
      </c>
      <c r="G49" s="53">
        <v>0</v>
      </c>
      <c r="H49" s="53">
        <v>0</v>
      </c>
      <c r="I49" s="53">
        <v>8450611</v>
      </c>
      <c r="J49" s="53">
        <v>0</v>
      </c>
      <c r="K49" s="53">
        <v>0</v>
      </c>
      <c r="L49" s="53">
        <v>0</v>
      </c>
      <c r="M49" s="53">
        <v>11794101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3931367</v>
      </c>
      <c r="W49" s="53">
        <v>27519570</v>
      </c>
      <c r="X49" s="53">
        <v>349891671</v>
      </c>
      <c r="Y49" s="53">
        <v>427986710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140888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140888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109</v>
      </c>
      <c r="B58" s="5">
        <f>IF(B67=0,0,+(B76/B67)*100)</f>
        <v>50.31290385334689</v>
      </c>
      <c r="C58" s="5">
        <f>IF(C67=0,0,+(C76/C67)*100)</f>
        <v>0</v>
      </c>
      <c r="D58" s="6">
        <f aca="true" t="shared" si="6" ref="D58:Z58">IF(D67=0,0,+(D76/D67)*100)</f>
        <v>38.55360904449307</v>
      </c>
      <c r="E58" s="7">
        <f t="shared" si="6"/>
        <v>38.55360904449307</v>
      </c>
      <c r="F58" s="7">
        <f t="shared" si="6"/>
        <v>28.417832794772437</v>
      </c>
      <c r="G58" s="7">
        <f t="shared" si="6"/>
        <v>56.74906764273344</v>
      </c>
      <c r="H58" s="7">
        <f t="shared" si="6"/>
        <v>31.95673369913542</v>
      </c>
      <c r="I58" s="7">
        <f t="shared" si="6"/>
        <v>38.94756166679066</v>
      </c>
      <c r="J58" s="7">
        <f t="shared" si="6"/>
        <v>33.40555845008983</v>
      </c>
      <c r="K58" s="7">
        <f t="shared" si="6"/>
        <v>38.8619008110614</v>
      </c>
      <c r="L58" s="7">
        <f t="shared" si="6"/>
        <v>25.298375847470894</v>
      </c>
      <c r="M58" s="7">
        <f t="shared" si="6"/>
        <v>32.49400702667659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35.70378201588325</v>
      </c>
      <c r="W58" s="7">
        <f t="shared" si="6"/>
        <v>40.001816200508536</v>
      </c>
      <c r="X58" s="7">
        <f t="shared" si="6"/>
        <v>0</v>
      </c>
      <c r="Y58" s="7">
        <f t="shared" si="6"/>
        <v>0</v>
      </c>
      <c r="Z58" s="8">
        <f t="shared" si="6"/>
        <v>38.55360904449307</v>
      </c>
    </row>
    <row r="59" spans="1:26" ht="13.5">
      <c r="A59" s="36" t="s">
        <v>31</v>
      </c>
      <c r="B59" s="9">
        <f aca="true" t="shared" si="7" ref="B59:Z66">IF(B68=0,0,+(B77/B68)*100)</f>
        <v>36.312826328462236</v>
      </c>
      <c r="C59" s="9">
        <f t="shared" si="7"/>
        <v>0</v>
      </c>
      <c r="D59" s="2">
        <f t="shared" si="7"/>
        <v>36.63577066741842</v>
      </c>
      <c r="E59" s="10">
        <f t="shared" si="7"/>
        <v>36.63577066741842</v>
      </c>
      <c r="F59" s="10">
        <f t="shared" si="7"/>
        <v>37.59191116397932</v>
      </c>
      <c r="G59" s="10">
        <f t="shared" si="7"/>
        <v>92.97903748528255</v>
      </c>
      <c r="H59" s="10">
        <f t="shared" si="7"/>
        <v>42.47044147645551</v>
      </c>
      <c r="I59" s="10">
        <f t="shared" si="7"/>
        <v>57.77795823222577</v>
      </c>
      <c r="J59" s="10">
        <f t="shared" si="7"/>
        <v>47.66865125426651</v>
      </c>
      <c r="K59" s="10">
        <f t="shared" si="7"/>
        <v>63.61621185579066</v>
      </c>
      <c r="L59" s="10">
        <f t="shared" si="7"/>
        <v>33.47836915913152</v>
      </c>
      <c r="M59" s="10">
        <f t="shared" si="7"/>
        <v>48.29457945176762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53.07837787852709</v>
      </c>
      <c r="W59" s="10">
        <f t="shared" si="7"/>
        <v>40.004616805170826</v>
      </c>
      <c r="X59" s="10">
        <f t="shared" si="7"/>
        <v>0</v>
      </c>
      <c r="Y59" s="10">
        <f t="shared" si="7"/>
        <v>0</v>
      </c>
      <c r="Z59" s="11">
        <f t="shared" si="7"/>
        <v>36.63577066741842</v>
      </c>
    </row>
    <row r="60" spans="1:26" ht="13.5">
      <c r="A60" s="37" t="s">
        <v>32</v>
      </c>
      <c r="B60" s="12">
        <f t="shared" si="7"/>
        <v>83.12892291152183</v>
      </c>
      <c r="C60" s="12">
        <f t="shared" si="7"/>
        <v>0</v>
      </c>
      <c r="D60" s="3">
        <f t="shared" si="7"/>
        <v>39.87449696473638</v>
      </c>
      <c r="E60" s="13">
        <f t="shared" si="7"/>
        <v>39.87449696473638</v>
      </c>
      <c r="F60" s="13">
        <f t="shared" si="7"/>
        <v>29.375008568626825</v>
      </c>
      <c r="G60" s="13">
        <f t="shared" si="7"/>
        <v>44.39808358711437</v>
      </c>
      <c r="H60" s="13">
        <f t="shared" si="7"/>
        <v>33.470295515345555</v>
      </c>
      <c r="I60" s="13">
        <f t="shared" si="7"/>
        <v>35.48395897204568</v>
      </c>
      <c r="J60" s="13">
        <f t="shared" si="7"/>
        <v>32.342425703849166</v>
      </c>
      <c r="K60" s="13">
        <f t="shared" si="7"/>
        <v>29.419338439264838</v>
      </c>
      <c r="L60" s="13">
        <f t="shared" si="7"/>
        <v>26.699888858465098</v>
      </c>
      <c r="M60" s="13">
        <f t="shared" si="7"/>
        <v>29.447908535340368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32.37695121966707</v>
      </c>
      <c r="W60" s="13">
        <f t="shared" si="7"/>
        <v>40.00410509031199</v>
      </c>
      <c r="X60" s="13">
        <f t="shared" si="7"/>
        <v>0</v>
      </c>
      <c r="Y60" s="13">
        <f t="shared" si="7"/>
        <v>0</v>
      </c>
      <c r="Z60" s="14">
        <f t="shared" si="7"/>
        <v>39.87449696473638</v>
      </c>
    </row>
    <row r="61" spans="1:26" ht="13.5">
      <c r="A61" s="38" t="s">
        <v>110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8" t="s">
        <v>111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8" t="s">
        <v>112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8" t="s">
        <v>113</v>
      </c>
      <c r="B64" s="12">
        <f t="shared" si="7"/>
        <v>0</v>
      </c>
      <c r="C64" s="12">
        <f t="shared" si="7"/>
        <v>0</v>
      </c>
      <c r="D64" s="3">
        <f t="shared" si="7"/>
        <v>39.65256797583081</v>
      </c>
      <c r="E64" s="13">
        <f t="shared" si="7"/>
        <v>39.65256797583081</v>
      </c>
      <c r="F64" s="13">
        <f t="shared" si="7"/>
        <v>9.323122977653743</v>
      </c>
      <c r="G64" s="13">
        <f t="shared" si="7"/>
        <v>9.051127272146447</v>
      </c>
      <c r="H64" s="13">
        <f t="shared" si="7"/>
        <v>8.876576053397308</v>
      </c>
      <c r="I64" s="13">
        <f t="shared" si="7"/>
        <v>9.07754671650903</v>
      </c>
      <c r="J64" s="13">
        <f t="shared" si="7"/>
        <v>8.587155920963063</v>
      </c>
      <c r="K64" s="13">
        <f t="shared" si="7"/>
        <v>8.2237989456583</v>
      </c>
      <c r="L64" s="13">
        <f t="shared" si="7"/>
        <v>7.856562120724808</v>
      </c>
      <c r="M64" s="13">
        <f t="shared" si="7"/>
        <v>8.217490164654242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8.634839618197336</v>
      </c>
      <c r="W64" s="13">
        <f t="shared" si="7"/>
        <v>40</v>
      </c>
      <c r="X64" s="13">
        <f t="shared" si="7"/>
        <v>0</v>
      </c>
      <c r="Y64" s="13">
        <f t="shared" si="7"/>
        <v>0</v>
      </c>
      <c r="Z64" s="14">
        <f t="shared" si="7"/>
        <v>39.65256797583081</v>
      </c>
    </row>
    <row r="65" spans="1:26" ht="13.5">
      <c r="A65" s="38" t="s">
        <v>114</v>
      </c>
      <c r="B65" s="12">
        <f t="shared" si="7"/>
        <v>0</v>
      </c>
      <c r="C65" s="12">
        <f t="shared" si="7"/>
        <v>0</v>
      </c>
      <c r="D65" s="3">
        <f t="shared" si="7"/>
        <v>40</v>
      </c>
      <c r="E65" s="13">
        <f t="shared" si="7"/>
        <v>40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40.0064061499039</v>
      </c>
      <c r="X65" s="13">
        <f t="shared" si="7"/>
        <v>0</v>
      </c>
      <c r="Y65" s="13">
        <f t="shared" si="7"/>
        <v>0</v>
      </c>
      <c r="Z65" s="14">
        <f t="shared" si="7"/>
        <v>40</v>
      </c>
    </row>
    <row r="66" spans="1:26" ht="13.5">
      <c r="A66" s="39" t="s">
        <v>115</v>
      </c>
      <c r="B66" s="15">
        <f t="shared" si="7"/>
        <v>0</v>
      </c>
      <c r="C66" s="15">
        <f t="shared" si="7"/>
        <v>0</v>
      </c>
      <c r="D66" s="4">
        <f t="shared" si="7"/>
        <v>40</v>
      </c>
      <c r="E66" s="16">
        <f t="shared" si="7"/>
        <v>40</v>
      </c>
      <c r="F66" s="16">
        <f t="shared" si="7"/>
        <v>5.346423714927054</v>
      </c>
      <c r="G66" s="16">
        <f t="shared" si="7"/>
        <v>6.306356296645673</v>
      </c>
      <c r="H66" s="16">
        <f t="shared" si="7"/>
        <v>4.995549345803959</v>
      </c>
      <c r="I66" s="16">
        <f t="shared" si="7"/>
        <v>5.579791740812212</v>
      </c>
      <c r="J66" s="16">
        <f t="shared" si="7"/>
        <v>4.534644336041209</v>
      </c>
      <c r="K66" s="16">
        <f t="shared" si="7"/>
        <v>5.1445361792305</v>
      </c>
      <c r="L66" s="16">
        <f t="shared" si="7"/>
        <v>4.759760669847345</v>
      </c>
      <c r="M66" s="16">
        <f t="shared" si="7"/>
        <v>4.806347490616305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5.2000778902110545</v>
      </c>
      <c r="W66" s="16">
        <f t="shared" si="7"/>
        <v>39.98893805309734</v>
      </c>
      <c r="X66" s="16">
        <f t="shared" si="7"/>
        <v>0</v>
      </c>
      <c r="Y66" s="16">
        <f t="shared" si="7"/>
        <v>0</v>
      </c>
      <c r="Z66" s="17">
        <f t="shared" si="7"/>
        <v>40</v>
      </c>
    </row>
    <row r="67" spans="1:26" ht="13.5" hidden="1">
      <c r="A67" s="40" t="s">
        <v>116</v>
      </c>
      <c r="B67" s="23">
        <v>117380945</v>
      </c>
      <c r="C67" s="23"/>
      <c r="D67" s="24">
        <v>137100000</v>
      </c>
      <c r="E67" s="25">
        <v>137100000</v>
      </c>
      <c r="F67" s="25">
        <v>10317620</v>
      </c>
      <c r="G67" s="25">
        <v>10292192</v>
      </c>
      <c r="H67" s="25">
        <v>10667517</v>
      </c>
      <c r="I67" s="25">
        <v>31277329</v>
      </c>
      <c r="J67" s="25">
        <v>10448812</v>
      </c>
      <c r="K67" s="25">
        <v>10523371</v>
      </c>
      <c r="L67" s="25">
        <v>10636501</v>
      </c>
      <c r="M67" s="25">
        <v>31608684</v>
      </c>
      <c r="N67" s="25"/>
      <c r="O67" s="25"/>
      <c r="P67" s="25"/>
      <c r="Q67" s="25"/>
      <c r="R67" s="25"/>
      <c r="S67" s="25"/>
      <c r="T67" s="25"/>
      <c r="U67" s="25"/>
      <c r="V67" s="25">
        <v>62886013</v>
      </c>
      <c r="W67" s="25">
        <v>66072000</v>
      </c>
      <c r="X67" s="25"/>
      <c r="Y67" s="24"/>
      <c r="Z67" s="26">
        <v>137100000</v>
      </c>
    </row>
    <row r="68" spans="1:26" ht="13.5" hidden="1">
      <c r="A68" s="36" t="s">
        <v>31</v>
      </c>
      <c r="B68" s="18">
        <v>46877998</v>
      </c>
      <c r="C68" s="18"/>
      <c r="D68" s="19">
        <v>56756000</v>
      </c>
      <c r="E68" s="20">
        <v>56756000</v>
      </c>
      <c r="F68" s="20">
        <v>4284028</v>
      </c>
      <c r="G68" s="20">
        <v>4284028</v>
      </c>
      <c r="H68" s="20">
        <v>4202172</v>
      </c>
      <c r="I68" s="20">
        <v>12770228</v>
      </c>
      <c r="J68" s="20">
        <v>4199865</v>
      </c>
      <c r="K68" s="20">
        <v>4190020</v>
      </c>
      <c r="L68" s="20">
        <v>4155525</v>
      </c>
      <c r="M68" s="20">
        <v>12545410</v>
      </c>
      <c r="N68" s="20"/>
      <c r="O68" s="20"/>
      <c r="P68" s="20"/>
      <c r="Q68" s="20"/>
      <c r="R68" s="20"/>
      <c r="S68" s="20"/>
      <c r="T68" s="20"/>
      <c r="U68" s="20"/>
      <c r="V68" s="20">
        <v>25315638</v>
      </c>
      <c r="W68" s="20">
        <v>25992000</v>
      </c>
      <c r="X68" s="20"/>
      <c r="Y68" s="19"/>
      <c r="Z68" s="22">
        <v>56756000</v>
      </c>
    </row>
    <row r="69" spans="1:26" ht="13.5" hidden="1">
      <c r="A69" s="37" t="s">
        <v>32</v>
      </c>
      <c r="B69" s="18">
        <v>50566078</v>
      </c>
      <c r="C69" s="18"/>
      <c r="D69" s="19">
        <v>58644000</v>
      </c>
      <c r="E69" s="20">
        <v>58644000</v>
      </c>
      <c r="F69" s="20">
        <v>4157609</v>
      </c>
      <c r="G69" s="20">
        <v>3881627</v>
      </c>
      <c r="H69" s="20">
        <v>4570118</v>
      </c>
      <c r="I69" s="20">
        <v>12609354</v>
      </c>
      <c r="J69" s="20">
        <v>4333670</v>
      </c>
      <c r="K69" s="20">
        <v>4524150</v>
      </c>
      <c r="L69" s="20">
        <v>4517663</v>
      </c>
      <c r="M69" s="20">
        <v>13375483</v>
      </c>
      <c r="N69" s="20"/>
      <c r="O69" s="20"/>
      <c r="P69" s="20"/>
      <c r="Q69" s="20"/>
      <c r="R69" s="20"/>
      <c r="S69" s="20"/>
      <c r="T69" s="20"/>
      <c r="U69" s="20"/>
      <c r="V69" s="20">
        <v>25984837</v>
      </c>
      <c r="W69" s="20">
        <v>29232000</v>
      </c>
      <c r="X69" s="20"/>
      <c r="Y69" s="19"/>
      <c r="Z69" s="22">
        <v>58644000</v>
      </c>
    </row>
    <row r="70" spans="1:26" ht="13.5" hidden="1">
      <c r="A70" s="38" t="s">
        <v>110</v>
      </c>
      <c r="B70" s="18"/>
      <c r="C70" s="18"/>
      <c r="D70" s="19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19"/>
      <c r="Z70" s="22"/>
    </row>
    <row r="71" spans="1:26" ht="13.5" hidden="1">
      <c r="A71" s="38" t="s">
        <v>111</v>
      </c>
      <c r="B71" s="18"/>
      <c r="C71" s="18"/>
      <c r="D71" s="19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19"/>
      <c r="Z71" s="22"/>
    </row>
    <row r="72" spans="1:26" ht="13.5" hidden="1">
      <c r="A72" s="38" t="s">
        <v>112</v>
      </c>
      <c r="B72" s="18"/>
      <c r="C72" s="18"/>
      <c r="D72" s="19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19"/>
      <c r="Z72" s="22"/>
    </row>
    <row r="73" spans="1:26" ht="13.5" hidden="1">
      <c r="A73" s="38" t="s">
        <v>113</v>
      </c>
      <c r="B73" s="18">
        <v>50566078</v>
      </c>
      <c r="C73" s="18"/>
      <c r="D73" s="19">
        <v>21184000</v>
      </c>
      <c r="E73" s="20">
        <v>21184000</v>
      </c>
      <c r="F73" s="20">
        <v>4157609</v>
      </c>
      <c r="G73" s="20">
        <v>3881627</v>
      </c>
      <c r="H73" s="20">
        <v>4570118</v>
      </c>
      <c r="I73" s="20">
        <v>12609354</v>
      </c>
      <c r="J73" s="20">
        <v>4333670</v>
      </c>
      <c r="K73" s="20">
        <v>4524150</v>
      </c>
      <c r="L73" s="20">
        <v>4517663</v>
      </c>
      <c r="M73" s="20">
        <v>13375483</v>
      </c>
      <c r="N73" s="20"/>
      <c r="O73" s="20"/>
      <c r="P73" s="20"/>
      <c r="Q73" s="20"/>
      <c r="R73" s="20"/>
      <c r="S73" s="20"/>
      <c r="T73" s="20"/>
      <c r="U73" s="20"/>
      <c r="V73" s="20">
        <v>25984837</v>
      </c>
      <c r="W73" s="20">
        <v>10500000</v>
      </c>
      <c r="X73" s="20"/>
      <c r="Y73" s="19"/>
      <c r="Z73" s="22">
        <v>21184000</v>
      </c>
    </row>
    <row r="74" spans="1:26" ht="13.5" hidden="1">
      <c r="A74" s="38" t="s">
        <v>114</v>
      </c>
      <c r="B74" s="18"/>
      <c r="C74" s="18"/>
      <c r="D74" s="19">
        <v>37460000</v>
      </c>
      <c r="E74" s="20">
        <v>37460000</v>
      </c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>
        <v>18732000</v>
      </c>
      <c r="X74" s="20"/>
      <c r="Y74" s="19"/>
      <c r="Z74" s="22">
        <v>37460000</v>
      </c>
    </row>
    <row r="75" spans="1:26" ht="13.5" hidden="1">
      <c r="A75" s="39" t="s">
        <v>115</v>
      </c>
      <c r="B75" s="27">
        <v>19936869</v>
      </c>
      <c r="C75" s="27"/>
      <c r="D75" s="28">
        <v>21700000</v>
      </c>
      <c r="E75" s="29">
        <v>21700000</v>
      </c>
      <c r="F75" s="29">
        <v>1875983</v>
      </c>
      <c r="G75" s="29">
        <v>2126537</v>
      </c>
      <c r="H75" s="29">
        <v>1895227</v>
      </c>
      <c r="I75" s="29">
        <v>5897747</v>
      </c>
      <c r="J75" s="29">
        <v>1915277</v>
      </c>
      <c r="K75" s="29">
        <v>1809201</v>
      </c>
      <c r="L75" s="29">
        <v>1963313</v>
      </c>
      <c r="M75" s="29">
        <v>5687791</v>
      </c>
      <c r="N75" s="29"/>
      <c r="O75" s="29"/>
      <c r="P75" s="29"/>
      <c r="Q75" s="29"/>
      <c r="R75" s="29"/>
      <c r="S75" s="29"/>
      <c r="T75" s="29"/>
      <c r="U75" s="29"/>
      <c r="V75" s="29">
        <v>11585538</v>
      </c>
      <c r="W75" s="29">
        <v>10848000</v>
      </c>
      <c r="X75" s="29"/>
      <c r="Y75" s="28"/>
      <c r="Z75" s="30">
        <v>21700000</v>
      </c>
    </row>
    <row r="76" spans="1:26" ht="13.5" hidden="1">
      <c r="A76" s="41" t="s">
        <v>117</v>
      </c>
      <c r="B76" s="31">
        <v>59057762</v>
      </c>
      <c r="C76" s="31"/>
      <c r="D76" s="32">
        <v>52856998</v>
      </c>
      <c r="E76" s="33">
        <v>52856998</v>
      </c>
      <c r="F76" s="33">
        <v>2932044</v>
      </c>
      <c r="G76" s="33">
        <v>5840723</v>
      </c>
      <c r="H76" s="33">
        <v>3408990</v>
      </c>
      <c r="I76" s="33">
        <v>12181757</v>
      </c>
      <c r="J76" s="33">
        <v>3490484</v>
      </c>
      <c r="K76" s="33">
        <v>4089582</v>
      </c>
      <c r="L76" s="33">
        <v>2690862</v>
      </c>
      <c r="M76" s="33">
        <v>10270928</v>
      </c>
      <c r="N76" s="33"/>
      <c r="O76" s="33"/>
      <c r="P76" s="33"/>
      <c r="Q76" s="33"/>
      <c r="R76" s="33"/>
      <c r="S76" s="33"/>
      <c r="T76" s="33"/>
      <c r="U76" s="33"/>
      <c r="V76" s="33">
        <v>22452685</v>
      </c>
      <c r="W76" s="33">
        <v>26430000</v>
      </c>
      <c r="X76" s="33"/>
      <c r="Y76" s="32"/>
      <c r="Z76" s="34">
        <v>52856998</v>
      </c>
    </row>
    <row r="77" spans="1:26" ht="13.5" hidden="1">
      <c r="A77" s="36" t="s">
        <v>31</v>
      </c>
      <c r="B77" s="18">
        <v>17022726</v>
      </c>
      <c r="C77" s="18"/>
      <c r="D77" s="19">
        <v>20792998</v>
      </c>
      <c r="E77" s="20">
        <v>20792998</v>
      </c>
      <c r="F77" s="20">
        <v>1610448</v>
      </c>
      <c r="G77" s="20">
        <v>3983248</v>
      </c>
      <c r="H77" s="20">
        <v>1784681</v>
      </c>
      <c r="I77" s="20">
        <v>7378377</v>
      </c>
      <c r="J77" s="20">
        <v>2002019</v>
      </c>
      <c r="K77" s="20">
        <v>2665532</v>
      </c>
      <c r="L77" s="20">
        <v>1391202</v>
      </c>
      <c r="M77" s="20">
        <v>6058753</v>
      </c>
      <c r="N77" s="20"/>
      <c r="O77" s="20"/>
      <c r="P77" s="20"/>
      <c r="Q77" s="20"/>
      <c r="R77" s="20"/>
      <c r="S77" s="20"/>
      <c r="T77" s="20"/>
      <c r="U77" s="20"/>
      <c r="V77" s="20">
        <v>13437130</v>
      </c>
      <c r="W77" s="20">
        <v>10398000</v>
      </c>
      <c r="X77" s="20"/>
      <c r="Y77" s="19"/>
      <c r="Z77" s="22">
        <v>20792998</v>
      </c>
    </row>
    <row r="78" spans="1:26" ht="13.5" hidden="1">
      <c r="A78" s="37" t="s">
        <v>32</v>
      </c>
      <c r="B78" s="18">
        <v>42035036</v>
      </c>
      <c r="C78" s="18"/>
      <c r="D78" s="19">
        <v>23384000</v>
      </c>
      <c r="E78" s="20">
        <v>23384000</v>
      </c>
      <c r="F78" s="20">
        <v>1221298</v>
      </c>
      <c r="G78" s="20">
        <v>1723368</v>
      </c>
      <c r="H78" s="20">
        <v>1529632</v>
      </c>
      <c r="I78" s="20">
        <v>4474298</v>
      </c>
      <c r="J78" s="20">
        <v>1401614</v>
      </c>
      <c r="K78" s="20">
        <v>1330975</v>
      </c>
      <c r="L78" s="20">
        <v>1206211</v>
      </c>
      <c r="M78" s="20">
        <v>3938800</v>
      </c>
      <c r="N78" s="20"/>
      <c r="O78" s="20"/>
      <c r="P78" s="20"/>
      <c r="Q78" s="20"/>
      <c r="R78" s="20"/>
      <c r="S78" s="20"/>
      <c r="T78" s="20"/>
      <c r="U78" s="20"/>
      <c r="V78" s="20">
        <v>8413098</v>
      </c>
      <c r="W78" s="20">
        <v>11694000</v>
      </c>
      <c r="X78" s="20"/>
      <c r="Y78" s="19"/>
      <c r="Z78" s="22">
        <v>23384000</v>
      </c>
    </row>
    <row r="79" spans="1:26" ht="13.5" hidden="1">
      <c r="A79" s="38" t="s">
        <v>110</v>
      </c>
      <c r="B79" s="18"/>
      <c r="C79" s="18"/>
      <c r="D79" s="19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19"/>
      <c r="Z79" s="22"/>
    </row>
    <row r="80" spans="1:26" ht="13.5" hidden="1">
      <c r="A80" s="38" t="s">
        <v>111</v>
      </c>
      <c r="B80" s="18"/>
      <c r="C80" s="18"/>
      <c r="D80" s="19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19"/>
      <c r="Z80" s="22"/>
    </row>
    <row r="81" spans="1:26" ht="13.5" hidden="1">
      <c r="A81" s="38" t="s">
        <v>112</v>
      </c>
      <c r="B81" s="18"/>
      <c r="C81" s="18"/>
      <c r="D81" s="19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19"/>
      <c r="Z81" s="22"/>
    </row>
    <row r="82" spans="1:26" ht="13.5" hidden="1">
      <c r="A82" s="38" t="s">
        <v>113</v>
      </c>
      <c r="B82" s="18"/>
      <c r="C82" s="18"/>
      <c r="D82" s="19">
        <v>8400000</v>
      </c>
      <c r="E82" s="20">
        <v>8400000</v>
      </c>
      <c r="F82" s="20">
        <v>387619</v>
      </c>
      <c r="G82" s="20">
        <v>351331</v>
      </c>
      <c r="H82" s="20">
        <v>405670</v>
      </c>
      <c r="I82" s="20">
        <v>1144620</v>
      </c>
      <c r="J82" s="20">
        <v>372139</v>
      </c>
      <c r="K82" s="20">
        <v>372057</v>
      </c>
      <c r="L82" s="20">
        <v>354933</v>
      </c>
      <c r="M82" s="20">
        <v>1099129</v>
      </c>
      <c r="N82" s="20"/>
      <c r="O82" s="20"/>
      <c r="P82" s="20"/>
      <c r="Q82" s="20"/>
      <c r="R82" s="20"/>
      <c r="S82" s="20"/>
      <c r="T82" s="20"/>
      <c r="U82" s="20"/>
      <c r="V82" s="20">
        <v>2243749</v>
      </c>
      <c r="W82" s="20">
        <v>4200000</v>
      </c>
      <c r="X82" s="20"/>
      <c r="Y82" s="19"/>
      <c r="Z82" s="22">
        <v>8400000</v>
      </c>
    </row>
    <row r="83" spans="1:26" ht="13.5" hidden="1">
      <c r="A83" s="38" t="s">
        <v>114</v>
      </c>
      <c r="B83" s="18">
        <v>42035036</v>
      </c>
      <c r="C83" s="18"/>
      <c r="D83" s="19">
        <v>14984000</v>
      </c>
      <c r="E83" s="20">
        <v>14984000</v>
      </c>
      <c r="F83" s="20">
        <v>833679</v>
      </c>
      <c r="G83" s="20">
        <v>1372037</v>
      </c>
      <c r="H83" s="20">
        <v>1123962</v>
      </c>
      <c r="I83" s="20">
        <v>3329678</v>
      </c>
      <c r="J83" s="20">
        <v>1029475</v>
      </c>
      <c r="K83" s="20">
        <v>958918</v>
      </c>
      <c r="L83" s="20">
        <v>851278</v>
      </c>
      <c r="M83" s="20">
        <v>2839671</v>
      </c>
      <c r="N83" s="20"/>
      <c r="O83" s="20"/>
      <c r="P83" s="20"/>
      <c r="Q83" s="20"/>
      <c r="R83" s="20"/>
      <c r="S83" s="20"/>
      <c r="T83" s="20"/>
      <c r="U83" s="20"/>
      <c r="V83" s="20">
        <v>6169349</v>
      </c>
      <c r="W83" s="20">
        <v>7494000</v>
      </c>
      <c r="X83" s="20"/>
      <c r="Y83" s="19"/>
      <c r="Z83" s="22">
        <v>14984000</v>
      </c>
    </row>
    <row r="84" spans="1:26" ht="13.5" hidden="1">
      <c r="A84" s="39" t="s">
        <v>115</v>
      </c>
      <c r="B84" s="27"/>
      <c r="C84" s="27"/>
      <c r="D84" s="28">
        <v>8680000</v>
      </c>
      <c r="E84" s="29">
        <v>8680000</v>
      </c>
      <c r="F84" s="29">
        <v>100298</v>
      </c>
      <c r="G84" s="29">
        <v>134107</v>
      </c>
      <c r="H84" s="29">
        <v>94677</v>
      </c>
      <c r="I84" s="29">
        <v>329082</v>
      </c>
      <c r="J84" s="29">
        <v>86851</v>
      </c>
      <c r="K84" s="29">
        <v>93075</v>
      </c>
      <c r="L84" s="29">
        <v>93449</v>
      </c>
      <c r="M84" s="29">
        <v>273375</v>
      </c>
      <c r="N84" s="29"/>
      <c r="O84" s="29"/>
      <c r="P84" s="29"/>
      <c r="Q84" s="29"/>
      <c r="R84" s="29"/>
      <c r="S84" s="29"/>
      <c r="T84" s="29"/>
      <c r="U84" s="29"/>
      <c r="V84" s="29">
        <v>602457</v>
      </c>
      <c r="W84" s="29">
        <v>4338000</v>
      </c>
      <c r="X84" s="29"/>
      <c r="Y84" s="28"/>
      <c r="Z84" s="30">
        <v>8680000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2017-01-31T13:34:34Z</dcterms:created>
  <dcterms:modified xsi:type="dcterms:W3CDTF">2017-01-31T13:35:19Z</dcterms:modified>
  <cp:category/>
  <cp:version/>
  <cp:contentType/>
  <cp:contentStatus/>
</cp:coreProperties>
</file>