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'DC30'!$A$1:$Z$66</definedName>
    <definedName name="_xlnm.Print_Area" localSheetId="15">'DC31'!$A$1:$Z$66</definedName>
    <definedName name="_xlnm.Print_Area" localSheetId="20">'DC32'!$A$1:$Z$66</definedName>
    <definedName name="_xlnm.Print_Area" localSheetId="1">'MP301'!$A$1:$Z$66</definedName>
    <definedName name="_xlnm.Print_Area" localSheetId="2">'MP302'!$A$1:$Z$66</definedName>
    <definedName name="_xlnm.Print_Area" localSheetId="3">'MP303'!$A$1:$Z$66</definedName>
    <definedName name="_xlnm.Print_Area" localSheetId="4">'MP304'!$A$1:$Z$66</definedName>
    <definedName name="_xlnm.Print_Area" localSheetId="5">'MP305'!$A$1:$Z$66</definedName>
    <definedName name="_xlnm.Print_Area" localSheetId="6">'MP306'!$A$1:$Z$66</definedName>
    <definedName name="_xlnm.Print_Area" localSheetId="7">'MP307'!$A$1:$Z$66</definedName>
    <definedName name="_xlnm.Print_Area" localSheetId="9">'MP311'!$A$1:$Z$66</definedName>
    <definedName name="_xlnm.Print_Area" localSheetId="10">'MP312'!$A$1:$Z$66</definedName>
    <definedName name="_xlnm.Print_Area" localSheetId="11">'MP313'!$A$1:$Z$66</definedName>
    <definedName name="_xlnm.Print_Area" localSheetId="12">'MP314'!$A$1:$Z$66</definedName>
    <definedName name="_xlnm.Print_Area" localSheetId="13">'MP315'!$A$1:$Z$66</definedName>
    <definedName name="_xlnm.Print_Area" localSheetId="14">'MP316'!$A$1:$Z$66</definedName>
    <definedName name="_xlnm.Print_Area" localSheetId="16">'MP321'!$A$1:$Z$66</definedName>
    <definedName name="_xlnm.Print_Area" localSheetId="17">'MP324'!$A$1:$Z$66</definedName>
    <definedName name="_xlnm.Print_Area" localSheetId="18">'MP325'!$A$1:$Z$66</definedName>
    <definedName name="_xlnm.Print_Area" localSheetId="19">'MP326'!$A$1:$Z$66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<sst xmlns="http://schemas.openxmlformats.org/spreadsheetml/2006/main" count="2331" uniqueCount="111">
  <si>
    <t>Mpumalanga: Albert Luthuli(MP301)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</si>
  <si>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</si>
  <si>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</si>
  <si>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</si>
  <si>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</si>
  <si>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</si>
  <si>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</si>
  <si>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</si>
  <si>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</si>
  <si>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</si>
  <si>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</si>
  <si>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</si>
  <si>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</si>
  <si>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</si>
  <si>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</si>
  <si>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</si>
  <si>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</si>
  <si>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</si>
  <si>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</si>
  <si>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</si>
  <si>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</si>
  <si>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</si>
  <si>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</si>
  <si>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</si>
  <si>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</si>
  <si>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</si>
  <si>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</si>
  <si>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</si>
  <si>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</si>
  <si>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</si>
  <si>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</si>
  <si>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</si>
  <si>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</si>
  <si>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</si>
  <si>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</si>
  <si>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</si>
  <si>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</si>
  <si>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</si>
  <si>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</si>
  <si>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</si>
  <si>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</si>
  <si>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</si>
  <si>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</si>
  <si>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</si>
  <si>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</si>
  <si>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</si>
  <si>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</si>
  <si>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</si>
  <si>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</si>
  <si>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</si>
  <si>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</si>
  <si>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</si>
  <si>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</si>
  <si>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</si>
  <si>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</si>
  <si>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</si>
  <si>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</si>
  <si>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</si>
  <si>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</si>
  <si>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</si>
  <si>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</si>
  <si>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</si>
  <si>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</si>
  <si>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</si>
  <si>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</si>
  <si>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</si>
  <si>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C1 Schedule Quarterly Budget Statement Summary for 2nd Quarter ended 31 December 2016 (Figures Finalised as at 2017/01/30)</t>
  </si>
  <si>
    <t>Mpumalanga: Mkhondo(MP303) - Table C1 Schedule Quarterly Budget Statement Summary for 2nd Quarter ended 31 December 2016 (Figures Finalised as at 2017/01/30)</t>
  </si>
  <si>
    <t>Mpumalanga: Pixley Ka Seme (MP)(MP304) - Table C1 Schedule Quarterly Budget Statement Summary for 2nd Quarter ended 31 December 2016 (Figures Finalised as at 2017/01/30)</t>
  </si>
  <si>
    <t>Mpumalanga: Lekwa(MP305) - Table C1 Schedule Quarterly Budget Statement Summary for 2nd Quarter ended 31 December 2016 (Figures Finalised as at 2017/01/30)</t>
  </si>
  <si>
    <t>Mpumalanga: Dipaleseng(MP306) - Table C1 Schedule Quarterly Budget Statement Summary for 2nd Quarter ended 31 December 2016 (Figures Finalised as at 2017/01/30)</t>
  </si>
  <si>
    <t>Mpumalanga: Govan Mbeki(MP307) - Table C1 Schedule Quarterly Budget Statement Summary for 2nd Quarter ended 31 December 2016 (Figures Finalised as at 2017/01/30)</t>
  </si>
  <si>
    <t>Mpumalanga: Gert Sibande(DC30) - Table C1 Schedule Quarterly Budget Statement Summary for 2nd Quarter ended 31 December 2016 (Figures Finalised as at 2017/01/30)</t>
  </si>
  <si>
    <t>Mpumalanga: Victor Khanye(MP311) - Table C1 Schedule Quarterly Budget Statement Summary for 2nd Quarter ended 31 December 2016 (Figures Finalised as at 2017/01/30)</t>
  </si>
  <si>
    <t>Mpumalanga: Emalahleni (Mp)(MP312) - Table C1 Schedule Quarterly Budget Statement Summary for 2nd Quarter ended 31 December 2016 (Figures Finalised as at 2017/01/30)</t>
  </si>
  <si>
    <t>Mpumalanga: Steve Tshwete(MP313) - Table C1 Schedule Quarterly Budget Statement Summary for 2nd Quarter ended 31 December 2016 (Figures Finalised as at 2017/01/30)</t>
  </si>
  <si>
    <t>Mpumalanga: Emakhazeni(MP314) - Table C1 Schedule Quarterly Budget Statement Summary for 2nd Quarter ended 31 December 2016 (Figures Finalised as at 2017/01/30)</t>
  </si>
  <si>
    <t>Mpumalanga: Thembisile Hani(MP315) - Table C1 Schedule Quarterly Budget Statement Summary for 2nd Quarter ended 31 December 2016 (Figures Finalised as at 2017/01/30)</t>
  </si>
  <si>
    <t>Mpumalanga: Dr J.S. Moroka(MP316) - Table C1 Schedule Quarterly Budget Statement Summary for 2nd Quarter ended 31 December 2016 (Figures Finalised as at 2017/01/30)</t>
  </si>
  <si>
    <t>Mpumalanga: Nkangala(DC31) - Table C1 Schedule Quarterly Budget Statement Summary for 2nd Quarter ended 31 December 2016 (Figures Finalised as at 2017/01/30)</t>
  </si>
  <si>
    <t>Mpumalanga: Thaba Chweu(MP321) - Table C1 Schedule Quarterly Budget Statement Summary for 2nd Quarter ended 31 December 2016 (Figures Finalised as at 2017/01/30)</t>
  </si>
  <si>
    <t>Mpumalanga: Nkomazi(MP324) - Table C1 Schedule Quarterly Budget Statement Summary for 2nd Quarter ended 31 December 2016 (Figures Finalised as at 2017/01/30)</t>
  </si>
  <si>
    <t>Mpumalanga: Bushbuckridge(MP325) - Table C1 Schedule Quarterly Budget Statement Summary for 2nd Quarter ended 31 December 2016 (Figures Finalised as at 2017/01/30)</t>
  </si>
  <si>
    <t>Mpumalanga: City of Mbombela(MP326) - Table C1 Schedule Quarterly Budget Statement Summary for 2nd Quarter ended 31 December 2016 (Figures Finalised as at 2017/01/30)</t>
  </si>
  <si>
    <t>Mpumalanga: Ehlanzeni(DC32) - Table C1 Schedule Quarterly Budget Statement Summary for 2nd Quarter ended 31 December 2016 (Figures Finalised as at 2017/01/30)</t>
  </si>
  <si>
    <t>Summary - Table C1 Schedule Quarterly Budget Statement Summary for 2nd Quarter ended 31 December 2016 (Figures Finalised as at 2017/01/30)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</si>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</sst>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796546980</v>
      </c>
      <c r="C5" s="18">
        <v>0</v>
      </c>
      <c r="D5" s="58">
        <v>2235307257</v>
      </c>
      <c r="E5" s="59">
        <v>2235307257</v>
      </c>
      <c r="F5" s="59">
        <v>284027183</v>
      </c>
      <c r="G5" s="59">
        <v>477017202</v>
      </c>
      <c r="H5" s="59">
        <v>157087426</v>
      </c>
      <c r="I5" s="59">
        <v>918131811</v>
      </c>
      <c r="J5" s="59">
        <v>222862036</v>
      </c>
      <c r="K5" s="59">
        <v>132070594</v>
      </c>
      <c r="L5" s="59">
        <v>150656175</v>
      </c>
      <c r="M5" s="59">
        <v>505588805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1423720616</v>
      </c>
      <c r="W5" s="59">
        <v>1193484672</v>
      </c>
      <c r="X5" s="59">
        <v>230235944</v>
      </c>
      <c r="Y5" s="60">
        <v>19.29</v>
      </c>
      <c r="Z5" s="61">
        <v>2235307257</v>
      </c>
    </row>
    <row r="6" spans="1:26" ht="13.5">
      <c r="A6" s="57" t="s">
        <v>32</v>
      </c>
      <c r="B6" s="18">
        <v>1399551938</v>
      </c>
      <c r="C6" s="18">
        <v>0</v>
      </c>
      <c r="D6" s="58">
        <v>6771646424</v>
      </c>
      <c r="E6" s="59">
        <v>6771646424</v>
      </c>
      <c r="F6" s="59">
        <v>437040726</v>
      </c>
      <c r="G6" s="59">
        <v>597271509</v>
      </c>
      <c r="H6" s="59">
        <v>487371491</v>
      </c>
      <c r="I6" s="59">
        <v>1521683726</v>
      </c>
      <c r="J6" s="59">
        <v>511855538</v>
      </c>
      <c r="K6" s="59">
        <v>421221556</v>
      </c>
      <c r="L6" s="59">
        <v>464557111</v>
      </c>
      <c r="M6" s="59">
        <v>1397634205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2919317931</v>
      </c>
      <c r="W6" s="59">
        <v>3358018648</v>
      </c>
      <c r="X6" s="59">
        <v>-438700717</v>
      </c>
      <c r="Y6" s="60">
        <v>-13.06</v>
      </c>
      <c r="Z6" s="61">
        <v>6771646424</v>
      </c>
    </row>
    <row r="7" spans="1:26" ht="13.5">
      <c r="A7" s="57" t="s">
        <v>33</v>
      </c>
      <c r="B7" s="18">
        <v>129340731</v>
      </c>
      <c r="C7" s="18">
        <v>0</v>
      </c>
      <c r="D7" s="58">
        <v>152555132</v>
      </c>
      <c r="E7" s="59">
        <v>152555132</v>
      </c>
      <c r="F7" s="59">
        <v>10167811</v>
      </c>
      <c r="G7" s="59">
        <v>11435169</v>
      </c>
      <c r="H7" s="59">
        <v>15913538</v>
      </c>
      <c r="I7" s="59">
        <v>37516518</v>
      </c>
      <c r="J7" s="59">
        <v>13816946</v>
      </c>
      <c r="K7" s="59">
        <v>21639124</v>
      </c>
      <c r="L7" s="59">
        <v>10571483</v>
      </c>
      <c r="M7" s="59">
        <v>46027553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83544071</v>
      </c>
      <c r="W7" s="59">
        <v>77794697</v>
      </c>
      <c r="X7" s="59">
        <v>5749374</v>
      </c>
      <c r="Y7" s="60">
        <v>7.39</v>
      </c>
      <c r="Z7" s="61">
        <v>152555132</v>
      </c>
    </row>
    <row r="8" spans="1:26" ht="13.5">
      <c r="A8" s="57" t="s">
        <v>34</v>
      </c>
      <c r="B8" s="18">
        <v>2613690217</v>
      </c>
      <c r="C8" s="18">
        <v>0</v>
      </c>
      <c r="D8" s="58">
        <v>5131198021</v>
      </c>
      <c r="E8" s="59">
        <v>5131198021</v>
      </c>
      <c r="F8" s="59">
        <v>1458727599</v>
      </c>
      <c r="G8" s="59">
        <v>99955035</v>
      </c>
      <c r="H8" s="59">
        <v>160519595</v>
      </c>
      <c r="I8" s="59">
        <v>1719202229</v>
      </c>
      <c r="J8" s="59">
        <v>-59744763</v>
      </c>
      <c r="K8" s="59">
        <v>108929272</v>
      </c>
      <c r="L8" s="59">
        <v>1252834877</v>
      </c>
      <c r="M8" s="59">
        <v>1302019386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3021221615</v>
      </c>
      <c r="W8" s="59">
        <v>3210617925</v>
      </c>
      <c r="X8" s="59">
        <v>-189396310</v>
      </c>
      <c r="Y8" s="60">
        <v>-5.9</v>
      </c>
      <c r="Z8" s="61">
        <v>5131198021</v>
      </c>
    </row>
    <row r="9" spans="1:26" ht="13.5">
      <c r="A9" s="57" t="s">
        <v>35</v>
      </c>
      <c r="B9" s="18">
        <v>584193530</v>
      </c>
      <c r="C9" s="18">
        <v>0</v>
      </c>
      <c r="D9" s="58">
        <v>1303771355</v>
      </c>
      <c r="E9" s="59">
        <v>1303771355</v>
      </c>
      <c r="F9" s="59">
        <v>69329486</v>
      </c>
      <c r="G9" s="59">
        <v>143965870</v>
      </c>
      <c r="H9" s="59">
        <v>124303812</v>
      </c>
      <c r="I9" s="59">
        <v>337599168</v>
      </c>
      <c r="J9" s="59">
        <v>82439763</v>
      </c>
      <c r="K9" s="59">
        <v>79603080</v>
      </c>
      <c r="L9" s="59">
        <v>104014404</v>
      </c>
      <c r="M9" s="59">
        <v>266057247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603656415</v>
      </c>
      <c r="W9" s="59">
        <v>502320170</v>
      </c>
      <c r="X9" s="59">
        <v>101336245</v>
      </c>
      <c r="Y9" s="60">
        <v>20.17</v>
      </c>
      <c r="Z9" s="61">
        <v>1303771355</v>
      </c>
    </row>
    <row r="10" spans="1:26" ht="25.5">
      <c r="A10" s="62" t="s">
        <v>95</v>
      </c>
      <c r="B10" s="63">
        <f>SUM(B5:B9)</f>
        <v>5523323396</v>
      </c>
      <c r="C10" s="63">
        <f>SUM(C5:C9)</f>
        <v>0</v>
      </c>
      <c r="D10" s="64">
        <f aca="true" t="shared" si="0" ref="D10:Z10">SUM(D5:D9)</f>
        <v>15594478189</v>
      </c>
      <c r="E10" s="65">
        <f t="shared" si="0"/>
        <v>15594478189</v>
      </c>
      <c r="F10" s="65">
        <f t="shared" si="0"/>
        <v>2259292805</v>
      </c>
      <c r="G10" s="65">
        <f t="shared" si="0"/>
        <v>1329644785</v>
      </c>
      <c r="H10" s="65">
        <f t="shared" si="0"/>
        <v>945195862</v>
      </c>
      <c r="I10" s="65">
        <f t="shared" si="0"/>
        <v>4534133452</v>
      </c>
      <c r="J10" s="65">
        <f t="shared" si="0"/>
        <v>771229520</v>
      </c>
      <c r="K10" s="65">
        <f t="shared" si="0"/>
        <v>763463626</v>
      </c>
      <c r="L10" s="65">
        <f t="shared" si="0"/>
        <v>1982634050</v>
      </c>
      <c r="M10" s="65">
        <f t="shared" si="0"/>
        <v>3517327196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8051460648</v>
      </c>
      <c r="W10" s="65">
        <f t="shared" si="0"/>
        <v>8342236112</v>
      </c>
      <c r="X10" s="65">
        <f t="shared" si="0"/>
        <v>-290775464</v>
      </c>
      <c r="Y10" s="66">
        <f>+IF(W10&lt;&gt;0,(X10/W10)*100,0)</f>
        <v>-3.4855818044005034</v>
      </c>
      <c r="Z10" s="67">
        <f t="shared" si="0"/>
        <v>15594478189</v>
      </c>
    </row>
    <row r="11" spans="1:26" ht="13.5">
      <c r="A11" s="57" t="s">
        <v>36</v>
      </c>
      <c r="B11" s="18">
        <v>1774174190</v>
      </c>
      <c r="C11" s="18">
        <v>0</v>
      </c>
      <c r="D11" s="58">
        <v>4514602068</v>
      </c>
      <c r="E11" s="59">
        <v>4514602068</v>
      </c>
      <c r="F11" s="59">
        <v>288164921</v>
      </c>
      <c r="G11" s="59">
        <v>410070845</v>
      </c>
      <c r="H11" s="59">
        <v>367636005</v>
      </c>
      <c r="I11" s="59">
        <v>1065871771</v>
      </c>
      <c r="J11" s="59">
        <v>314311251</v>
      </c>
      <c r="K11" s="59">
        <v>328579797</v>
      </c>
      <c r="L11" s="59">
        <v>428527411</v>
      </c>
      <c r="M11" s="59">
        <v>1071418459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2137290230</v>
      </c>
      <c r="W11" s="59">
        <v>2241615338</v>
      </c>
      <c r="X11" s="59">
        <v>-104325108</v>
      </c>
      <c r="Y11" s="60">
        <v>-4.65</v>
      </c>
      <c r="Z11" s="61">
        <v>4514602068</v>
      </c>
    </row>
    <row r="12" spans="1:26" ht="13.5">
      <c r="A12" s="57" t="s">
        <v>37</v>
      </c>
      <c r="B12" s="18">
        <v>163692575</v>
      </c>
      <c r="C12" s="18">
        <v>0</v>
      </c>
      <c r="D12" s="58">
        <v>338232831</v>
      </c>
      <c r="E12" s="59">
        <v>338232831</v>
      </c>
      <c r="F12" s="59">
        <v>21432073</v>
      </c>
      <c r="G12" s="59">
        <v>22023017</v>
      </c>
      <c r="H12" s="59">
        <v>26471517</v>
      </c>
      <c r="I12" s="59">
        <v>69926607</v>
      </c>
      <c r="J12" s="59">
        <v>24056268</v>
      </c>
      <c r="K12" s="59">
        <v>18901952</v>
      </c>
      <c r="L12" s="59">
        <v>24747338</v>
      </c>
      <c r="M12" s="59">
        <v>67705558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137632165</v>
      </c>
      <c r="W12" s="59">
        <v>165106726</v>
      </c>
      <c r="X12" s="59">
        <v>-27474561</v>
      </c>
      <c r="Y12" s="60">
        <v>-16.64</v>
      </c>
      <c r="Z12" s="61">
        <v>338232831</v>
      </c>
    </row>
    <row r="13" spans="1:26" ht="13.5">
      <c r="A13" s="57" t="s">
        <v>96</v>
      </c>
      <c r="B13" s="18">
        <v>727676657</v>
      </c>
      <c r="C13" s="18">
        <v>0</v>
      </c>
      <c r="D13" s="58">
        <v>1697790178</v>
      </c>
      <c r="E13" s="59">
        <v>1697790178</v>
      </c>
      <c r="F13" s="59">
        <v>16843231</v>
      </c>
      <c r="G13" s="59">
        <v>56923730</v>
      </c>
      <c r="H13" s="59">
        <v>75281226</v>
      </c>
      <c r="I13" s="59">
        <v>149048187</v>
      </c>
      <c r="J13" s="59">
        <v>54538229</v>
      </c>
      <c r="K13" s="59">
        <v>30496072</v>
      </c>
      <c r="L13" s="59">
        <v>113123899</v>
      </c>
      <c r="M13" s="59">
        <v>198158200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347206387</v>
      </c>
      <c r="W13" s="59">
        <v>677811514</v>
      </c>
      <c r="X13" s="59">
        <v>-330605127</v>
      </c>
      <c r="Y13" s="60">
        <v>-48.78</v>
      </c>
      <c r="Z13" s="61">
        <v>1697790178</v>
      </c>
    </row>
    <row r="14" spans="1:26" ht="13.5">
      <c r="A14" s="57" t="s">
        <v>38</v>
      </c>
      <c r="B14" s="18">
        <v>78137596</v>
      </c>
      <c r="C14" s="18">
        <v>0</v>
      </c>
      <c r="D14" s="58">
        <v>186766593</v>
      </c>
      <c r="E14" s="59">
        <v>186766593</v>
      </c>
      <c r="F14" s="59">
        <v>6564782</v>
      </c>
      <c r="G14" s="59">
        <v>12187780</v>
      </c>
      <c r="H14" s="59">
        <v>5324991</v>
      </c>
      <c r="I14" s="59">
        <v>24077553</v>
      </c>
      <c r="J14" s="59">
        <v>-2907243</v>
      </c>
      <c r="K14" s="59">
        <v>5024716</v>
      </c>
      <c r="L14" s="59">
        <v>36071553</v>
      </c>
      <c r="M14" s="59">
        <v>38189026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62266579</v>
      </c>
      <c r="W14" s="59">
        <v>111820205</v>
      </c>
      <c r="X14" s="59">
        <v>-49553626</v>
      </c>
      <c r="Y14" s="60">
        <v>-44.32</v>
      </c>
      <c r="Z14" s="61">
        <v>186766593</v>
      </c>
    </row>
    <row r="15" spans="1:26" ht="13.5">
      <c r="A15" s="57" t="s">
        <v>39</v>
      </c>
      <c r="B15" s="18">
        <v>1284342230</v>
      </c>
      <c r="C15" s="18">
        <v>0</v>
      </c>
      <c r="D15" s="58">
        <v>4655213847</v>
      </c>
      <c r="E15" s="59">
        <v>4655213847</v>
      </c>
      <c r="F15" s="59">
        <v>203904025</v>
      </c>
      <c r="G15" s="59">
        <v>457215153</v>
      </c>
      <c r="H15" s="59">
        <v>230187677</v>
      </c>
      <c r="I15" s="59">
        <v>891306855</v>
      </c>
      <c r="J15" s="59">
        <v>263447429</v>
      </c>
      <c r="K15" s="59">
        <v>283104220</v>
      </c>
      <c r="L15" s="59">
        <v>311099571</v>
      </c>
      <c r="M15" s="59">
        <v>857651220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1748958075</v>
      </c>
      <c r="W15" s="59">
        <v>2271954243</v>
      </c>
      <c r="X15" s="59">
        <v>-522996168</v>
      </c>
      <c r="Y15" s="60">
        <v>-23.02</v>
      </c>
      <c r="Z15" s="61">
        <v>4655213847</v>
      </c>
    </row>
    <row r="16" spans="1:26" ht="13.5">
      <c r="A16" s="68" t="s">
        <v>40</v>
      </c>
      <c r="B16" s="18">
        <v>474882715</v>
      </c>
      <c r="C16" s="18">
        <v>0</v>
      </c>
      <c r="D16" s="58">
        <v>789751663</v>
      </c>
      <c r="E16" s="59">
        <v>829498243</v>
      </c>
      <c r="F16" s="59">
        <v>12313356</v>
      </c>
      <c r="G16" s="59">
        <v>15437792</v>
      </c>
      <c r="H16" s="59">
        <v>18682818</v>
      </c>
      <c r="I16" s="59">
        <v>46433966</v>
      </c>
      <c r="J16" s="59">
        <v>33594312</v>
      </c>
      <c r="K16" s="59">
        <v>34564157</v>
      </c>
      <c r="L16" s="59">
        <v>68617314</v>
      </c>
      <c r="M16" s="59">
        <v>136775783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183209749</v>
      </c>
      <c r="W16" s="59">
        <v>269725159</v>
      </c>
      <c r="X16" s="59">
        <v>-86515410</v>
      </c>
      <c r="Y16" s="60">
        <v>-32.08</v>
      </c>
      <c r="Z16" s="61">
        <v>829498243</v>
      </c>
    </row>
    <row r="17" spans="1:26" ht="13.5">
      <c r="A17" s="57" t="s">
        <v>41</v>
      </c>
      <c r="B17" s="18">
        <v>1769706197</v>
      </c>
      <c r="C17" s="18">
        <v>0</v>
      </c>
      <c r="D17" s="58">
        <v>4457327165</v>
      </c>
      <c r="E17" s="59">
        <v>4467018223</v>
      </c>
      <c r="F17" s="59">
        <v>112701504</v>
      </c>
      <c r="G17" s="59">
        <v>265947568</v>
      </c>
      <c r="H17" s="59">
        <v>378582811</v>
      </c>
      <c r="I17" s="59">
        <v>757231883</v>
      </c>
      <c r="J17" s="59">
        <v>312215228</v>
      </c>
      <c r="K17" s="59">
        <v>208977431</v>
      </c>
      <c r="L17" s="59">
        <v>380171140</v>
      </c>
      <c r="M17" s="59">
        <v>901363799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1658595682</v>
      </c>
      <c r="W17" s="59">
        <v>2087072196</v>
      </c>
      <c r="X17" s="59">
        <v>-428476514</v>
      </c>
      <c r="Y17" s="60">
        <v>-20.53</v>
      </c>
      <c r="Z17" s="61">
        <v>4467018223</v>
      </c>
    </row>
    <row r="18" spans="1:26" ht="13.5">
      <c r="A18" s="69" t="s">
        <v>42</v>
      </c>
      <c r="B18" s="70">
        <f>SUM(B11:B17)</f>
        <v>6272612160</v>
      </c>
      <c r="C18" s="70">
        <f>SUM(C11:C17)</f>
        <v>0</v>
      </c>
      <c r="D18" s="71">
        <f aca="true" t="shared" si="1" ref="D18:Z18">SUM(D11:D17)</f>
        <v>16639684345</v>
      </c>
      <c r="E18" s="72">
        <f t="shared" si="1"/>
        <v>16689121983</v>
      </c>
      <c r="F18" s="72">
        <f t="shared" si="1"/>
        <v>661923892</v>
      </c>
      <c r="G18" s="72">
        <f t="shared" si="1"/>
        <v>1239805885</v>
      </c>
      <c r="H18" s="72">
        <f t="shared" si="1"/>
        <v>1102167045</v>
      </c>
      <c r="I18" s="72">
        <f t="shared" si="1"/>
        <v>3003896822</v>
      </c>
      <c r="J18" s="72">
        <f t="shared" si="1"/>
        <v>999255474</v>
      </c>
      <c r="K18" s="72">
        <f t="shared" si="1"/>
        <v>909648345</v>
      </c>
      <c r="L18" s="72">
        <f t="shared" si="1"/>
        <v>1362358226</v>
      </c>
      <c r="M18" s="72">
        <f t="shared" si="1"/>
        <v>3271262045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6275158867</v>
      </c>
      <c r="W18" s="72">
        <f t="shared" si="1"/>
        <v>7825105381</v>
      </c>
      <c r="X18" s="72">
        <f t="shared" si="1"/>
        <v>-1549946514</v>
      </c>
      <c r="Y18" s="66">
        <f>+IF(W18&lt;&gt;0,(X18/W18)*100,0)</f>
        <v>-19.807356432073078</v>
      </c>
      <c r="Z18" s="73">
        <f t="shared" si="1"/>
        <v>16689121983</v>
      </c>
    </row>
    <row r="19" spans="1:26" ht="13.5">
      <c r="A19" s="69" t="s">
        <v>43</v>
      </c>
      <c r="B19" s="74">
        <f>+B10-B18</f>
        <v>-749288764</v>
      </c>
      <c r="C19" s="74">
        <f>+C10-C18</f>
        <v>0</v>
      </c>
      <c r="D19" s="75">
        <f aca="true" t="shared" si="2" ref="D19:Z19">+D10-D18</f>
        <v>-1045206156</v>
      </c>
      <c r="E19" s="76">
        <f t="shared" si="2"/>
        <v>-1094643794</v>
      </c>
      <c r="F19" s="76">
        <f t="shared" si="2"/>
        <v>1597368913</v>
      </c>
      <c r="G19" s="76">
        <f t="shared" si="2"/>
        <v>89838900</v>
      </c>
      <c r="H19" s="76">
        <f t="shared" si="2"/>
        <v>-156971183</v>
      </c>
      <c r="I19" s="76">
        <f t="shared" si="2"/>
        <v>1530236630</v>
      </c>
      <c r="J19" s="76">
        <f t="shared" si="2"/>
        <v>-228025954</v>
      </c>
      <c r="K19" s="76">
        <f t="shared" si="2"/>
        <v>-146184719</v>
      </c>
      <c r="L19" s="76">
        <f t="shared" si="2"/>
        <v>620275824</v>
      </c>
      <c r="M19" s="76">
        <f t="shared" si="2"/>
        <v>246065151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1776301781</v>
      </c>
      <c r="W19" s="76">
        <f>IF(E10=E18,0,W10-W18)</f>
        <v>517130731</v>
      </c>
      <c r="X19" s="76">
        <f t="shared" si="2"/>
        <v>1259171050</v>
      </c>
      <c r="Y19" s="77">
        <f>+IF(W19&lt;&gt;0,(X19/W19)*100,0)</f>
        <v>243.49182412058198</v>
      </c>
      <c r="Z19" s="78">
        <f t="shared" si="2"/>
        <v>-1094643794</v>
      </c>
    </row>
    <row r="20" spans="1:26" ht="13.5">
      <c r="A20" s="57" t="s">
        <v>44</v>
      </c>
      <c r="B20" s="18">
        <v>1746273910</v>
      </c>
      <c r="C20" s="18">
        <v>0</v>
      </c>
      <c r="D20" s="58">
        <v>2414077089</v>
      </c>
      <c r="E20" s="59">
        <v>2414077089</v>
      </c>
      <c r="F20" s="59">
        <v>158865943</v>
      </c>
      <c r="G20" s="59">
        <v>48934271</v>
      </c>
      <c r="H20" s="59">
        <v>93544609</v>
      </c>
      <c r="I20" s="59">
        <v>301344823</v>
      </c>
      <c r="J20" s="59">
        <v>184210941</v>
      </c>
      <c r="K20" s="59">
        <v>77412778</v>
      </c>
      <c r="L20" s="59">
        <v>228362816</v>
      </c>
      <c r="M20" s="59">
        <v>489986535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791331358</v>
      </c>
      <c r="W20" s="59">
        <v>1331675629</v>
      </c>
      <c r="X20" s="59">
        <v>-540344271</v>
      </c>
      <c r="Y20" s="60">
        <v>-40.58</v>
      </c>
      <c r="Z20" s="61">
        <v>2414077089</v>
      </c>
    </row>
    <row r="21" spans="1:26" ht="13.5">
      <c r="A21" s="57" t="s">
        <v>97</v>
      </c>
      <c r="B21" s="79">
        <v>0</v>
      </c>
      <c r="C21" s="79">
        <v>0</v>
      </c>
      <c r="D21" s="80">
        <v>-1900428</v>
      </c>
      <c r="E21" s="81">
        <v>-1900428</v>
      </c>
      <c r="F21" s="81">
        <v>659520</v>
      </c>
      <c r="G21" s="81">
        <v>0</v>
      </c>
      <c r="H21" s="81">
        <v>0</v>
      </c>
      <c r="I21" s="81">
        <v>659520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659520</v>
      </c>
      <c r="W21" s="81">
        <v>8207838</v>
      </c>
      <c r="X21" s="81">
        <v>-7548318</v>
      </c>
      <c r="Y21" s="82">
        <v>-91.96</v>
      </c>
      <c r="Z21" s="83">
        <v>-1900428</v>
      </c>
    </row>
    <row r="22" spans="1:26" ht="25.5">
      <c r="A22" s="84" t="s">
        <v>98</v>
      </c>
      <c r="B22" s="85">
        <f>SUM(B19:B21)</f>
        <v>996985146</v>
      </c>
      <c r="C22" s="85">
        <f>SUM(C19:C21)</f>
        <v>0</v>
      </c>
      <c r="D22" s="86">
        <f aca="true" t="shared" si="3" ref="D22:Z22">SUM(D19:D21)</f>
        <v>1366970505</v>
      </c>
      <c r="E22" s="87">
        <f t="shared" si="3"/>
        <v>1317532867</v>
      </c>
      <c r="F22" s="87">
        <f t="shared" si="3"/>
        <v>1756894376</v>
      </c>
      <c r="G22" s="87">
        <f t="shared" si="3"/>
        <v>138773171</v>
      </c>
      <c r="H22" s="87">
        <f t="shared" si="3"/>
        <v>-63426574</v>
      </c>
      <c r="I22" s="87">
        <f t="shared" si="3"/>
        <v>1832240973</v>
      </c>
      <c r="J22" s="87">
        <f t="shared" si="3"/>
        <v>-43815013</v>
      </c>
      <c r="K22" s="87">
        <f t="shared" si="3"/>
        <v>-68771941</v>
      </c>
      <c r="L22" s="87">
        <f t="shared" si="3"/>
        <v>848638640</v>
      </c>
      <c r="M22" s="87">
        <f t="shared" si="3"/>
        <v>736051686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2568292659</v>
      </c>
      <c r="W22" s="87">
        <f t="shared" si="3"/>
        <v>1857014198</v>
      </c>
      <c r="X22" s="87">
        <f t="shared" si="3"/>
        <v>711278461</v>
      </c>
      <c r="Y22" s="88">
        <f>+IF(W22&lt;&gt;0,(X22/W22)*100,0)</f>
        <v>38.30226294263368</v>
      </c>
      <c r="Z22" s="89">
        <f t="shared" si="3"/>
        <v>1317532867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996985146</v>
      </c>
      <c r="C24" s="74">
        <f>SUM(C22:C23)</f>
        <v>0</v>
      </c>
      <c r="D24" s="75">
        <f aca="true" t="shared" si="4" ref="D24:Z24">SUM(D22:D23)</f>
        <v>1366970505</v>
      </c>
      <c r="E24" s="76">
        <f t="shared" si="4"/>
        <v>1317532867</v>
      </c>
      <c r="F24" s="76">
        <f t="shared" si="4"/>
        <v>1756894376</v>
      </c>
      <c r="G24" s="76">
        <f t="shared" si="4"/>
        <v>138773171</v>
      </c>
      <c r="H24" s="76">
        <f t="shared" si="4"/>
        <v>-63426574</v>
      </c>
      <c r="I24" s="76">
        <f t="shared" si="4"/>
        <v>1832240973</v>
      </c>
      <c r="J24" s="76">
        <f t="shared" si="4"/>
        <v>-43815013</v>
      </c>
      <c r="K24" s="76">
        <f t="shared" si="4"/>
        <v>-68771941</v>
      </c>
      <c r="L24" s="76">
        <f t="shared" si="4"/>
        <v>848638640</v>
      </c>
      <c r="M24" s="76">
        <f t="shared" si="4"/>
        <v>736051686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2568292659</v>
      </c>
      <c r="W24" s="76">
        <f t="shared" si="4"/>
        <v>1857014198</v>
      </c>
      <c r="X24" s="76">
        <f t="shared" si="4"/>
        <v>711278461</v>
      </c>
      <c r="Y24" s="77">
        <f>+IF(W24&lt;&gt;0,(X24/W24)*100,0)</f>
        <v>38.30226294263368</v>
      </c>
      <c r="Z24" s="78">
        <f t="shared" si="4"/>
        <v>1317532867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3508124678</v>
      </c>
      <c r="C27" s="21">
        <v>0</v>
      </c>
      <c r="D27" s="98">
        <v>3362958166</v>
      </c>
      <c r="E27" s="99">
        <v>3443568728</v>
      </c>
      <c r="F27" s="99">
        <v>116413846</v>
      </c>
      <c r="G27" s="99">
        <v>116590783</v>
      </c>
      <c r="H27" s="99">
        <v>221378754</v>
      </c>
      <c r="I27" s="99">
        <v>454383383</v>
      </c>
      <c r="J27" s="99">
        <v>141167694</v>
      </c>
      <c r="K27" s="99">
        <v>177220522</v>
      </c>
      <c r="L27" s="99">
        <v>388974496</v>
      </c>
      <c r="M27" s="99">
        <v>707362712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1161746095</v>
      </c>
      <c r="W27" s="99">
        <v>1721784366</v>
      </c>
      <c r="X27" s="99">
        <v>-560038271</v>
      </c>
      <c r="Y27" s="100">
        <v>-32.53</v>
      </c>
      <c r="Z27" s="101">
        <v>3443568728</v>
      </c>
    </row>
    <row r="28" spans="1:26" ht="13.5">
      <c r="A28" s="102" t="s">
        <v>44</v>
      </c>
      <c r="B28" s="18">
        <v>1911490622</v>
      </c>
      <c r="C28" s="18">
        <v>0</v>
      </c>
      <c r="D28" s="58">
        <v>2846428029</v>
      </c>
      <c r="E28" s="59">
        <v>2857920325</v>
      </c>
      <c r="F28" s="59">
        <v>114378866</v>
      </c>
      <c r="G28" s="59">
        <v>91813757</v>
      </c>
      <c r="H28" s="59">
        <v>203272192</v>
      </c>
      <c r="I28" s="59">
        <v>409464815</v>
      </c>
      <c r="J28" s="59">
        <v>121850876</v>
      </c>
      <c r="K28" s="59">
        <v>157077055</v>
      </c>
      <c r="L28" s="59">
        <v>313854888</v>
      </c>
      <c r="M28" s="59">
        <v>592782819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1002247634</v>
      </c>
      <c r="W28" s="59">
        <v>1428960165</v>
      </c>
      <c r="X28" s="59">
        <v>-426712531</v>
      </c>
      <c r="Y28" s="60">
        <v>-29.86</v>
      </c>
      <c r="Z28" s="61">
        <v>2857920325</v>
      </c>
    </row>
    <row r="29" spans="1:26" ht="13.5">
      <c r="A29" s="57" t="s">
        <v>100</v>
      </c>
      <c r="B29" s="18">
        <v>1283917121</v>
      </c>
      <c r="C29" s="18">
        <v>0</v>
      </c>
      <c r="D29" s="58">
        <v>23423372</v>
      </c>
      <c r="E29" s="59">
        <v>23423372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594333</v>
      </c>
      <c r="L29" s="59">
        <v>13218082</v>
      </c>
      <c r="M29" s="59">
        <v>13812415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13812415</v>
      </c>
      <c r="W29" s="59">
        <v>11711686</v>
      </c>
      <c r="X29" s="59">
        <v>2100729</v>
      </c>
      <c r="Y29" s="60">
        <v>17.94</v>
      </c>
      <c r="Z29" s="61">
        <v>23423372</v>
      </c>
    </row>
    <row r="30" spans="1:26" ht="13.5">
      <c r="A30" s="57" t="s">
        <v>48</v>
      </c>
      <c r="B30" s="18">
        <v>86320180</v>
      </c>
      <c r="C30" s="18">
        <v>0</v>
      </c>
      <c r="D30" s="58">
        <v>99454354</v>
      </c>
      <c r="E30" s="59">
        <v>130097269</v>
      </c>
      <c r="F30" s="59">
        <v>49615</v>
      </c>
      <c r="G30" s="59">
        <v>1619015</v>
      </c>
      <c r="H30" s="59">
        <v>3026240</v>
      </c>
      <c r="I30" s="59">
        <v>4694870</v>
      </c>
      <c r="J30" s="59">
        <v>1233273</v>
      </c>
      <c r="K30" s="59">
        <v>3864462</v>
      </c>
      <c r="L30" s="59">
        <v>11288843</v>
      </c>
      <c r="M30" s="59">
        <v>16386578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21081448</v>
      </c>
      <c r="W30" s="59">
        <v>65048635</v>
      </c>
      <c r="X30" s="59">
        <v>-43967187</v>
      </c>
      <c r="Y30" s="60">
        <v>-67.59</v>
      </c>
      <c r="Z30" s="61">
        <v>130097269</v>
      </c>
    </row>
    <row r="31" spans="1:26" ht="13.5">
      <c r="A31" s="57" t="s">
        <v>49</v>
      </c>
      <c r="B31" s="18">
        <v>226396762</v>
      </c>
      <c r="C31" s="18">
        <v>0</v>
      </c>
      <c r="D31" s="58">
        <v>393652411</v>
      </c>
      <c r="E31" s="59">
        <v>432127762</v>
      </c>
      <c r="F31" s="59">
        <v>1985365</v>
      </c>
      <c r="G31" s="59">
        <v>23158011</v>
      </c>
      <c r="H31" s="59">
        <v>15080321</v>
      </c>
      <c r="I31" s="59">
        <v>40223697</v>
      </c>
      <c r="J31" s="59">
        <v>18083544</v>
      </c>
      <c r="K31" s="59">
        <v>15684670</v>
      </c>
      <c r="L31" s="59">
        <v>50612684</v>
      </c>
      <c r="M31" s="59">
        <v>84380898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124604595</v>
      </c>
      <c r="W31" s="59">
        <v>216063883</v>
      </c>
      <c r="X31" s="59">
        <v>-91459288</v>
      </c>
      <c r="Y31" s="60">
        <v>-42.33</v>
      </c>
      <c r="Z31" s="61">
        <v>432127762</v>
      </c>
    </row>
    <row r="32" spans="1:26" ht="13.5">
      <c r="A32" s="69" t="s">
        <v>50</v>
      </c>
      <c r="B32" s="21">
        <f>SUM(B28:B31)</f>
        <v>3508124685</v>
      </c>
      <c r="C32" s="21">
        <f>SUM(C28:C31)</f>
        <v>0</v>
      </c>
      <c r="D32" s="98">
        <f aca="true" t="shared" si="5" ref="D32:Z32">SUM(D28:D31)</f>
        <v>3362958166</v>
      </c>
      <c r="E32" s="99">
        <f t="shared" si="5"/>
        <v>3443568728</v>
      </c>
      <c r="F32" s="99">
        <f t="shared" si="5"/>
        <v>116413846</v>
      </c>
      <c r="G32" s="99">
        <f t="shared" si="5"/>
        <v>116590783</v>
      </c>
      <c r="H32" s="99">
        <f t="shared" si="5"/>
        <v>221378753</v>
      </c>
      <c r="I32" s="99">
        <f t="shared" si="5"/>
        <v>454383382</v>
      </c>
      <c r="J32" s="99">
        <f t="shared" si="5"/>
        <v>141167693</v>
      </c>
      <c r="K32" s="99">
        <f t="shared" si="5"/>
        <v>177220520</v>
      </c>
      <c r="L32" s="99">
        <f t="shared" si="5"/>
        <v>388974497</v>
      </c>
      <c r="M32" s="99">
        <f t="shared" si="5"/>
        <v>707362710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1161746092</v>
      </c>
      <c r="W32" s="99">
        <f t="shared" si="5"/>
        <v>1721784369</v>
      </c>
      <c r="X32" s="99">
        <f t="shared" si="5"/>
        <v>-560038277</v>
      </c>
      <c r="Y32" s="100">
        <f>+IF(W32&lt;&gt;0,(X32/W32)*100,0)</f>
        <v>-32.52662104983949</v>
      </c>
      <c r="Z32" s="101">
        <f t="shared" si="5"/>
        <v>3443568728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3581019734</v>
      </c>
      <c r="C35" s="18">
        <v>0</v>
      </c>
      <c r="D35" s="58">
        <v>7366027199</v>
      </c>
      <c r="E35" s="59">
        <v>7235978999</v>
      </c>
      <c r="F35" s="59">
        <v>5284145707</v>
      </c>
      <c r="G35" s="59">
        <v>4866617067</v>
      </c>
      <c r="H35" s="59">
        <v>5111748382</v>
      </c>
      <c r="I35" s="59">
        <v>5111748382</v>
      </c>
      <c r="J35" s="59">
        <v>5311450096</v>
      </c>
      <c r="K35" s="59">
        <v>5174914295</v>
      </c>
      <c r="L35" s="59">
        <v>4671959501</v>
      </c>
      <c r="M35" s="59">
        <v>5609153689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5609153689</v>
      </c>
      <c r="W35" s="59">
        <v>3617989502</v>
      </c>
      <c r="X35" s="59">
        <v>1991164187</v>
      </c>
      <c r="Y35" s="60">
        <v>55.04</v>
      </c>
      <c r="Z35" s="61">
        <v>7235978999</v>
      </c>
    </row>
    <row r="36" spans="1:26" ht="13.5">
      <c r="A36" s="57" t="s">
        <v>53</v>
      </c>
      <c r="B36" s="18">
        <v>22417255044</v>
      </c>
      <c r="C36" s="18">
        <v>0</v>
      </c>
      <c r="D36" s="58">
        <v>39080529016</v>
      </c>
      <c r="E36" s="59">
        <v>39161139577</v>
      </c>
      <c r="F36" s="59">
        <v>17515505921</v>
      </c>
      <c r="G36" s="59">
        <v>24917167299</v>
      </c>
      <c r="H36" s="59">
        <v>33329552059</v>
      </c>
      <c r="I36" s="59">
        <v>33329552059</v>
      </c>
      <c r="J36" s="59">
        <v>30390264959</v>
      </c>
      <c r="K36" s="59">
        <v>32582309760</v>
      </c>
      <c r="L36" s="59">
        <v>25339303036</v>
      </c>
      <c r="M36" s="59">
        <v>33036875152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33036875152</v>
      </c>
      <c r="W36" s="59">
        <v>19580569792</v>
      </c>
      <c r="X36" s="59">
        <v>13456305360</v>
      </c>
      <c r="Y36" s="60">
        <v>68.72</v>
      </c>
      <c r="Z36" s="61">
        <v>39161139577</v>
      </c>
    </row>
    <row r="37" spans="1:26" ht="13.5">
      <c r="A37" s="57" t="s">
        <v>54</v>
      </c>
      <c r="B37" s="18">
        <v>2895589525</v>
      </c>
      <c r="C37" s="18">
        <v>0</v>
      </c>
      <c r="D37" s="58">
        <v>4647021207</v>
      </c>
      <c r="E37" s="59">
        <v>4647021207</v>
      </c>
      <c r="F37" s="59">
        <v>4489103868</v>
      </c>
      <c r="G37" s="59">
        <v>4344561606</v>
      </c>
      <c r="H37" s="59">
        <v>5710963136</v>
      </c>
      <c r="I37" s="59">
        <v>5710963136</v>
      </c>
      <c r="J37" s="59">
        <v>6219143906</v>
      </c>
      <c r="K37" s="59">
        <v>6217176362</v>
      </c>
      <c r="L37" s="59">
        <v>3941831302</v>
      </c>
      <c r="M37" s="59">
        <v>5983505481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5983505481</v>
      </c>
      <c r="W37" s="59">
        <v>2323510606</v>
      </c>
      <c r="X37" s="59">
        <v>3659994875</v>
      </c>
      <c r="Y37" s="60">
        <v>157.52</v>
      </c>
      <c r="Z37" s="61">
        <v>4647021207</v>
      </c>
    </row>
    <row r="38" spans="1:26" ht="13.5">
      <c r="A38" s="57" t="s">
        <v>55</v>
      </c>
      <c r="B38" s="18">
        <v>679461682</v>
      </c>
      <c r="C38" s="18">
        <v>0</v>
      </c>
      <c r="D38" s="58">
        <v>2711706384</v>
      </c>
      <c r="E38" s="59">
        <v>2711706384</v>
      </c>
      <c r="F38" s="59">
        <v>706424091</v>
      </c>
      <c r="G38" s="59">
        <v>634731451</v>
      </c>
      <c r="H38" s="59">
        <v>1432430686</v>
      </c>
      <c r="I38" s="59">
        <v>1432430686</v>
      </c>
      <c r="J38" s="59">
        <v>1429709282</v>
      </c>
      <c r="K38" s="59">
        <v>1430837998</v>
      </c>
      <c r="L38" s="59">
        <v>1175348352</v>
      </c>
      <c r="M38" s="59">
        <v>1518101912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1518101912</v>
      </c>
      <c r="W38" s="59">
        <v>1355853196</v>
      </c>
      <c r="X38" s="59">
        <v>162248716</v>
      </c>
      <c r="Y38" s="60">
        <v>11.97</v>
      </c>
      <c r="Z38" s="61">
        <v>2711706384</v>
      </c>
    </row>
    <row r="39" spans="1:26" ht="13.5">
      <c r="A39" s="57" t="s">
        <v>56</v>
      </c>
      <c r="B39" s="18">
        <v>22423223571</v>
      </c>
      <c r="C39" s="18">
        <v>0</v>
      </c>
      <c r="D39" s="58">
        <v>39087828626</v>
      </c>
      <c r="E39" s="59">
        <v>39038390987</v>
      </c>
      <c r="F39" s="59">
        <v>17604123668</v>
      </c>
      <c r="G39" s="59">
        <v>24804491310</v>
      </c>
      <c r="H39" s="59">
        <v>31297906620</v>
      </c>
      <c r="I39" s="59">
        <v>31297906620</v>
      </c>
      <c r="J39" s="59">
        <v>28052861867</v>
      </c>
      <c r="K39" s="59">
        <v>30109209694</v>
      </c>
      <c r="L39" s="59">
        <v>24894082883</v>
      </c>
      <c r="M39" s="59">
        <v>31144421448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31144421448</v>
      </c>
      <c r="W39" s="59">
        <v>19519195498</v>
      </c>
      <c r="X39" s="59">
        <v>11625225950</v>
      </c>
      <c r="Y39" s="60">
        <v>59.56</v>
      </c>
      <c r="Z39" s="61">
        <v>39038390987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1197131344</v>
      </c>
      <c r="C42" s="18">
        <v>0</v>
      </c>
      <c r="D42" s="58">
        <v>2928223404</v>
      </c>
      <c r="E42" s="59">
        <v>2876985768</v>
      </c>
      <c r="F42" s="59">
        <v>1522267093</v>
      </c>
      <c r="G42" s="59">
        <v>-669622050</v>
      </c>
      <c r="H42" s="59">
        <v>33531987</v>
      </c>
      <c r="I42" s="59">
        <v>886177030</v>
      </c>
      <c r="J42" s="59">
        <v>53681972</v>
      </c>
      <c r="K42" s="59">
        <v>-119227746</v>
      </c>
      <c r="L42" s="59">
        <v>1122983745</v>
      </c>
      <c r="M42" s="59">
        <v>1057437971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1943615001</v>
      </c>
      <c r="W42" s="59">
        <v>2736347578</v>
      </c>
      <c r="X42" s="59">
        <v>-792732577</v>
      </c>
      <c r="Y42" s="60">
        <v>-28.97</v>
      </c>
      <c r="Z42" s="61">
        <v>2876985768</v>
      </c>
    </row>
    <row r="43" spans="1:26" ht="13.5">
      <c r="A43" s="57" t="s">
        <v>59</v>
      </c>
      <c r="B43" s="18">
        <v>-1056370111</v>
      </c>
      <c r="C43" s="18">
        <v>0</v>
      </c>
      <c r="D43" s="58">
        <v>-3137006804</v>
      </c>
      <c r="E43" s="59">
        <v>-3158440980</v>
      </c>
      <c r="F43" s="59">
        <v>-167320459</v>
      </c>
      <c r="G43" s="59">
        <v>-41985991</v>
      </c>
      <c r="H43" s="59">
        <v>-76180664</v>
      </c>
      <c r="I43" s="59">
        <v>-285487114</v>
      </c>
      <c r="J43" s="59">
        <v>-385788351</v>
      </c>
      <c r="K43" s="59">
        <v>-205517983</v>
      </c>
      <c r="L43" s="59">
        <v>-385580136</v>
      </c>
      <c r="M43" s="59">
        <v>-976886470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-1262373584</v>
      </c>
      <c r="W43" s="59">
        <v>-1583912137</v>
      </c>
      <c r="X43" s="59">
        <v>321538553</v>
      </c>
      <c r="Y43" s="60">
        <v>-20.3</v>
      </c>
      <c r="Z43" s="61">
        <v>-3158440980</v>
      </c>
    </row>
    <row r="44" spans="1:26" ht="13.5">
      <c r="A44" s="57" t="s">
        <v>60</v>
      </c>
      <c r="B44" s="18">
        <v>-50584692</v>
      </c>
      <c r="C44" s="18">
        <v>0</v>
      </c>
      <c r="D44" s="58">
        <v>158756216</v>
      </c>
      <c r="E44" s="59">
        <v>158756216</v>
      </c>
      <c r="F44" s="59">
        <v>-10559368</v>
      </c>
      <c r="G44" s="59">
        <v>793860</v>
      </c>
      <c r="H44" s="59">
        <v>-4250054</v>
      </c>
      <c r="I44" s="59">
        <v>-14015562</v>
      </c>
      <c r="J44" s="59">
        <v>545526</v>
      </c>
      <c r="K44" s="59">
        <v>830464</v>
      </c>
      <c r="L44" s="59">
        <v>-12853910</v>
      </c>
      <c r="M44" s="59">
        <v>-11477920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-25493482</v>
      </c>
      <c r="W44" s="59">
        <v>115959902</v>
      </c>
      <c r="X44" s="59">
        <v>-141453384</v>
      </c>
      <c r="Y44" s="60">
        <v>-121.98</v>
      </c>
      <c r="Z44" s="61">
        <v>158756216</v>
      </c>
    </row>
    <row r="45" spans="1:26" ht="13.5">
      <c r="A45" s="69" t="s">
        <v>61</v>
      </c>
      <c r="B45" s="21">
        <v>866362110</v>
      </c>
      <c r="C45" s="21">
        <v>0</v>
      </c>
      <c r="D45" s="98">
        <v>1170681115</v>
      </c>
      <c r="E45" s="99">
        <v>1098009303</v>
      </c>
      <c r="F45" s="99">
        <v>2472698229</v>
      </c>
      <c r="G45" s="99">
        <v>1761884048</v>
      </c>
      <c r="H45" s="99">
        <v>1714985317</v>
      </c>
      <c r="I45" s="99">
        <v>1714985317</v>
      </c>
      <c r="J45" s="99">
        <v>1383424464</v>
      </c>
      <c r="K45" s="99">
        <v>1059509199</v>
      </c>
      <c r="L45" s="99">
        <v>1774395861</v>
      </c>
      <c r="M45" s="99">
        <v>1784058898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1784058898</v>
      </c>
      <c r="W45" s="99">
        <v>2489103642</v>
      </c>
      <c r="X45" s="99">
        <v>-705044744</v>
      </c>
      <c r="Y45" s="100">
        <v>-28.33</v>
      </c>
      <c r="Z45" s="101">
        <v>1098009303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496993119</v>
      </c>
      <c r="C49" s="51">
        <v>0</v>
      </c>
      <c r="D49" s="128">
        <v>305683648</v>
      </c>
      <c r="E49" s="53">
        <v>270994490</v>
      </c>
      <c r="F49" s="53">
        <v>0</v>
      </c>
      <c r="G49" s="53">
        <v>0</v>
      </c>
      <c r="H49" s="53">
        <v>0</v>
      </c>
      <c r="I49" s="53">
        <v>665121907</v>
      </c>
      <c r="J49" s="53">
        <v>0</v>
      </c>
      <c r="K49" s="53">
        <v>0</v>
      </c>
      <c r="L49" s="53">
        <v>0</v>
      </c>
      <c r="M49" s="53">
        <v>645413263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1951627904</v>
      </c>
      <c r="W49" s="53">
        <v>761473896</v>
      </c>
      <c r="X49" s="53">
        <v>3885568396</v>
      </c>
      <c r="Y49" s="53">
        <v>8982876623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457059181</v>
      </c>
      <c r="C51" s="51">
        <v>0</v>
      </c>
      <c r="D51" s="128">
        <v>230458405</v>
      </c>
      <c r="E51" s="53">
        <v>291849579</v>
      </c>
      <c r="F51" s="53">
        <v>0</v>
      </c>
      <c r="G51" s="53">
        <v>0</v>
      </c>
      <c r="H51" s="53">
        <v>0</v>
      </c>
      <c r="I51" s="53">
        <v>1650673528</v>
      </c>
      <c r="J51" s="53">
        <v>0</v>
      </c>
      <c r="K51" s="53">
        <v>0</v>
      </c>
      <c r="L51" s="53">
        <v>0</v>
      </c>
      <c r="M51" s="53">
        <v>177598791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475549018</v>
      </c>
      <c r="W51" s="53">
        <v>72813912</v>
      </c>
      <c r="X51" s="53">
        <v>967676201</v>
      </c>
      <c r="Y51" s="53">
        <v>4323678615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106.64708380276761</v>
      </c>
      <c r="C58" s="5">
        <f>IF(C67=0,0,+(C76/C67)*100)</f>
        <v>0</v>
      </c>
      <c r="D58" s="6">
        <f aca="true" t="shared" si="6" ref="D58:Z58">IF(D67=0,0,+(D76/D67)*100)</f>
        <v>83.56668975539385</v>
      </c>
      <c r="E58" s="7">
        <f t="shared" si="6"/>
        <v>83.56668975539385</v>
      </c>
      <c r="F58" s="7">
        <f t="shared" si="6"/>
        <v>69.57642200672517</v>
      </c>
      <c r="G58" s="7">
        <f t="shared" si="6"/>
        <v>30.858803677575757</v>
      </c>
      <c r="H58" s="7">
        <f t="shared" si="6"/>
        <v>87.00252017880923</v>
      </c>
      <c r="I58" s="7">
        <f t="shared" si="6"/>
        <v>57.27984576228467</v>
      </c>
      <c r="J58" s="7">
        <f t="shared" si="6"/>
        <v>79.77908154994228</v>
      </c>
      <c r="K58" s="7">
        <f t="shared" si="6"/>
        <v>103.07436505531946</v>
      </c>
      <c r="L58" s="7">
        <f t="shared" si="6"/>
        <v>109.92403207273094</v>
      </c>
      <c r="M58" s="7">
        <f t="shared" si="6"/>
        <v>96.37027065103176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74.50123340781714</v>
      </c>
      <c r="W58" s="7">
        <f t="shared" si="6"/>
        <v>80.73461457508077</v>
      </c>
      <c r="X58" s="7">
        <f t="shared" si="6"/>
        <v>0</v>
      </c>
      <c r="Y58" s="7">
        <f t="shared" si="6"/>
        <v>0</v>
      </c>
      <c r="Z58" s="8">
        <f t="shared" si="6"/>
        <v>83.56668975539385</v>
      </c>
    </row>
    <row r="59" spans="1:26" ht="13.5">
      <c r="A59" s="36" t="s">
        <v>31</v>
      </c>
      <c r="B59" s="9">
        <f aca="true" t="shared" si="7" ref="B59:Z66">IF(B68=0,0,+(B77/B68)*100)</f>
        <v>99.71549625359198</v>
      </c>
      <c r="C59" s="9">
        <f t="shared" si="7"/>
        <v>0</v>
      </c>
      <c r="D59" s="2">
        <f t="shared" si="7"/>
        <v>79.69614783029357</v>
      </c>
      <c r="E59" s="10">
        <f t="shared" si="7"/>
        <v>79.69614783029357</v>
      </c>
      <c r="F59" s="10">
        <f t="shared" si="7"/>
        <v>59.06390727397385</v>
      </c>
      <c r="G59" s="10">
        <f t="shared" si="7"/>
        <v>33.40564418936495</v>
      </c>
      <c r="H59" s="10">
        <f t="shared" si="7"/>
        <v>143.30023334139014</v>
      </c>
      <c r="I59" s="10">
        <f t="shared" si="7"/>
        <v>60.09790856577636</v>
      </c>
      <c r="J59" s="10">
        <f t="shared" si="7"/>
        <v>87.45350541326388</v>
      </c>
      <c r="K59" s="10">
        <f t="shared" si="7"/>
        <v>160.59218715980626</v>
      </c>
      <c r="L59" s="10">
        <f t="shared" si="7"/>
        <v>127.25140531533813</v>
      </c>
      <c r="M59" s="10">
        <f t="shared" si="7"/>
        <v>118.28687186875118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80.73598072268868</v>
      </c>
      <c r="W59" s="10">
        <f t="shared" si="7"/>
        <v>73.39459588803165</v>
      </c>
      <c r="X59" s="10">
        <f t="shared" si="7"/>
        <v>0</v>
      </c>
      <c r="Y59" s="10">
        <f t="shared" si="7"/>
        <v>0</v>
      </c>
      <c r="Z59" s="11">
        <f t="shared" si="7"/>
        <v>79.69614783029357</v>
      </c>
    </row>
    <row r="60" spans="1:26" ht="13.5">
      <c r="A60" s="37" t="s">
        <v>32</v>
      </c>
      <c r="B60" s="12">
        <f t="shared" si="7"/>
        <v>122.71599062299323</v>
      </c>
      <c r="C60" s="12">
        <f t="shared" si="7"/>
        <v>0</v>
      </c>
      <c r="D60" s="3">
        <f t="shared" si="7"/>
        <v>86.24248301420174</v>
      </c>
      <c r="E60" s="13">
        <f t="shared" si="7"/>
        <v>86.24248301420174</v>
      </c>
      <c r="F60" s="13">
        <f t="shared" si="7"/>
        <v>76.79878991414635</v>
      </c>
      <c r="G60" s="13">
        <f t="shared" si="7"/>
        <v>30.527470212881024</v>
      </c>
      <c r="H60" s="13">
        <f t="shared" si="7"/>
        <v>70.98990182829549</v>
      </c>
      <c r="I60" s="13">
        <f t="shared" si="7"/>
        <v>56.77647721652771</v>
      </c>
      <c r="J60" s="13">
        <f t="shared" si="7"/>
        <v>77.21947906325084</v>
      </c>
      <c r="K60" s="13">
        <f t="shared" si="7"/>
        <v>88.80634067075142</v>
      </c>
      <c r="L60" s="13">
        <f t="shared" si="7"/>
        <v>103.71049836324646</v>
      </c>
      <c r="M60" s="13">
        <f t="shared" si="7"/>
        <v>89.51685072704699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72.45105154667034</v>
      </c>
      <c r="W60" s="13">
        <f t="shared" si="7"/>
        <v>84.40673948276418</v>
      </c>
      <c r="X60" s="13">
        <f t="shared" si="7"/>
        <v>0</v>
      </c>
      <c r="Y60" s="13">
        <f t="shared" si="7"/>
        <v>0</v>
      </c>
      <c r="Z60" s="14">
        <f t="shared" si="7"/>
        <v>86.24248301420174</v>
      </c>
    </row>
    <row r="61" spans="1:26" ht="13.5">
      <c r="A61" s="38" t="s">
        <v>103</v>
      </c>
      <c r="B61" s="12">
        <f t="shared" si="7"/>
        <v>116.84729273879542</v>
      </c>
      <c r="C61" s="12">
        <f t="shared" si="7"/>
        <v>0</v>
      </c>
      <c r="D61" s="3">
        <f t="shared" si="7"/>
        <v>89.31590851072256</v>
      </c>
      <c r="E61" s="13">
        <f t="shared" si="7"/>
        <v>89.31590851072256</v>
      </c>
      <c r="F61" s="13">
        <f t="shared" si="7"/>
        <v>68.90682854823184</v>
      </c>
      <c r="G61" s="13">
        <f t="shared" si="7"/>
        <v>27.893928288004933</v>
      </c>
      <c r="H61" s="13">
        <f t="shared" si="7"/>
        <v>65.72007888322908</v>
      </c>
      <c r="I61" s="13">
        <f t="shared" si="7"/>
        <v>51.36180953231543</v>
      </c>
      <c r="J61" s="13">
        <f t="shared" si="7"/>
        <v>70.24681226805627</v>
      </c>
      <c r="K61" s="13">
        <f t="shared" si="7"/>
        <v>82.12647114797676</v>
      </c>
      <c r="L61" s="13">
        <f t="shared" si="7"/>
        <v>101.71630097672258</v>
      </c>
      <c r="M61" s="13">
        <f t="shared" si="7"/>
        <v>84.46594457609959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66.88298204290389</v>
      </c>
      <c r="W61" s="13">
        <f t="shared" si="7"/>
        <v>87.55393423063487</v>
      </c>
      <c r="X61" s="13">
        <f t="shared" si="7"/>
        <v>0</v>
      </c>
      <c r="Y61" s="13">
        <f t="shared" si="7"/>
        <v>0</v>
      </c>
      <c r="Z61" s="14">
        <f t="shared" si="7"/>
        <v>89.31590851072256</v>
      </c>
    </row>
    <row r="62" spans="1:26" ht="13.5">
      <c r="A62" s="38" t="s">
        <v>104</v>
      </c>
      <c r="B62" s="12">
        <f t="shared" si="7"/>
        <v>141.85865629381792</v>
      </c>
      <c r="C62" s="12">
        <f t="shared" si="7"/>
        <v>0</v>
      </c>
      <c r="D62" s="3">
        <f t="shared" si="7"/>
        <v>80.87044778855783</v>
      </c>
      <c r="E62" s="13">
        <f t="shared" si="7"/>
        <v>80.87044778855783</v>
      </c>
      <c r="F62" s="13">
        <f t="shared" si="7"/>
        <v>89.16552445942958</v>
      </c>
      <c r="G62" s="13">
        <f t="shared" si="7"/>
        <v>54.97486082757085</v>
      </c>
      <c r="H62" s="13">
        <f t="shared" si="7"/>
        <v>76.87021234024147</v>
      </c>
      <c r="I62" s="13">
        <f t="shared" si="7"/>
        <v>72.88318774183874</v>
      </c>
      <c r="J62" s="13">
        <f t="shared" si="7"/>
        <v>93.87377612152234</v>
      </c>
      <c r="K62" s="13">
        <f t="shared" si="7"/>
        <v>98.85395774304409</v>
      </c>
      <c r="L62" s="13">
        <f t="shared" si="7"/>
        <v>108.52232645161874</v>
      </c>
      <c r="M62" s="13">
        <f t="shared" si="7"/>
        <v>100.0350853161216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86.38414436364387</v>
      </c>
      <c r="W62" s="13">
        <f t="shared" si="7"/>
        <v>79.6266153855537</v>
      </c>
      <c r="X62" s="13">
        <f t="shared" si="7"/>
        <v>0</v>
      </c>
      <c r="Y62" s="13">
        <f t="shared" si="7"/>
        <v>0</v>
      </c>
      <c r="Z62" s="14">
        <f t="shared" si="7"/>
        <v>80.87044778855783</v>
      </c>
    </row>
    <row r="63" spans="1:26" ht="13.5">
      <c r="A63" s="38" t="s">
        <v>105</v>
      </c>
      <c r="B63" s="12">
        <f t="shared" si="7"/>
        <v>142.68413287242282</v>
      </c>
      <c r="C63" s="12">
        <f t="shared" si="7"/>
        <v>0</v>
      </c>
      <c r="D63" s="3">
        <f t="shared" si="7"/>
        <v>82.82697264242074</v>
      </c>
      <c r="E63" s="13">
        <f t="shared" si="7"/>
        <v>82.82697264242074</v>
      </c>
      <c r="F63" s="13">
        <f t="shared" si="7"/>
        <v>80.78886988497035</v>
      </c>
      <c r="G63" s="13">
        <f t="shared" si="7"/>
        <v>41.550497128262855</v>
      </c>
      <c r="H63" s="13">
        <f t="shared" si="7"/>
        <v>79.41984257612876</v>
      </c>
      <c r="I63" s="13">
        <f t="shared" si="7"/>
        <v>65.92853624175466</v>
      </c>
      <c r="J63" s="13">
        <f t="shared" si="7"/>
        <v>74.8556573359465</v>
      </c>
      <c r="K63" s="13">
        <f t="shared" si="7"/>
        <v>84.39934940296973</v>
      </c>
      <c r="L63" s="13">
        <f t="shared" si="7"/>
        <v>92.99912750242643</v>
      </c>
      <c r="M63" s="13">
        <f t="shared" si="7"/>
        <v>83.39798228402067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74.78838276284554</v>
      </c>
      <c r="W63" s="13">
        <f t="shared" si="7"/>
        <v>81.80948775515958</v>
      </c>
      <c r="X63" s="13">
        <f t="shared" si="7"/>
        <v>0</v>
      </c>
      <c r="Y63" s="13">
        <f t="shared" si="7"/>
        <v>0</v>
      </c>
      <c r="Z63" s="14">
        <f t="shared" si="7"/>
        <v>82.82697264242074</v>
      </c>
    </row>
    <row r="64" spans="1:26" ht="13.5">
      <c r="A64" s="38" t="s">
        <v>106</v>
      </c>
      <c r="B64" s="12">
        <f t="shared" si="7"/>
        <v>116.63512917574809</v>
      </c>
      <c r="C64" s="12">
        <f t="shared" si="7"/>
        <v>0</v>
      </c>
      <c r="D64" s="3">
        <f t="shared" si="7"/>
        <v>75.22266666633813</v>
      </c>
      <c r="E64" s="13">
        <f t="shared" si="7"/>
        <v>75.22266666633813</v>
      </c>
      <c r="F64" s="13">
        <f t="shared" si="7"/>
        <v>87.82751035984522</v>
      </c>
      <c r="G64" s="13">
        <f t="shared" si="7"/>
        <v>-36.309089417374196</v>
      </c>
      <c r="H64" s="13">
        <f t="shared" si="7"/>
        <v>74.89282360367808</v>
      </c>
      <c r="I64" s="13">
        <f t="shared" si="7"/>
        <v>33.377641758612306</v>
      </c>
      <c r="J64" s="13">
        <f t="shared" si="7"/>
        <v>80.92693006017471</v>
      </c>
      <c r="K64" s="13">
        <f t="shared" si="7"/>
        <v>101.85980258532999</v>
      </c>
      <c r="L64" s="13">
        <f t="shared" si="7"/>
        <v>97.02153566580229</v>
      </c>
      <c r="M64" s="13">
        <f t="shared" si="7"/>
        <v>92.38686660002712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62.00020428500031</v>
      </c>
      <c r="W64" s="13">
        <f t="shared" si="7"/>
        <v>71.97937020202988</v>
      </c>
      <c r="X64" s="13">
        <f t="shared" si="7"/>
        <v>0</v>
      </c>
      <c r="Y64" s="13">
        <f t="shared" si="7"/>
        <v>0</v>
      </c>
      <c r="Z64" s="14">
        <f t="shared" si="7"/>
        <v>75.22266666633813</v>
      </c>
    </row>
    <row r="65" spans="1:26" ht="13.5">
      <c r="A65" s="38" t="s">
        <v>107</v>
      </c>
      <c r="B65" s="12">
        <f t="shared" si="7"/>
        <v>89.28554277284066</v>
      </c>
      <c r="C65" s="12">
        <f t="shared" si="7"/>
        <v>0</v>
      </c>
      <c r="D65" s="3">
        <f t="shared" si="7"/>
        <v>268.44258208012894</v>
      </c>
      <c r="E65" s="13">
        <f t="shared" si="7"/>
        <v>268.44258208012894</v>
      </c>
      <c r="F65" s="13">
        <f t="shared" si="7"/>
        <v>184.33646527353744</v>
      </c>
      <c r="G65" s="13">
        <f t="shared" si="7"/>
        <v>182.34461196921254</v>
      </c>
      <c r="H65" s="13">
        <f t="shared" si="7"/>
        <v>184.41094172208153</v>
      </c>
      <c r="I65" s="13">
        <f t="shared" si="7"/>
        <v>183.71453844850558</v>
      </c>
      <c r="J65" s="13">
        <f t="shared" si="7"/>
        <v>167.8647740665519</v>
      </c>
      <c r="K65" s="13">
        <f t="shared" si="7"/>
        <v>175.01664099056157</v>
      </c>
      <c r="L65" s="13">
        <f t="shared" si="7"/>
        <v>220.27117558298409</v>
      </c>
      <c r="M65" s="13">
        <f t="shared" si="7"/>
        <v>186.79576773870969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185.31347580304262</v>
      </c>
      <c r="W65" s="13">
        <f t="shared" si="7"/>
        <v>84.93049955249737</v>
      </c>
      <c r="X65" s="13">
        <f t="shared" si="7"/>
        <v>0</v>
      </c>
      <c r="Y65" s="13">
        <f t="shared" si="7"/>
        <v>0</v>
      </c>
      <c r="Z65" s="14">
        <f t="shared" si="7"/>
        <v>268.44258208012894</v>
      </c>
    </row>
    <row r="66" spans="1:26" ht="13.5">
      <c r="A66" s="39" t="s">
        <v>108</v>
      </c>
      <c r="B66" s="15">
        <f t="shared" si="7"/>
        <v>7.870235268464524</v>
      </c>
      <c r="C66" s="15">
        <f t="shared" si="7"/>
        <v>0</v>
      </c>
      <c r="D66" s="4">
        <f t="shared" si="7"/>
        <v>54.65652924268182</v>
      </c>
      <c r="E66" s="16">
        <f t="shared" si="7"/>
        <v>54.65652924268182</v>
      </c>
      <c r="F66" s="16">
        <f t="shared" si="7"/>
        <v>60.73773419387991</v>
      </c>
      <c r="G66" s="16">
        <f t="shared" si="7"/>
        <v>7.28922078449232</v>
      </c>
      <c r="H66" s="16">
        <f t="shared" si="7"/>
        <v>63.60174172343472</v>
      </c>
      <c r="I66" s="16">
        <f t="shared" si="7"/>
        <v>39.962955242887304</v>
      </c>
      <c r="J66" s="16">
        <f t="shared" si="7"/>
        <v>67.4592619850618</v>
      </c>
      <c r="K66" s="16">
        <f t="shared" si="7"/>
        <v>53.59615747640009</v>
      </c>
      <c r="L66" s="16">
        <f t="shared" si="7"/>
        <v>117.8700557237808</v>
      </c>
      <c r="M66" s="16">
        <f t="shared" si="7"/>
        <v>81.94071756926864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60.584398012032146</v>
      </c>
      <c r="W66" s="16">
        <f t="shared" si="7"/>
        <v>54.89527966854752</v>
      </c>
      <c r="X66" s="16">
        <f t="shared" si="7"/>
        <v>0</v>
      </c>
      <c r="Y66" s="16">
        <f t="shared" si="7"/>
        <v>0</v>
      </c>
      <c r="Z66" s="17">
        <f t="shared" si="7"/>
        <v>54.65652924268182</v>
      </c>
    </row>
    <row r="67" spans="1:26" ht="13.5" hidden="1">
      <c r="A67" s="40" t="s">
        <v>109</v>
      </c>
      <c r="B67" s="23">
        <v>2367879399</v>
      </c>
      <c r="C67" s="23"/>
      <c r="D67" s="24">
        <v>9334439770</v>
      </c>
      <c r="E67" s="25">
        <v>9334439770</v>
      </c>
      <c r="F67" s="25">
        <v>740372694</v>
      </c>
      <c r="G67" s="25">
        <v>1116570009</v>
      </c>
      <c r="H67" s="25">
        <v>686240196</v>
      </c>
      <c r="I67" s="25">
        <v>2543182899</v>
      </c>
      <c r="J67" s="25">
        <v>767920470</v>
      </c>
      <c r="K67" s="25">
        <v>583269868</v>
      </c>
      <c r="L67" s="25">
        <v>651510470</v>
      </c>
      <c r="M67" s="25">
        <v>2002700808</v>
      </c>
      <c r="N67" s="25"/>
      <c r="O67" s="25"/>
      <c r="P67" s="25"/>
      <c r="Q67" s="25"/>
      <c r="R67" s="25"/>
      <c r="S67" s="25"/>
      <c r="T67" s="25"/>
      <c r="U67" s="25"/>
      <c r="V67" s="25">
        <v>4545883707</v>
      </c>
      <c r="W67" s="25">
        <v>4689698213</v>
      </c>
      <c r="X67" s="25"/>
      <c r="Y67" s="24"/>
      <c r="Z67" s="26">
        <v>9334439770</v>
      </c>
    </row>
    <row r="68" spans="1:26" ht="13.5" hidden="1">
      <c r="A68" s="36" t="s">
        <v>31</v>
      </c>
      <c r="B68" s="18">
        <v>796546980</v>
      </c>
      <c r="C68" s="18"/>
      <c r="D68" s="19">
        <v>2235307257</v>
      </c>
      <c r="E68" s="20">
        <v>2235307257</v>
      </c>
      <c r="F68" s="20">
        <v>284027183</v>
      </c>
      <c r="G68" s="20">
        <v>476234624</v>
      </c>
      <c r="H68" s="20">
        <v>156311317</v>
      </c>
      <c r="I68" s="20">
        <v>916573124</v>
      </c>
      <c r="J68" s="20">
        <v>223305297</v>
      </c>
      <c r="K68" s="20">
        <v>131106355</v>
      </c>
      <c r="L68" s="20">
        <v>149339436</v>
      </c>
      <c r="M68" s="20">
        <v>503751088</v>
      </c>
      <c r="N68" s="20"/>
      <c r="O68" s="20"/>
      <c r="P68" s="20"/>
      <c r="Q68" s="20"/>
      <c r="R68" s="20"/>
      <c r="S68" s="20"/>
      <c r="T68" s="20"/>
      <c r="U68" s="20"/>
      <c r="V68" s="20">
        <v>1420324212</v>
      </c>
      <c r="W68" s="20">
        <v>1193484672</v>
      </c>
      <c r="X68" s="20"/>
      <c r="Y68" s="19"/>
      <c r="Z68" s="22">
        <v>2235307257</v>
      </c>
    </row>
    <row r="69" spans="1:26" ht="13.5" hidden="1">
      <c r="A69" s="37" t="s">
        <v>32</v>
      </c>
      <c r="B69" s="18">
        <v>1399551938</v>
      </c>
      <c r="C69" s="18"/>
      <c r="D69" s="19">
        <v>6771646424</v>
      </c>
      <c r="E69" s="20">
        <v>6771646424</v>
      </c>
      <c r="F69" s="20">
        <v>437040726</v>
      </c>
      <c r="G69" s="20">
        <v>597271509</v>
      </c>
      <c r="H69" s="20">
        <v>487371491</v>
      </c>
      <c r="I69" s="20">
        <v>1521683726</v>
      </c>
      <c r="J69" s="20">
        <v>511855538</v>
      </c>
      <c r="K69" s="20">
        <v>421221556</v>
      </c>
      <c r="L69" s="20">
        <v>464557111</v>
      </c>
      <c r="M69" s="20">
        <v>1397634205</v>
      </c>
      <c r="N69" s="20"/>
      <c r="O69" s="20"/>
      <c r="P69" s="20"/>
      <c r="Q69" s="20"/>
      <c r="R69" s="20"/>
      <c r="S69" s="20"/>
      <c r="T69" s="20"/>
      <c r="U69" s="20"/>
      <c r="V69" s="20">
        <v>2919317931</v>
      </c>
      <c r="W69" s="20">
        <v>3358018648</v>
      </c>
      <c r="X69" s="20"/>
      <c r="Y69" s="19"/>
      <c r="Z69" s="22">
        <v>6771646424</v>
      </c>
    </row>
    <row r="70" spans="1:26" ht="13.5" hidden="1">
      <c r="A70" s="38" t="s">
        <v>103</v>
      </c>
      <c r="B70" s="18">
        <v>829296577</v>
      </c>
      <c r="C70" s="18"/>
      <c r="D70" s="19">
        <v>4431768349</v>
      </c>
      <c r="E70" s="20">
        <v>4431768349</v>
      </c>
      <c r="F70" s="20">
        <v>282127245</v>
      </c>
      <c r="G70" s="20">
        <v>411786396</v>
      </c>
      <c r="H70" s="20">
        <v>328300455</v>
      </c>
      <c r="I70" s="20">
        <v>1022214096</v>
      </c>
      <c r="J70" s="20">
        <v>331631084</v>
      </c>
      <c r="K70" s="20">
        <v>261848829</v>
      </c>
      <c r="L70" s="20">
        <v>308868670</v>
      </c>
      <c r="M70" s="20">
        <v>902348583</v>
      </c>
      <c r="N70" s="20"/>
      <c r="O70" s="20"/>
      <c r="P70" s="20"/>
      <c r="Q70" s="20"/>
      <c r="R70" s="20"/>
      <c r="S70" s="20"/>
      <c r="T70" s="20"/>
      <c r="U70" s="20"/>
      <c r="V70" s="20">
        <v>1924562679</v>
      </c>
      <c r="W70" s="20">
        <v>2205346421</v>
      </c>
      <c r="X70" s="20"/>
      <c r="Y70" s="19"/>
      <c r="Z70" s="22">
        <v>4431768349</v>
      </c>
    </row>
    <row r="71" spans="1:26" ht="13.5" hidden="1">
      <c r="A71" s="38" t="s">
        <v>104</v>
      </c>
      <c r="B71" s="18">
        <v>269414642</v>
      </c>
      <c r="C71" s="18"/>
      <c r="D71" s="19">
        <v>1330879250</v>
      </c>
      <c r="E71" s="20">
        <v>1330879250</v>
      </c>
      <c r="F71" s="20">
        <v>87435972</v>
      </c>
      <c r="G71" s="20">
        <v>98326228</v>
      </c>
      <c r="H71" s="20">
        <v>84573418</v>
      </c>
      <c r="I71" s="20">
        <v>270335618</v>
      </c>
      <c r="J71" s="20">
        <v>94649920</v>
      </c>
      <c r="K71" s="20">
        <v>91298815</v>
      </c>
      <c r="L71" s="20">
        <v>81416677</v>
      </c>
      <c r="M71" s="20">
        <v>267365412</v>
      </c>
      <c r="N71" s="20"/>
      <c r="O71" s="20"/>
      <c r="P71" s="20"/>
      <c r="Q71" s="20"/>
      <c r="R71" s="20"/>
      <c r="S71" s="20"/>
      <c r="T71" s="20"/>
      <c r="U71" s="20"/>
      <c r="V71" s="20">
        <v>537701030</v>
      </c>
      <c r="W71" s="20">
        <v>652554740</v>
      </c>
      <c r="X71" s="20"/>
      <c r="Y71" s="19"/>
      <c r="Z71" s="22">
        <v>1330879250</v>
      </c>
    </row>
    <row r="72" spans="1:26" ht="13.5" hidden="1">
      <c r="A72" s="38" t="s">
        <v>105</v>
      </c>
      <c r="B72" s="18">
        <v>108751114</v>
      </c>
      <c r="C72" s="18"/>
      <c r="D72" s="19">
        <v>463425652</v>
      </c>
      <c r="E72" s="20">
        <v>463425652</v>
      </c>
      <c r="F72" s="20">
        <v>33269162</v>
      </c>
      <c r="G72" s="20">
        <v>39222775</v>
      </c>
      <c r="H72" s="20">
        <v>34228227</v>
      </c>
      <c r="I72" s="20">
        <v>106720164</v>
      </c>
      <c r="J72" s="20">
        <v>42064313</v>
      </c>
      <c r="K72" s="20">
        <v>33864280</v>
      </c>
      <c r="L72" s="20">
        <v>33893504</v>
      </c>
      <c r="M72" s="20">
        <v>109822097</v>
      </c>
      <c r="N72" s="20"/>
      <c r="O72" s="20"/>
      <c r="P72" s="20"/>
      <c r="Q72" s="20"/>
      <c r="R72" s="20"/>
      <c r="S72" s="20"/>
      <c r="T72" s="20"/>
      <c r="U72" s="20"/>
      <c r="V72" s="20">
        <v>216542261</v>
      </c>
      <c r="W72" s="20">
        <v>232714711</v>
      </c>
      <c r="X72" s="20"/>
      <c r="Y72" s="19"/>
      <c r="Z72" s="22">
        <v>463425652</v>
      </c>
    </row>
    <row r="73" spans="1:26" ht="13.5" hidden="1">
      <c r="A73" s="38" t="s">
        <v>106</v>
      </c>
      <c r="B73" s="18">
        <v>144779537</v>
      </c>
      <c r="C73" s="18"/>
      <c r="D73" s="19">
        <v>539757149</v>
      </c>
      <c r="E73" s="20">
        <v>539757149</v>
      </c>
      <c r="F73" s="20">
        <v>27626378</v>
      </c>
      <c r="G73" s="20">
        <v>41294704</v>
      </c>
      <c r="H73" s="20">
        <v>33082844</v>
      </c>
      <c r="I73" s="20">
        <v>102003926</v>
      </c>
      <c r="J73" s="20">
        <v>35755880</v>
      </c>
      <c r="K73" s="20">
        <v>26903877</v>
      </c>
      <c r="L73" s="20">
        <v>33422324</v>
      </c>
      <c r="M73" s="20">
        <v>96082081</v>
      </c>
      <c r="N73" s="20"/>
      <c r="O73" s="20"/>
      <c r="P73" s="20"/>
      <c r="Q73" s="20"/>
      <c r="R73" s="20"/>
      <c r="S73" s="20"/>
      <c r="T73" s="20"/>
      <c r="U73" s="20"/>
      <c r="V73" s="20">
        <v>198086007</v>
      </c>
      <c r="W73" s="20">
        <v>259205059</v>
      </c>
      <c r="X73" s="20"/>
      <c r="Y73" s="19"/>
      <c r="Z73" s="22">
        <v>539757149</v>
      </c>
    </row>
    <row r="74" spans="1:26" ht="13.5" hidden="1">
      <c r="A74" s="38" t="s">
        <v>107</v>
      </c>
      <c r="B74" s="18">
        <v>47310068</v>
      </c>
      <c r="C74" s="18"/>
      <c r="D74" s="19">
        <v>5816024</v>
      </c>
      <c r="E74" s="20">
        <v>5816024</v>
      </c>
      <c r="F74" s="20">
        <v>6581969</v>
      </c>
      <c r="G74" s="20">
        <v>6641406</v>
      </c>
      <c r="H74" s="20">
        <v>7186547</v>
      </c>
      <c r="I74" s="20">
        <v>20409922</v>
      </c>
      <c r="J74" s="20">
        <v>7754341</v>
      </c>
      <c r="K74" s="20">
        <v>7305755</v>
      </c>
      <c r="L74" s="20">
        <v>6955936</v>
      </c>
      <c r="M74" s="20">
        <v>22016032</v>
      </c>
      <c r="N74" s="20"/>
      <c r="O74" s="20"/>
      <c r="P74" s="20"/>
      <c r="Q74" s="20"/>
      <c r="R74" s="20"/>
      <c r="S74" s="20"/>
      <c r="T74" s="20"/>
      <c r="U74" s="20"/>
      <c r="V74" s="20">
        <v>42425954</v>
      </c>
      <c r="W74" s="20">
        <v>8197717</v>
      </c>
      <c r="X74" s="20"/>
      <c r="Y74" s="19"/>
      <c r="Z74" s="22">
        <v>5816024</v>
      </c>
    </row>
    <row r="75" spans="1:26" ht="13.5" hidden="1">
      <c r="A75" s="39" t="s">
        <v>108</v>
      </c>
      <c r="B75" s="27">
        <v>171780481</v>
      </c>
      <c r="C75" s="27"/>
      <c r="D75" s="28">
        <v>327486089</v>
      </c>
      <c r="E75" s="29">
        <v>327486089</v>
      </c>
      <c r="F75" s="29">
        <v>19304785</v>
      </c>
      <c r="G75" s="29">
        <v>43063876</v>
      </c>
      <c r="H75" s="29">
        <v>42557388</v>
      </c>
      <c r="I75" s="29">
        <v>104926049</v>
      </c>
      <c r="J75" s="29">
        <v>32759635</v>
      </c>
      <c r="K75" s="29">
        <v>30941957</v>
      </c>
      <c r="L75" s="29">
        <v>37613923</v>
      </c>
      <c r="M75" s="29">
        <v>101315515</v>
      </c>
      <c r="N75" s="29"/>
      <c r="O75" s="29"/>
      <c r="P75" s="29"/>
      <c r="Q75" s="29"/>
      <c r="R75" s="29"/>
      <c r="S75" s="29"/>
      <c r="T75" s="29"/>
      <c r="U75" s="29"/>
      <c r="V75" s="29">
        <v>206241564</v>
      </c>
      <c r="W75" s="29">
        <v>138194893</v>
      </c>
      <c r="X75" s="29"/>
      <c r="Y75" s="28"/>
      <c r="Z75" s="30">
        <v>327486089</v>
      </c>
    </row>
    <row r="76" spans="1:26" ht="13.5" hidden="1">
      <c r="A76" s="41" t="s">
        <v>110</v>
      </c>
      <c r="B76" s="31">
        <v>2525274327</v>
      </c>
      <c r="C76" s="31"/>
      <c r="D76" s="32">
        <v>7800482323</v>
      </c>
      <c r="E76" s="33">
        <v>7800482323</v>
      </c>
      <c r="F76" s="33">
        <v>515124830</v>
      </c>
      <c r="G76" s="33">
        <v>344560147</v>
      </c>
      <c r="H76" s="33">
        <v>597046265</v>
      </c>
      <c r="I76" s="33">
        <v>1456731242</v>
      </c>
      <c r="J76" s="33">
        <v>612639898</v>
      </c>
      <c r="K76" s="33">
        <v>601201713</v>
      </c>
      <c r="L76" s="33">
        <v>716166578</v>
      </c>
      <c r="M76" s="33">
        <v>1930008189</v>
      </c>
      <c r="N76" s="33"/>
      <c r="O76" s="33"/>
      <c r="P76" s="33"/>
      <c r="Q76" s="33"/>
      <c r="R76" s="33"/>
      <c r="S76" s="33"/>
      <c r="T76" s="33"/>
      <c r="U76" s="33"/>
      <c r="V76" s="33">
        <v>3386739431</v>
      </c>
      <c r="W76" s="33">
        <v>3786209777</v>
      </c>
      <c r="X76" s="33"/>
      <c r="Y76" s="32"/>
      <c r="Z76" s="34">
        <v>7800482323</v>
      </c>
    </row>
    <row r="77" spans="1:26" ht="13.5" hidden="1">
      <c r="A77" s="36" t="s">
        <v>31</v>
      </c>
      <c r="B77" s="18">
        <v>794280774</v>
      </c>
      <c r="C77" s="18"/>
      <c r="D77" s="19">
        <v>1781453776</v>
      </c>
      <c r="E77" s="20">
        <v>1781453776</v>
      </c>
      <c r="F77" s="20">
        <v>167757552</v>
      </c>
      <c r="G77" s="20">
        <v>159089244</v>
      </c>
      <c r="H77" s="20">
        <v>223994482</v>
      </c>
      <c r="I77" s="20">
        <v>550841278</v>
      </c>
      <c r="J77" s="20">
        <v>195288310</v>
      </c>
      <c r="K77" s="20">
        <v>210546563</v>
      </c>
      <c r="L77" s="20">
        <v>190036531</v>
      </c>
      <c r="M77" s="20">
        <v>595871404</v>
      </c>
      <c r="N77" s="20"/>
      <c r="O77" s="20"/>
      <c r="P77" s="20"/>
      <c r="Q77" s="20"/>
      <c r="R77" s="20"/>
      <c r="S77" s="20"/>
      <c r="T77" s="20"/>
      <c r="U77" s="20"/>
      <c r="V77" s="20">
        <v>1146712682</v>
      </c>
      <c r="W77" s="20">
        <v>875953252</v>
      </c>
      <c r="X77" s="20"/>
      <c r="Y77" s="19"/>
      <c r="Z77" s="22">
        <v>1781453776</v>
      </c>
    </row>
    <row r="78" spans="1:26" ht="13.5" hidden="1">
      <c r="A78" s="37" t="s">
        <v>32</v>
      </c>
      <c r="B78" s="18">
        <v>1717474025</v>
      </c>
      <c r="C78" s="18"/>
      <c r="D78" s="19">
        <v>5840036017</v>
      </c>
      <c r="E78" s="20">
        <v>5840036017</v>
      </c>
      <c r="F78" s="20">
        <v>335641989</v>
      </c>
      <c r="G78" s="20">
        <v>182331882</v>
      </c>
      <c r="H78" s="20">
        <v>345984543</v>
      </c>
      <c r="I78" s="20">
        <v>863958414</v>
      </c>
      <c r="J78" s="20">
        <v>395252180</v>
      </c>
      <c r="K78" s="20">
        <v>374071450</v>
      </c>
      <c r="L78" s="20">
        <v>481794495</v>
      </c>
      <c r="M78" s="20">
        <v>1251118125</v>
      </c>
      <c r="N78" s="20"/>
      <c r="O78" s="20"/>
      <c r="P78" s="20"/>
      <c r="Q78" s="20"/>
      <c r="R78" s="20"/>
      <c r="S78" s="20"/>
      <c r="T78" s="20"/>
      <c r="U78" s="20"/>
      <c r="V78" s="20">
        <v>2115076539</v>
      </c>
      <c r="W78" s="20">
        <v>2834394052</v>
      </c>
      <c r="X78" s="20"/>
      <c r="Y78" s="19"/>
      <c r="Z78" s="22">
        <v>5840036017</v>
      </c>
    </row>
    <row r="79" spans="1:26" ht="13.5" hidden="1">
      <c r="A79" s="38" t="s">
        <v>103</v>
      </c>
      <c r="B79" s="18">
        <v>969010599</v>
      </c>
      <c r="C79" s="18"/>
      <c r="D79" s="19">
        <v>3958274164</v>
      </c>
      <c r="E79" s="20">
        <v>3958274164</v>
      </c>
      <c r="F79" s="20">
        <v>194404937</v>
      </c>
      <c r="G79" s="20">
        <v>114863402</v>
      </c>
      <c r="H79" s="20">
        <v>215759318</v>
      </c>
      <c r="I79" s="20">
        <v>525027657</v>
      </c>
      <c r="J79" s="20">
        <v>232960265</v>
      </c>
      <c r="K79" s="20">
        <v>215047203</v>
      </c>
      <c r="L79" s="20">
        <v>314169786</v>
      </c>
      <c r="M79" s="20">
        <v>762177254</v>
      </c>
      <c r="N79" s="20"/>
      <c r="O79" s="20"/>
      <c r="P79" s="20"/>
      <c r="Q79" s="20"/>
      <c r="R79" s="20"/>
      <c r="S79" s="20"/>
      <c r="T79" s="20"/>
      <c r="U79" s="20"/>
      <c r="V79" s="20">
        <v>1287204911</v>
      </c>
      <c r="W79" s="20">
        <v>1930867555</v>
      </c>
      <c r="X79" s="20"/>
      <c r="Y79" s="19"/>
      <c r="Z79" s="22">
        <v>3958274164</v>
      </c>
    </row>
    <row r="80" spans="1:26" ht="13.5" hidden="1">
      <c r="A80" s="38" t="s">
        <v>104</v>
      </c>
      <c r="B80" s="18">
        <v>382187991</v>
      </c>
      <c r="C80" s="18"/>
      <c r="D80" s="19">
        <v>1076288009</v>
      </c>
      <c r="E80" s="20">
        <v>1076288009</v>
      </c>
      <c r="F80" s="20">
        <v>77962743</v>
      </c>
      <c r="G80" s="20">
        <v>54054707</v>
      </c>
      <c r="H80" s="20">
        <v>65011766</v>
      </c>
      <c r="I80" s="20">
        <v>197029216</v>
      </c>
      <c r="J80" s="20">
        <v>88851454</v>
      </c>
      <c r="K80" s="20">
        <v>90252492</v>
      </c>
      <c r="L80" s="20">
        <v>88355272</v>
      </c>
      <c r="M80" s="20">
        <v>267459218</v>
      </c>
      <c r="N80" s="20"/>
      <c r="O80" s="20"/>
      <c r="P80" s="20"/>
      <c r="Q80" s="20"/>
      <c r="R80" s="20"/>
      <c r="S80" s="20"/>
      <c r="T80" s="20"/>
      <c r="U80" s="20"/>
      <c r="V80" s="20">
        <v>464488434</v>
      </c>
      <c r="W80" s="20">
        <v>519607253</v>
      </c>
      <c r="X80" s="20"/>
      <c r="Y80" s="19"/>
      <c r="Z80" s="22">
        <v>1076288009</v>
      </c>
    </row>
    <row r="81" spans="1:26" ht="13.5" hidden="1">
      <c r="A81" s="38" t="s">
        <v>105</v>
      </c>
      <c r="B81" s="18">
        <v>155170584</v>
      </c>
      <c r="C81" s="18"/>
      <c r="D81" s="19">
        <v>383841438</v>
      </c>
      <c r="E81" s="20">
        <v>383841438</v>
      </c>
      <c r="F81" s="20">
        <v>26877780</v>
      </c>
      <c r="G81" s="20">
        <v>16297258</v>
      </c>
      <c r="H81" s="20">
        <v>27184004</v>
      </c>
      <c r="I81" s="20">
        <v>70359042</v>
      </c>
      <c r="J81" s="20">
        <v>31487518</v>
      </c>
      <c r="K81" s="20">
        <v>28581232</v>
      </c>
      <c r="L81" s="20">
        <v>31520663</v>
      </c>
      <c r="M81" s="20">
        <v>91589413</v>
      </c>
      <c r="N81" s="20"/>
      <c r="O81" s="20"/>
      <c r="P81" s="20"/>
      <c r="Q81" s="20"/>
      <c r="R81" s="20"/>
      <c r="S81" s="20"/>
      <c r="T81" s="20"/>
      <c r="U81" s="20"/>
      <c r="V81" s="20">
        <v>161948455</v>
      </c>
      <c r="W81" s="20">
        <v>190382713</v>
      </c>
      <c r="X81" s="20"/>
      <c r="Y81" s="19"/>
      <c r="Z81" s="22">
        <v>383841438</v>
      </c>
    </row>
    <row r="82" spans="1:26" ht="13.5" hidden="1">
      <c r="A82" s="38" t="s">
        <v>106</v>
      </c>
      <c r="B82" s="18">
        <v>168863800</v>
      </c>
      <c r="C82" s="18"/>
      <c r="D82" s="19">
        <v>406019721</v>
      </c>
      <c r="E82" s="20">
        <v>406019721</v>
      </c>
      <c r="F82" s="20">
        <v>24263560</v>
      </c>
      <c r="G82" s="20">
        <v>-14993731</v>
      </c>
      <c r="H82" s="20">
        <v>24776676</v>
      </c>
      <c r="I82" s="20">
        <v>34046505</v>
      </c>
      <c r="J82" s="20">
        <v>28936136</v>
      </c>
      <c r="K82" s="20">
        <v>27404236</v>
      </c>
      <c r="L82" s="20">
        <v>32426852</v>
      </c>
      <c r="M82" s="20">
        <v>88767224</v>
      </c>
      <c r="N82" s="20"/>
      <c r="O82" s="20"/>
      <c r="P82" s="20"/>
      <c r="Q82" s="20"/>
      <c r="R82" s="20"/>
      <c r="S82" s="20"/>
      <c r="T82" s="20"/>
      <c r="U82" s="20"/>
      <c r="V82" s="20">
        <v>122813729</v>
      </c>
      <c r="W82" s="20">
        <v>186574169</v>
      </c>
      <c r="X82" s="20"/>
      <c r="Y82" s="19"/>
      <c r="Z82" s="22">
        <v>406019721</v>
      </c>
    </row>
    <row r="83" spans="1:26" ht="13.5" hidden="1">
      <c r="A83" s="38" t="s">
        <v>107</v>
      </c>
      <c r="B83" s="18">
        <v>42241051</v>
      </c>
      <c r="C83" s="18"/>
      <c r="D83" s="19">
        <v>15612685</v>
      </c>
      <c r="E83" s="20">
        <v>15612685</v>
      </c>
      <c r="F83" s="20">
        <v>12132969</v>
      </c>
      <c r="G83" s="20">
        <v>12110246</v>
      </c>
      <c r="H83" s="20">
        <v>13252779</v>
      </c>
      <c r="I83" s="20">
        <v>37495994</v>
      </c>
      <c r="J83" s="20">
        <v>13016807</v>
      </c>
      <c r="K83" s="20">
        <v>12786287</v>
      </c>
      <c r="L83" s="20">
        <v>15321922</v>
      </c>
      <c r="M83" s="20">
        <v>41125016</v>
      </c>
      <c r="N83" s="20"/>
      <c r="O83" s="20"/>
      <c r="P83" s="20"/>
      <c r="Q83" s="20"/>
      <c r="R83" s="20"/>
      <c r="S83" s="20"/>
      <c r="T83" s="20"/>
      <c r="U83" s="20"/>
      <c r="V83" s="20">
        <v>78621010</v>
      </c>
      <c r="W83" s="20">
        <v>6962362</v>
      </c>
      <c r="X83" s="20"/>
      <c r="Y83" s="19"/>
      <c r="Z83" s="22">
        <v>15612685</v>
      </c>
    </row>
    <row r="84" spans="1:26" ht="13.5" hidden="1">
      <c r="A84" s="39" t="s">
        <v>108</v>
      </c>
      <c r="B84" s="27">
        <v>13519528</v>
      </c>
      <c r="C84" s="27"/>
      <c r="D84" s="28">
        <v>178992530</v>
      </c>
      <c r="E84" s="29">
        <v>178992530</v>
      </c>
      <c r="F84" s="29">
        <v>11725289</v>
      </c>
      <c r="G84" s="29">
        <v>3139021</v>
      </c>
      <c r="H84" s="29">
        <v>27067240</v>
      </c>
      <c r="I84" s="29">
        <v>41931550</v>
      </c>
      <c r="J84" s="29">
        <v>22099408</v>
      </c>
      <c r="K84" s="29">
        <v>16583700</v>
      </c>
      <c r="L84" s="29">
        <v>44335552</v>
      </c>
      <c r="M84" s="29">
        <v>83018660</v>
      </c>
      <c r="N84" s="29"/>
      <c r="O84" s="29"/>
      <c r="P84" s="29"/>
      <c r="Q84" s="29"/>
      <c r="R84" s="29"/>
      <c r="S84" s="29"/>
      <c r="T84" s="29"/>
      <c r="U84" s="29"/>
      <c r="V84" s="29">
        <v>124950210</v>
      </c>
      <c r="W84" s="29">
        <v>75862473</v>
      </c>
      <c r="X84" s="29"/>
      <c r="Y84" s="28"/>
      <c r="Z84" s="30">
        <v>178992530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65023400</v>
      </c>
      <c r="E5" s="59">
        <v>65023400</v>
      </c>
      <c r="F5" s="59">
        <v>72119183</v>
      </c>
      <c r="G5" s="59">
        <v>149896280</v>
      </c>
      <c r="H5" s="59">
        <v>0</v>
      </c>
      <c r="I5" s="59">
        <v>222015463</v>
      </c>
      <c r="J5" s="59">
        <v>13691104</v>
      </c>
      <c r="K5" s="59">
        <v>5451581</v>
      </c>
      <c r="L5" s="59">
        <v>6569186</v>
      </c>
      <c r="M5" s="59">
        <v>25711871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247727334</v>
      </c>
      <c r="W5" s="59">
        <v>38061066</v>
      </c>
      <c r="X5" s="59">
        <v>209666268</v>
      </c>
      <c r="Y5" s="60">
        <v>550.87</v>
      </c>
      <c r="Z5" s="61">
        <v>65023400</v>
      </c>
    </row>
    <row r="6" spans="1:26" ht="13.5">
      <c r="A6" s="57" t="s">
        <v>32</v>
      </c>
      <c r="B6" s="18">
        <v>0</v>
      </c>
      <c r="C6" s="18">
        <v>0</v>
      </c>
      <c r="D6" s="58">
        <v>258517240</v>
      </c>
      <c r="E6" s="59">
        <v>258517240</v>
      </c>
      <c r="F6" s="59">
        <v>18182416</v>
      </c>
      <c r="G6" s="59">
        <v>-4639113</v>
      </c>
      <c r="H6" s="59">
        <v>0</v>
      </c>
      <c r="I6" s="59">
        <v>13543303</v>
      </c>
      <c r="J6" s="59">
        <v>35140217</v>
      </c>
      <c r="K6" s="59">
        <v>19116930</v>
      </c>
      <c r="L6" s="59">
        <v>15034548</v>
      </c>
      <c r="M6" s="59">
        <v>69291695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82834998</v>
      </c>
      <c r="W6" s="59">
        <v>127625808</v>
      </c>
      <c r="X6" s="59">
        <v>-44790810</v>
      </c>
      <c r="Y6" s="60">
        <v>-35.1</v>
      </c>
      <c r="Z6" s="61">
        <v>258517240</v>
      </c>
    </row>
    <row r="7" spans="1:26" ht="13.5">
      <c r="A7" s="57" t="s">
        <v>33</v>
      </c>
      <c r="B7" s="18">
        <v>0</v>
      </c>
      <c r="C7" s="18">
        <v>0</v>
      </c>
      <c r="D7" s="58">
        <v>1184113</v>
      </c>
      <c r="E7" s="59">
        <v>1184113</v>
      </c>
      <c r="F7" s="59">
        <v>37399</v>
      </c>
      <c r="G7" s="59">
        <v>-83873</v>
      </c>
      <c r="H7" s="59">
        <v>0</v>
      </c>
      <c r="I7" s="59">
        <v>-46474</v>
      </c>
      <c r="J7" s="59">
        <v>98577</v>
      </c>
      <c r="K7" s="59">
        <v>109412</v>
      </c>
      <c r="L7" s="59">
        <v>104327</v>
      </c>
      <c r="M7" s="59">
        <v>312316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265842</v>
      </c>
      <c r="W7" s="59">
        <v>13319616</v>
      </c>
      <c r="X7" s="59">
        <v>-13053774</v>
      </c>
      <c r="Y7" s="60">
        <v>-98</v>
      </c>
      <c r="Z7" s="61">
        <v>1184113</v>
      </c>
    </row>
    <row r="8" spans="1:26" ht="13.5">
      <c r="A8" s="57" t="s">
        <v>34</v>
      </c>
      <c r="B8" s="18">
        <v>0</v>
      </c>
      <c r="C8" s="18">
        <v>0</v>
      </c>
      <c r="D8" s="58">
        <v>75874000</v>
      </c>
      <c r="E8" s="59">
        <v>75874000</v>
      </c>
      <c r="F8" s="59">
        <v>9942205</v>
      </c>
      <c r="G8" s="59">
        <v>0</v>
      </c>
      <c r="H8" s="59">
        <v>0</v>
      </c>
      <c r="I8" s="59">
        <v>9942205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9942205</v>
      </c>
      <c r="W8" s="59">
        <v>37936998</v>
      </c>
      <c r="X8" s="59">
        <v>-27994793</v>
      </c>
      <c r="Y8" s="60">
        <v>-73.79</v>
      </c>
      <c r="Z8" s="61">
        <v>75874000</v>
      </c>
    </row>
    <row r="9" spans="1:26" ht="13.5">
      <c r="A9" s="57" t="s">
        <v>35</v>
      </c>
      <c r="B9" s="18">
        <v>0</v>
      </c>
      <c r="C9" s="18">
        <v>0</v>
      </c>
      <c r="D9" s="58">
        <v>54484147</v>
      </c>
      <c r="E9" s="59">
        <v>54484147</v>
      </c>
      <c r="F9" s="59">
        <v>3176161</v>
      </c>
      <c r="G9" s="59">
        <v>7465888</v>
      </c>
      <c r="H9" s="59">
        <v>0</v>
      </c>
      <c r="I9" s="59">
        <v>10642049</v>
      </c>
      <c r="J9" s="59">
        <v>6079529</v>
      </c>
      <c r="K9" s="59">
        <v>3986854</v>
      </c>
      <c r="L9" s="59">
        <v>2813478</v>
      </c>
      <c r="M9" s="59">
        <v>12879861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23521910</v>
      </c>
      <c r="W9" s="59">
        <v>14506008</v>
      </c>
      <c r="X9" s="59">
        <v>9015902</v>
      </c>
      <c r="Y9" s="60">
        <v>62.15</v>
      </c>
      <c r="Z9" s="61">
        <v>54484147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455082900</v>
      </c>
      <c r="E10" s="65">
        <f t="shared" si="0"/>
        <v>455082900</v>
      </c>
      <c r="F10" s="65">
        <f t="shared" si="0"/>
        <v>103457364</v>
      </c>
      <c r="G10" s="65">
        <f t="shared" si="0"/>
        <v>152639182</v>
      </c>
      <c r="H10" s="65">
        <f t="shared" si="0"/>
        <v>0</v>
      </c>
      <c r="I10" s="65">
        <f t="shared" si="0"/>
        <v>256096546</v>
      </c>
      <c r="J10" s="65">
        <f t="shared" si="0"/>
        <v>55009427</v>
      </c>
      <c r="K10" s="65">
        <f t="shared" si="0"/>
        <v>28664777</v>
      </c>
      <c r="L10" s="65">
        <f t="shared" si="0"/>
        <v>24521539</v>
      </c>
      <c r="M10" s="65">
        <f t="shared" si="0"/>
        <v>108195743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364292289</v>
      </c>
      <c r="W10" s="65">
        <f t="shared" si="0"/>
        <v>231449496</v>
      </c>
      <c r="X10" s="65">
        <f t="shared" si="0"/>
        <v>132842793</v>
      </c>
      <c r="Y10" s="66">
        <f>+IF(W10&lt;&gt;0,(X10/W10)*100,0)</f>
        <v>57.39601740156738</v>
      </c>
      <c r="Z10" s="67">
        <f t="shared" si="0"/>
        <v>455082900</v>
      </c>
    </row>
    <row r="11" spans="1:26" ht="13.5">
      <c r="A11" s="57" t="s">
        <v>36</v>
      </c>
      <c r="B11" s="18">
        <v>0</v>
      </c>
      <c r="C11" s="18">
        <v>0</v>
      </c>
      <c r="D11" s="58">
        <v>136575297</v>
      </c>
      <c r="E11" s="59">
        <v>136575297</v>
      </c>
      <c r="F11" s="59">
        <v>9484597</v>
      </c>
      <c r="G11" s="59">
        <v>9454344</v>
      </c>
      <c r="H11" s="59">
        <v>0</v>
      </c>
      <c r="I11" s="59">
        <v>18938941</v>
      </c>
      <c r="J11" s="59">
        <v>9479678</v>
      </c>
      <c r="K11" s="59">
        <v>9774635</v>
      </c>
      <c r="L11" s="59">
        <v>10608619</v>
      </c>
      <c r="M11" s="59">
        <v>29862932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48801873</v>
      </c>
      <c r="W11" s="59">
        <v>64428540</v>
      </c>
      <c r="X11" s="59">
        <v>-15626667</v>
      </c>
      <c r="Y11" s="60">
        <v>-24.25</v>
      </c>
      <c r="Z11" s="61">
        <v>136575297</v>
      </c>
    </row>
    <row r="12" spans="1:26" ht="13.5">
      <c r="A12" s="57" t="s">
        <v>37</v>
      </c>
      <c r="B12" s="18">
        <v>0</v>
      </c>
      <c r="C12" s="18">
        <v>0</v>
      </c>
      <c r="D12" s="58">
        <v>7915476</v>
      </c>
      <c r="E12" s="59">
        <v>7915476</v>
      </c>
      <c r="F12" s="59">
        <v>579677</v>
      </c>
      <c r="G12" s="59">
        <v>517023</v>
      </c>
      <c r="H12" s="59">
        <v>0</v>
      </c>
      <c r="I12" s="59">
        <v>1096700</v>
      </c>
      <c r="J12" s="59">
        <v>519473</v>
      </c>
      <c r="K12" s="59">
        <v>537557</v>
      </c>
      <c r="L12" s="59">
        <v>555863</v>
      </c>
      <c r="M12" s="59">
        <v>1612893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2709593</v>
      </c>
      <c r="W12" s="59">
        <v>3957738</v>
      </c>
      <c r="X12" s="59">
        <v>-1248145</v>
      </c>
      <c r="Y12" s="60">
        <v>-31.54</v>
      </c>
      <c r="Z12" s="61">
        <v>7915476</v>
      </c>
    </row>
    <row r="13" spans="1:26" ht="13.5">
      <c r="A13" s="57" t="s">
        <v>96</v>
      </c>
      <c r="B13" s="18">
        <v>0</v>
      </c>
      <c r="C13" s="18">
        <v>0</v>
      </c>
      <c r="D13" s="58">
        <v>29999999</v>
      </c>
      <c r="E13" s="59">
        <v>29999999</v>
      </c>
      <c r="F13" s="59">
        <v>2477943</v>
      </c>
      <c r="G13" s="59">
        <v>2477377</v>
      </c>
      <c r="H13" s="59">
        <v>0</v>
      </c>
      <c r="I13" s="59">
        <v>4955320</v>
      </c>
      <c r="J13" s="59">
        <v>2500001</v>
      </c>
      <c r="K13" s="59">
        <v>2500001</v>
      </c>
      <c r="L13" s="59">
        <v>-369665</v>
      </c>
      <c r="M13" s="59">
        <v>4630337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9585657</v>
      </c>
      <c r="W13" s="59">
        <v>15000000</v>
      </c>
      <c r="X13" s="59">
        <v>-5414343</v>
      </c>
      <c r="Y13" s="60">
        <v>-36.1</v>
      </c>
      <c r="Z13" s="61">
        <v>29999999</v>
      </c>
    </row>
    <row r="14" spans="1:26" ht="13.5">
      <c r="A14" s="57" t="s">
        <v>38</v>
      </c>
      <c r="B14" s="18">
        <v>0</v>
      </c>
      <c r="C14" s="18">
        <v>0</v>
      </c>
      <c r="D14" s="58">
        <v>2588000</v>
      </c>
      <c r="E14" s="59">
        <v>2588000</v>
      </c>
      <c r="F14" s="59">
        <v>0</v>
      </c>
      <c r="G14" s="59">
        <v>0</v>
      </c>
      <c r="H14" s="59">
        <v>0</v>
      </c>
      <c r="I14" s="59">
        <v>0</v>
      </c>
      <c r="J14" s="59">
        <v>732254</v>
      </c>
      <c r="K14" s="59">
        <v>0</v>
      </c>
      <c r="L14" s="59">
        <v>0</v>
      </c>
      <c r="M14" s="59">
        <v>732254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732254</v>
      </c>
      <c r="W14" s="59">
        <v>12686300</v>
      </c>
      <c r="X14" s="59">
        <v>-11954046</v>
      </c>
      <c r="Y14" s="60">
        <v>-94.23</v>
      </c>
      <c r="Z14" s="61">
        <v>2588000</v>
      </c>
    </row>
    <row r="15" spans="1:26" ht="13.5">
      <c r="A15" s="57" t="s">
        <v>39</v>
      </c>
      <c r="B15" s="18">
        <v>0</v>
      </c>
      <c r="C15" s="18">
        <v>0</v>
      </c>
      <c r="D15" s="58">
        <v>159638126</v>
      </c>
      <c r="E15" s="59">
        <v>159638126</v>
      </c>
      <c r="F15" s="59">
        <v>27022160</v>
      </c>
      <c r="G15" s="59">
        <v>8951823</v>
      </c>
      <c r="H15" s="59">
        <v>0</v>
      </c>
      <c r="I15" s="59">
        <v>35973983</v>
      </c>
      <c r="J15" s="59">
        <v>7640442</v>
      </c>
      <c r="K15" s="59">
        <v>19194763</v>
      </c>
      <c r="L15" s="59">
        <v>9304108</v>
      </c>
      <c r="M15" s="59">
        <v>36139313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72113296</v>
      </c>
      <c r="W15" s="59">
        <v>75059646</v>
      </c>
      <c r="X15" s="59">
        <v>-2946350</v>
      </c>
      <c r="Y15" s="60">
        <v>-3.93</v>
      </c>
      <c r="Z15" s="61">
        <v>159638126</v>
      </c>
    </row>
    <row r="16" spans="1:26" ht="13.5">
      <c r="A16" s="68" t="s">
        <v>40</v>
      </c>
      <c r="B16" s="18">
        <v>0</v>
      </c>
      <c r="C16" s="18">
        <v>0</v>
      </c>
      <c r="D16" s="58">
        <v>3939576</v>
      </c>
      <c r="E16" s="59">
        <v>3939576</v>
      </c>
      <c r="F16" s="59">
        <v>0</v>
      </c>
      <c r="G16" s="59">
        <v>33276</v>
      </c>
      <c r="H16" s="59">
        <v>0</v>
      </c>
      <c r="I16" s="59">
        <v>33276</v>
      </c>
      <c r="J16" s="59">
        <v>59995</v>
      </c>
      <c r="K16" s="59">
        <v>324753</v>
      </c>
      <c r="L16" s="59">
        <v>0</v>
      </c>
      <c r="M16" s="59">
        <v>384748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418024</v>
      </c>
      <c r="W16" s="59">
        <v>2019786</v>
      </c>
      <c r="X16" s="59">
        <v>-1601762</v>
      </c>
      <c r="Y16" s="60">
        <v>-79.3</v>
      </c>
      <c r="Z16" s="61">
        <v>3939576</v>
      </c>
    </row>
    <row r="17" spans="1:26" ht="13.5">
      <c r="A17" s="57" t="s">
        <v>41</v>
      </c>
      <c r="B17" s="18">
        <v>0</v>
      </c>
      <c r="C17" s="18">
        <v>0</v>
      </c>
      <c r="D17" s="58">
        <v>114419090</v>
      </c>
      <c r="E17" s="59">
        <v>114419090</v>
      </c>
      <c r="F17" s="59">
        <v>5103288</v>
      </c>
      <c r="G17" s="59">
        <v>4768329</v>
      </c>
      <c r="H17" s="59">
        <v>0</v>
      </c>
      <c r="I17" s="59">
        <v>9871617</v>
      </c>
      <c r="J17" s="59">
        <v>16060182</v>
      </c>
      <c r="K17" s="59">
        <v>6788761</v>
      </c>
      <c r="L17" s="59">
        <v>4590092</v>
      </c>
      <c r="M17" s="59">
        <v>27439035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37310652</v>
      </c>
      <c r="W17" s="59">
        <v>68182074</v>
      </c>
      <c r="X17" s="59">
        <v>-30871422</v>
      </c>
      <c r="Y17" s="60">
        <v>-45.28</v>
      </c>
      <c r="Z17" s="61">
        <v>114419090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455075564</v>
      </c>
      <c r="E18" s="72">
        <f t="shared" si="1"/>
        <v>455075564</v>
      </c>
      <c r="F18" s="72">
        <f t="shared" si="1"/>
        <v>44667665</v>
      </c>
      <c r="G18" s="72">
        <f t="shared" si="1"/>
        <v>26202172</v>
      </c>
      <c r="H18" s="72">
        <f t="shared" si="1"/>
        <v>0</v>
      </c>
      <c r="I18" s="72">
        <f t="shared" si="1"/>
        <v>70869837</v>
      </c>
      <c r="J18" s="72">
        <f t="shared" si="1"/>
        <v>36992025</v>
      </c>
      <c r="K18" s="72">
        <f t="shared" si="1"/>
        <v>39120470</v>
      </c>
      <c r="L18" s="72">
        <f t="shared" si="1"/>
        <v>24689017</v>
      </c>
      <c r="M18" s="72">
        <f t="shared" si="1"/>
        <v>100801512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171671349</v>
      </c>
      <c r="W18" s="72">
        <f t="shared" si="1"/>
        <v>241334084</v>
      </c>
      <c r="X18" s="72">
        <f t="shared" si="1"/>
        <v>-69662735</v>
      </c>
      <c r="Y18" s="66">
        <f>+IF(W18&lt;&gt;0,(X18/W18)*100,0)</f>
        <v>-28.865684384639177</v>
      </c>
      <c r="Z18" s="73">
        <f t="shared" si="1"/>
        <v>455075564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7336</v>
      </c>
      <c r="E19" s="76">
        <f t="shared" si="2"/>
        <v>7336</v>
      </c>
      <c r="F19" s="76">
        <f t="shared" si="2"/>
        <v>58789699</v>
      </c>
      <c r="G19" s="76">
        <f t="shared" si="2"/>
        <v>126437010</v>
      </c>
      <c r="H19" s="76">
        <f t="shared" si="2"/>
        <v>0</v>
      </c>
      <c r="I19" s="76">
        <f t="shared" si="2"/>
        <v>185226709</v>
      </c>
      <c r="J19" s="76">
        <f t="shared" si="2"/>
        <v>18017402</v>
      </c>
      <c r="K19" s="76">
        <f t="shared" si="2"/>
        <v>-10455693</v>
      </c>
      <c r="L19" s="76">
        <f t="shared" si="2"/>
        <v>-167478</v>
      </c>
      <c r="M19" s="76">
        <f t="shared" si="2"/>
        <v>7394231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192620940</v>
      </c>
      <c r="W19" s="76">
        <f>IF(E10=E18,0,W10-W18)</f>
        <v>-9884588</v>
      </c>
      <c r="X19" s="76">
        <f t="shared" si="2"/>
        <v>202505528</v>
      </c>
      <c r="Y19" s="77">
        <f>+IF(W19&lt;&gt;0,(X19/W19)*100,0)</f>
        <v>-2048.6997333626855</v>
      </c>
      <c r="Z19" s="78">
        <f t="shared" si="2"/>
        <v>7336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20452796</v>
      </c>
      <c r="G20" s="59">
        <v>0</v>
      </c>
      <c r="H20" s="59">
        <v>0</v>
      </c>
      <c r="I20" s="59">
        <v>20452796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20452796</v>
      </c>
      <c r="W20" s="59"/>
      <c r="X20" s="59">
        <v>20452796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659520</v>
      </c>
      <c r="G21" s="81">
        <v>0</v>
      </c>
      <c r="H21" s="81">
        <v>0</v>
      </c>
      <c r="I21" s="81">
        <v>659520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659520</v>
      </c>
      <c r="W21" s="81"/>
      <c r="X21" s="81">
        <v>659520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7336</v>
      </c>
      <c r="E22" s="87">
        <f t="shared" si="3"/>
        <v>7336</v>
      </c>
      <c r="F22" s="87">
        <f t="shared" si="3"/>
        <v>79902015</v>
      </c>
      <c r="G22" s="87">
        <f t="shared" si="3"/>
        <v>126437010</v>
      </c>
      <c r="H22" s="87">
        <f t="shared" si="3"/>
        <v>0</v>
      </c>
      <c r="I22" s="87">
        <f t="shared" si="3"/>
        <v>206339025</v>
      </c>
      <c r="J22" s="87">
        <f t="shared" si="3"/>
        <v>18017402</v>
      </c>
      <c r="K22" s="87">
        <f t="shared" si="3"/>
        <v>-10455693</v>
      </c>
      <c r="L22" s="87">
        <f t="shared" si="3"/>
        <v>-167478</v>
      </c>
      <c r="M22" s="87">
        <f t="shared" si="3"/>
        <v>7394231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213733256</v>
      </c>
      <c r="W22" s="87">
        <f t="shared" si="3"/>
        <v>-9884588</v>
      </c>
      <c r="X22" s="87">
        <f t="shared" si="3"/>
        <v>223617844</v>
      </c>
      <c r="Y22" s="88">
        <f>+IF(W22&lt;&gt;0,(X22/W22)*100,0)</f>
        <v>-2262.287957778311</v>
      </c>
      <c r="Z22" s="89">
        <f t="shared" si="3"/>
        <v>7336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7336</v>
      </c>
      <c r="E24" s="76">
        <f t="shared" si="4"/>
        <v>7336</v>
      </c>
      <c r="F24" s="76">
        <f t="shared" si="4"/>
        <v>79902015</v>
      </c>
      <c r="G24" s="76">
        <f t="shared" si="4"/>
        <v>126437010</v>
      </c>
      <c r="H24" s="76">
        <f t="shared" si="4"/>
        <v>0</v>
      </c>
      <c r="I24" s="76">
        <f t="shared" si="4"/>
        <v>206339025</v>
      </c>
      <c r="J24" s="76">
        <f t="shared" si="4"/>
        <v>18017402</v>
      </c>
      <c r="K24" s="76">
        <f t="shared" si="4"/>
        <v>-10455693</v>
      </c>
      <c r="L24" s="76">
        <f t="shared" si="4"/>
        <v>-167478</v>
      </c>
      <c r="M24" s="76">
        <f t="shared" si="4"/>
        <v>7394231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213733256</v>
      </c>
      <c r="W24" s="76">
        <f t="shared" si="4"/>
        <v>-9884588</v>
      </c>
      <c r="X24" s="76">
        <f t="shared" si="4"/>
        <v>223617844</v>
      </c>
      <c r="Y24" s="77">
        <f>+IF(W24&lt;&gt;0,(X24/W24)*100,0)</f>
        <v>-2262.287957778311</v>
      </c>
      <c r="Z24" s="78">
        <f t="shared" si="4"/>
        <v>7336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94488000</v>
      </c>
      <c r="E27" s="99">
        <v>94488000</v>
      </c>
      <c r="F27" s="99">
        <v>659680</v>
      </c>
      <c r="G27" s="99">
        <v>659680</v>
      </c>
      <c r="H27" s="99">
        <v>659520</v>
      </c>
      <c r="I27" s="99">
        <v>1978880</v>
      </c>
      <c r="J27" s="99">
        <v>3360</v>
      </c>
      <c r="K27" s="99">
        <v>134191</v>
      </c>
      <c r="L27" s="99">
        <v>134191</v>
      </c>
      <c r="M27" s="99">
        <v>271742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2250622</v>
      </c>
      <c r="W27" s="99">
        <v>47244000</v>
      </c>
      <c r="X27" s="99">
        <v>-44993378</v>
      </c>
      <c r="Y27" s="100">
        <v>-95.24</v>
      </c>
      <c r="Z27" s="101">
        <v>94488000</v>
      </c>
    </row>
    <row r="28" spans="1:26" ht="13.5">
      <c r="A28" s="102" t="s">
        <v>44</v>
      </c>
      <c r="B28" s="18">
        <v>0</v>
      </c>
      <c r="C28" s="18">
        <v>0</v>
      </c>
      <c r="D28" s="58">
        <v>88048000</v>
      </c>
      <c r="E28" s="59">
        <v>88048000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44024000</v>
      </c>
      <c r="X28" s="59">
        <v>-44024000</v>
      </c>
      <c r="Y28" s="60">
        <v>-100</v>
      </c>
      <c r="Z28" s="61">
        <v>88048000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6440000</v>
      </c>
      <c r="E31" s="59">
        <v>6440000</v>
      </c>
      <c r="F31" s="59">
        <v>659680</v>
      </c>
      <c r="G31" s="59">
        <v>659680</v>
      </c>
      <c r="H31" s="59">
        <v>659520</v>
      </c>
      <c r="I31" s="59">
        <v>1978880</v>
      </c>
      <c r="J31" s="59">
        <v>3360</v>
      </c>
      <c r="K31" s="59">
        <v>134191</v>
      </c>
      <c r="L31" s="59">
        <v>134191</v>
      </c>
      <c r="M31" s="59">
        <v>271742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2250622</v>
      </c>
      <c r="W31" s="59">
        <v>3220000</v>
      </c>
      <c r="X31" s="59">
        <v>-969378</v>
      </c>
      <c r="Y31" s="60">
        <v>-30.1</v>
      </c>
      <c r="Z31" s="61">
        <v>6440000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94488000</v>
      </c>
      <c r="E32" s="99">
        <f t="shared" si="5"/>
        <v>94488000</v>
      </c>
      <c r="F32" s="99">
        <f t="shared" si="5"/>
        <v>659680</v>
      </c>
      <c r="G32" s="99">
        <f t="shared" si="5"/>
        <v>659680</v>
      </c>
      <c r="H32" s="99">
        <f t="shared" si="5"/>
        <v>659520</v>
      </c>
      <c r="I32" s="99">
        <f t="shared" si="5"/>
        <v>1978880</v>
      </c>
      <c r="J32" s="99">
        <f t="shared" si="5"/>
        <v>3360</v>
      </c>
      <c r="K32" s="99">
        <f t="shared" si="5"/>
        <v>134191</v>
      </c>
      <c r="L32" s="99">
        <f t="shared" si="5"/>
        <v>134191</v>
      </c>
      <c r="M32" s="99">
        <f t="shared" si="5"/>
        <v>271742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2250622</v>
      </c>
      <c r="W32" s="99">
        <f t="shared" si="5"/>
        <v>47244000</v>
      </c>
      <c r="X32" s="99">
        <f t="shared" si="5"/>
        <v>-44993378</v>
      </c>
      <c r="Y32" s="100">
        <f>+IF(W32&lt;&gt;0,(X32/W32)*100,0)</f>
        <v>-95.23617390568114</v>
      </c>
      <c r="Z32" s="101">
        <f t="shared" si="5"/>
        <v>94488000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124761000</v>
      </c>
      <c r="E35" s="59">
        <v>124761000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62380500</v>
      </c>
      <c r="X35" s="59">
        <v>-62380500</v>
      </c>
      <c r="Y35" s="60">
        <v>-100</v>
      </c>
      <c r="Z35" s="61">
        <v>124761000</v>
      </c>
    </row>
    <row r="36" spans="1:26" ht="13.5">
      <c r="A36" s="57" t="s">
        <v>53</v>
      </c>
      <c r="B36" s="18">
        <v>0</v>
      </c>
      <c r="C36" s="18">
        <v>0</v>
      </c>
      <c r="D36" s="58">
        <v>625785000</v>
      </c>
      <c r="E36" s="59">
        <v>625785000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312892500</v>
      </c>
      <c r="X36" s="59">
        <v>-312892500</v>
      </c>
      <c r="Y36" s="60">
        <v>-100</v>
      </c>
      <c r="Z36" s="61">
        <v>625785000</v>
      </c>
    </row>
    <row r="37" spans="1:26" ht="13.5">
      <c r="A37" s="57" t="s">
        <v>54</v>
      </c>
      <c r="B37" s="18">
        <v>0</v>
      </c>
      <c r="C37" s="18">
        <v>0</v>
      </c>
      <c r="D37" s="58">
        <v>24676000</v>
      </c>
      <c r="E37" s="59">
        <v>24676000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12338000</v>
      </c>
      <c r="X37" s="59">
        <v>-12338000</v>
      </c>
      <c r="Y37" s="60">
        <v>-100</v>
      </c>
      <c r="Z37" s="61">
        <v>24676000</v>
      </c>
    </row>
    <row r="38" spans="1:26" ht="13.5">
      <c r="A38" s="57" t="s">
        <v>55</v>
      </c>
      <c r="B38" s="18">
        <v>0</v>
      </c>
      <c r="C38" s="18">
        <v>0</v>
      </c>
      <c r="D38" s="58">
        <v>55858000</v>
      </c>
      <c r="E38" s="59">
        <v>55858000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27929000</v>
      </c>
      <c r="X38" s="59">
        <v>-27929000</v>
      </c>
      <c r="Y38" s="60">
        <v>-100</v>
      </c>
      <c r="Z38" s="61">
        <v>55858000</v>
      </c>
    </row>
    <row r="39" spans="1:26" ht="13.5">
      <c r="A39" s="57" t="s">
        <v>56</v>
      </c>
      <c r="B39" s="18">
        <v>0</v>
      </c>
      <c r="C39" s="18">
        <v>0</v>
      </c>
      <c r="D39" s="58">
        <v>670012000</v>
      </c>
      <c r="E39" s="59">
        <v>670012000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335006000</v>
      </c>
      <c r="X39" s="59">
        <v>-335006000</v>
      </c>
      <c r="Y39" s="60">
        <v>-100</v>
      </c>
      <c r="Z39" s="61">
        <v>670012000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12380</v>
      </c>
      <c r="E42" s="59">
        <v>12380</v>
      </c>
      <c r="F42" s="59">
        <v>82578839</v>
      </c>
      <c r="G42" s="59">
        <v>-425995750</v>
      </c>
      <c r="H42" s="59">
        <v>-80954341</v>
      </c>
      <c r="I42" s="59">
        <v>-424371252</v>
      </c>
      <c r="J42" s="59">
        <v>18043961</v>
      </c>
      <c r="K42" s="59">
        <v>-6938720</v>
      </c>
      <c r="L42" s="59">
        <v>191429705</v>
      </c>
      <c r="M42" s="59">
        <v>202534946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-221836306</v>
      </c>
      <c r="W42" s="59">
        <v>6192</v>
      </c>
      <c r="X42" s="59">
        <v>-221842498</v>
      </c>
      <c r="Y42" s="60">
        <v>-3582727.68</v>
      </c>
      <c r="Z42" s="61">
        <v>12380</v>
      </c>
    </row>
    <row r="43" spans="1:26" ht="13.5">
      <c r="A43" s="57" t="s">
        <v>59</v>
      </c>
      <c r="B43" s="18">
        <v>0</v>
      </c>
      <c r="C43" s="18">
        <v>0</v>
      </c>
      <c r="D43" s="58">
        <v>-6996</v>
      </c>
      <c r="E43" s="59">
        <v>-6996</v>
      </c>
      <c r="F43" s="59">
        <v>-649339</v>
      </c>
      <c r="G43" s="59">
        <v>20382</v>
      </c>
      <c r="H43" s="59">
        <v>2868</v>
      </c>
      <c r="I43" s="59">
        <v>-626089</v>
      </c>
      <c r="J43" s="59">
        <v>-26559</v>
      </c>
      <c r="K43" s="59">
        <v>-118390</v>
      </c>
      <c r="L43" s="59">
        <v>0</v>
      </c>
      <c r="M43" s="59">
        <v>-144949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-771038</v>
      </c>
      <c r="W43" s="59">
        <v>-3498</v>
      </c>
      <c r="X43" s="59">
        <v>-767540</v>
      </c>
      <c r="Y43" s="60">
        <v>21942.25</v>
      </c>
      <c r="Z43" s="61">
        <v>-6996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25056384</v>
      </c>
      <c r="E45" s="99">
        <v>25056384</v>
      </c>
      <c r="F45" s="99">
        <v>111350548</v>
      </c>
      <c r="G45" s="99">
        <v>-314624820</v>
      </c>
      <c r="H45" s="99">
        <v>-395576293</v>
      </c>
      <c r="I45" s="99">
        <v>-395576293</v>
      </c>
      <c r="J45" s="99">
        <v>-377558891</v>
      </c>
      <c r="K45" s="99">
        <v>-384616001</v>
      </c>
      <c r="L45" s="99">
        <v>-193186296</v>
      </c>
      <c r="M45" s="99">
        <v>-193186296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-193186296</v>
      </c>
      <c r="W45" s="99">
        <v>25053694</v>
      </c>
      <c r="X45" s="99">
        <v>-218239990</v>
      </c>
      <c r="Y45" s="100">
        <v>-871.09</v>
      </c>
      <c r="Z45" s="101">
        <v>25056384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14161324</v>
      </c>
      <c r="C49" s="51">
        <v>0</v>
      </c>
      <c r="D49" s="128">
        <v>11967908</v>
      </c>
      <c r="E49" s="53">
        <v>10300870</v>
      </c>
      <c r="F49" s="53">
        <v>0</v>
      </c>
      <c r="G49" s="53">
        <v>0</v>
      </c>
      <c r="H49" s="53">
        <v>0</v>
      </c>
      <c r="I49" s="53">
        <v>9005910</v>
      </c>
      <c r="J49" s="53">
        <v>0</v>
      </c>
      <c r="K49" s="53">
        <v>0</v>
      </c>
      <c r="L49" s="53">
        <v>0</v>
      </c>
      <c r="M49" s="53">
        <v>400395965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445831977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11271104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11271104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92.70610710942131</v>
      </c>
      <c r="E58" s="7">
        <f t="shared" si="6"/>
        <v>92.70610710942131</v>
      </c>
      <c r="F58" s="7">
        <f t="shared" si="6"/>
        <v>100</v>
      </c>
      <c r="G58" s="7">
        <f t="shared" si="6"/>
        <v>-101.42650134513727</v>
      </c>
      <c r="H58" s="7">
        <f t="shared" si="6"/>
        <v>0</v>
      </c>
      <c r="I58" s="7">
        <f t="shared" si="6"/>
        <v>-50.596712240645495</v>
      </c>
      <c r="J58" s="7">
        <f t="shared" si="6"/>
        <v>100</v>
      </c>
      <c r="K58" s="7">
        <f t="shared" si="6"/>
        <v>100</v>
      </c>
      <c r="L58" s="7">
        <f t="shared" si="6"/>
        <v>966.800586800691</v>
      </c>
      <c r="M58" s="7">
        <f t="shared" si="6"/>
        <v>298.1783657646314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54.23385321397195</v>
      </c>
      <c r="W58" s="7">
        <f t="shared" si="6"/>
        <v>97.63609518035811</v>
      </c>
      <c r="X58" s="7">
        <f t="shared" si="6"/>
        <v>0</v>
      </c>
      <c r="Y58" s="7">
        <f t="shared" si="6"/>
        <v>0</v>
      </c>
      <c r="Z58" s="8">
        <f t="shared" si="6"/>
        <v>92.70610710942131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9.722271960318162</v>
      </c>
      <c r="H59" s="10">
        <f t="shared" si="7"/>
        <v>0</v>
      </c>
      <c r="I59" s="10">
        <f t="shared" si="7"/>
        <v>9.422039220754638</v>
      </c>
      <c r="J59" s="10">
        <f t="shared" si="7"/>
        <v>100</v>
      </c>
      <c r="K59" s="10">
        <f t="shared" si="7"/>
        <v>100</v>
      </c>
      <c r="L59" s="10">
        <f t="shared" si="7"/>
        <v>86.5703300226238</v>
      </c>
      <c r="M59" s="10">
        <f t="shared" si="7"/>
        <v>96.56882223779047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18.467092129607305</v>
      </c>
      <c r="W59" s="10">
        <f t="shared" si="7"/>
        <v>85.41984084208256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99.99990097372229</v>
      </c>
      <c r="E60" s="13">
        <f t="shared" si="7"/>
        <v>99.99990097372229</v>
      </c>
      <c r="F60" s="13">
        <f t="shared" si="7"/>
        <v>100</v>
      </c>
      <c r="G60" s="13">
        <f t="shared" si="7"/>
        <v>3210.8075401482997</v>
      </c>
      <c r="H60" s="13">
        <f t="shared" si="7"/>
        <v>0</v>
      </c>
      <c r="I60" s="13">
        <f t="shared" si="7"/>
        <v>-938.0580867163646</v>
      </c>
      <c r="J60" s="13">
        <f t="shared" si="7"/>
        <v>100</v>
      </c>
      <c r="K60" s="13">
        <f t="shared" si="7"/>
        <v>100</v>
      </c>
      <c r="L60" s="13">
        <f t="shared" si="7"/>
        <v>1324.4678589605753</v>
      </c>
      <c r="M60" s="13">
        <f t="shared" si="7"/>
        <v>365.6786040520441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152.52110466641165</v>
      </c>
      <c r="W60" s="13">
        <f t="shared" si="7"/>
        <v>101.27927417313589</v>
      </c>
      <c r="X60" s="13">
        <f t="shared" si="7"/>
        <v>0</v>
      </c>
      <c r="Y60" s="13">
        <f t="shared" si="7"/>
        <v>0</v>
      </c>
      <c r="Z60" s="14">
        <f t="shared" si="7"/>
        <v>99.99990097372229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100.00027713071178</v>
      </c>
      <c r="E61" s="13">
        <f t="shared" si="7"/>
        <v>100.00027713071178</v>
      </c>
      <c r="F61" s="13">
        <f t="shared" si="7"/>
        <v>100</v>
      </c>
      <c r="G61" s="13">
        <f t="shared" si="7"/>
        <v>724.8235764347752</v>
      </c>
      <c r="H61" s="13">
        <f t="shared" si="7"/>
        <v>0</v>
      </c>
      <c r="I61" s="13">
        <f t="shared" si="7"/>
        <v>37847.88919188065</v>
      </c>
      <c r="J61" s="13">
        <f t="shared" si="7"/>
        <v>100</v>
      </c>
      <c r="K61" s="13">
        <f t="shared" si="7"/>
        <v>100</v>
      </c>
      <c r="L61" s="13">
        <f t="shared" si="7"/>
        <v>1042.5012048664466</v>
      </c>
      <c r="M61" s="13">
        <f t="shared" si="7"/>
        <v>344.4477526772468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180.05984673773537</v>
      </c>
      <c r="W61" s="13">
        <f t="shared" si="7"/>
        <v>101.79400643303262</v>
      </c>
      <c r="X61" s="13">
        <f t="shared" si="7"/>
        <v>0</v>
      </c>
      <c r="Y61" s="13">
        <f t="shared" si="7"/>
        <v>0</v>
      </c>
      <c r="Z61" s="14">
        <f t="shared" si="7"/>
        <v>100.00027713071178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99.99919650386924</v>
      </c>
      <c r="E62" s="13">
        <f t="shared" si="7"/>
        <v>99.99919650386924</v>
      </c>
      <c r="F62" s="13">
        <f t="shared" si="7"/>
        <v>100</v>
      </c>
      <c r="G62" s="13">
        <f t="shared" si="7"/>
        <v>-136.0115394214089</v>
      </c>
      <c r="H62" s="13">
        <f t="shared" si="7"/>
        <v>0</v>
      </c>
      <c r="I62" s="13">
        <f t="shared" si="7"/>
        <v>-44.195181262586836</v>
      </c>
      <c r="J62" s="13">
        <f t="shared" si="7"/>
        <v>100</v>
      </c>
      <c r="K62" s="13">
        <f t="shared" si="7"/>
        <v>100</v>
      </c>
      <c r="L62" s="13">
        <f t="shared" si="7"/>
        <v>3897.640400948382</v>
      </c>
      <c r="M62" s="13">
        <f t="shared" si="7"/>
        <v>436.6497574043333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218.68441479582984</v>
      </c>
      <c r="W62" s="13">
        <f t="shared" si="7"/>
        <v>99.9991948264378</v>
      </c>
      <c r="X62" s="13">
        <f t="shared" si="7"/>
        <v>0</v>
      </c>
      <c r="Y62" s="13">
        <f t="shared" si="7"/>
        <v>0</v>
      </c>
      <c r="Z62" s="14">
        <f t="shared" si="7"/>
        <v>99.99919650386924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99.99696950221494</v>
      </c>
      <c r="E63" s="13">
        <f t="shared" si="7"/>
        <v>99.99696950221494</v>
      </c>
      <c r="F63" s="13">
        <f t="shared" si="7"/>
        <v>100</v>
      </c>
      <c r="G63" s="13">
        <f t="shared" si="7"/>
        <v>-781.9197962281872</v>
      </c>
      <c r="H63" s="13">
        <f t="shared" si="7"/>
        <v>0</v>
      </c>
      <c r="I63" s="13">
        <f t="shared" si="7"/>
        <v>-440.2768455250812</v>
      </c>
      <c r="J63" s="13">
        <f t="shared" si="7"/>
        <v>100</v>
      </c>
      <c r="K63" s="13">
        <f t="shared" si="7"/>
        <v>100</v>
      </c>
      <c r="L63" s="13">
        <f t="shared" si="7"/>
        <v>1728.9713145285152</v>
      </c>
      <c r="M63" s="13">
        <f t="shared" si="7"/>
        <v>381.276111623877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126.31225712277406</v>
      </c>
      <c r="W63" s="13">
        <f t="shared" si="7"/>
        <v>99.99696012015407</v>
      </c>
      <c r="X63" s="13">
        <f t="shared" si="7"/>
        <v>0</v>
      </c>
      <c r="Y63" s="13">
        <f t="shared" si="7"/>
        <v>0</v>
      </c>
      <c r="Z63" s="14">
        <f t="shared" si="7"/>
        <v>99.99696950221494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100.00046598539602</v>
      </c>
      <c r="E64" s="13">
        <f t="shared" si="7"/>
        <v>100.00046598539602</v>
      </c>
      <c r="F64" s="13">
        <f t="shared" si="7"/>
        <v>100</v>
      </c>
      <c r="G64" s="13">
        <f t="shared" si="7"/>
        <v>-3327.651373577199</v>
      </c>
      <c r="H64" s="13">
        <f t="shared" si="7"/>
        <v>0</v>
      </c>
      <c r="I64" s="13">
        <f t="shared" si="7"/>
        <v>-2125.177641189266</v>
      </c>
      <c r="J64" s="13">
        <f t="shared" si="7"/>
        <v>100</v>
      </c>
      <c r="K64" s="13">
        <f t="shared" si="7"/>
        <v>100</v>
      </c>
      <c r="L64" s="13">
        <f t="shared" si="7"/>
        <v>2082.0058704671683</v>
      </c>
      <c r="M64" s="13">
        <f t="shared" si="7"/>
        <v>385.6997943130542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-344.1086681860223</v>
      </c>
      <c r="W64" s="13">
        <f t="shared" si="7"/>
        <v>101.38173957081416</v>
      </c>
      <c r="X64" s="13">
        <f t="shared" si="7"/>
        <v>0</v>
      </c>
      <c r="Y64" s="13">
        <f t="shared" si="7"/>
        <v>0</v>
      </c>
      <c r="Z64" s="14">
        <f t="shared" si="7"/>
        <v>100.00046598539602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-265.59899662757635</v>
      </c>
      <c r="H66" s="16">
        <f t="shared" si="7"/>
        <v>0</v>
      </c>
      <c r="I66" s="16">
        <f t="shared" si="7"/>
        <v>-175.24135636406743</v>
      </c>
      <c r="J66" s="16">
        <f t="shared" si="7"/>
        <v>100</v>
      </c>
      <c r="K66" s="16">
        <f t="shared" si="7"/>
        <v>100</v>
      </c>
      <c r="L66" s="16">
        <f t="shared" si="7"/>
        <v>1124.438035635056</v>
      </c>
      <c r="M66" s="16">
        <f t="shared" si="7"/>
        <v>345.40593869985423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88.13373259706113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>
        <v>348995761</v>
      </c>
      <c r="E67" s="25">
        <v>348995761</v>
      </c>
      <c r="F67" s="25">
        <v>92891046</v>
      </c>
      <c r="G67" s="25">
        <v>153144966</v>
      </c>
      <c r="H67" s="25"/>
      <c r="I67" s="25">
        <v>246036012</v>
      </c>
      <c r="J67" s="25">
        <v>54203111</v>
      </c>
      <c r="K67" s="25">
        <v>27353123</v>
      </c>
      <c r="L67" s="25">
        <v>24173114</v>
      </c>
      <c r="M67" s="25">
        <v>105729348</v>
      </c>
      <c r="N67" s="25"/>
      <c r="O67" s="25"/>
      <c r="P67" s="25"/>
      <c r="Q67" s="25"/>
      <c r="R67" s="25"/>
      <c r="S67" s="25"/>
      <c r="T67" s="25"/>
      <c r="U67" s="25"/>
      <c r="V67" s="25">
        <v>351765360</v>
      </c>
      <c r="W67" s="25">
        <v>165686874</v>
      </c>
      <c r="X67" s="25"/>
      <c r="Y67" s="24"/>
      <c r="Z67" s="26">
        <v>348995761</v>
      </c>
    </row>
    <row r="68" spans="1:26" ht="13.5" hidden="1">
      <c r="A68" s="36" t="s">
        <v>31</v>
      </c>
      <c r="B68" s="18"/>
      <c r="C68" s="18"/>
      <c r="D68" s="19">
        <v>65023400</v>
      </c>
      <c r="E68" s="20">
        <v>65023400</v>
      </c>
      <c r="F68" s="20">
        <v>72119183</v>
      </c>
      <c r="G68" s="20">
        <v>149896280</v>
      </c>
      <c r="H68" s="20"/>
      <c r="I68" s="20">
        <v>222015463</v>
      </c>
      <c r="J68" s="20">
        <v>13691104</v>
      </c>
      <c r="K68" s="20">
        <v>5451581</v>
      </c>
      <c r="L68" s="20">
        <v>6569186</v>
      </c>
      <c r="M68" s="20">
        <v>25711871</v>
      </c>
      <c r="N68" s="20"/>
      <c r="O68" s="20"/>
      <c r="P68" s="20"/>
      <c r="Q68" s="20"/>
      <c r="R68" s="20"/>
      <c r="S68" s="20"/>
      <c r="T68" s="20"/>
      <c r="U68" s="20"/>
      <c r="V68" s="20">
        <v>247727334</v>
      </c>
      <c r="W68" s="20">
        <v>38061066</v>
      </c>
      <c r="X68" s="20"/>
      <c r="Y68" s="19"/>
      <c r="Z68" s="22">
        <v>65023400</v>
      </c>
    </row>
    <row r="69" spans="1:26" ht="13.5" hidden="1">
      <c r="A69" s="37" t="s">
        <v>32</v>
      </c>
      <c r="B69" s="18"/>
      <c r="C69" s="18"/>
      <c r="D69" s="19">
        <v>258517240</v>
      </c>
      <c r="E69" s="20">
        <v>258517240</v>
      </c>
      <c r="F69" s="20">
        <v>18182416</v>
      </c>
      <c r="G69" s="20">
        <v>-4639113</v>
      </c>
      <c r="H69" s="20"/>
      <c r="I69" s="20">
        <v>13543303</v>
      </c>
      <c r="J69" s="20">
        <v>35140217</v>
      </c>
      <c r="K69" s="20">
        <v>19116930</v>
      </c>
      <c r="L69" s="20">
        <v>15034548</v>
      </c>
      <c r="M69" s="20">
        <v>69291695</v>
      </c>
      <c r="N69" s="20"/>
      <c r="O69" s="20"/>
      <c r="P69" s="20"/>
      <c r="Q69" s="20"/>
      <c r="R69" s="20"/>
      <c r="S69" s="20"/>
      <c r="T69" s="20"/>
      <c r="U69" s="20"/>
      <c r="V69" s="20">
        <v>82834998</v>
      </c>
      <c r="W69" s="20">
        <v>127625808</v>
      </c>
      <c r="X69" s="20"/>
      <c r="Y69" s="19"/>
      <c r="Z69" s="22">
        <v>258517240</v>
      </c>
    </row>
    <row r="70" spans="1:26" ht="13.5" hidden="1">
      <c r="A70" s="38" t="s">
        <v>103</v>
      </c>
      <c r="B70" s="18"/>
      <c r="C70" s="18"/>
      <c r="D70" s="19">
        <v>175368510</v>
      </c>
      <c r="E70" s="20">
        <v>175368510</v>
      </c>
      <c r="F70" s="20">
        <v>13130262</v>
      </c>
      <c r="G70" s="20">
        <v>-13345156</v>
      </c>
      <c r="H70" s="20"/>
      <c r="I70" s="20">
        <v>-214894</v>
      </c>
      <c r="J70" s="20">
        <v>23639169</v>
      </c>
      <c r="K70" s="20">
        <v>12830497</v>
      </c>
      <c r="L70" s="20">
        <v>12771125</v>
      </c>
      <c r="M70" s="20">
        <v>49240791</v>
      </c>
      <c r="N70" s="20"/>
      <c r="O70" s="20"/>
      <c r="P70" s="20"/>
      <c r="Q70" s="20"/>
      <c r="R70" s="20"/>
      <c r="S70" s="20"/>
      <c r="T70" s="20"/>
      <c r="U70" s="20"/>
      <c r="V70" s="20">
        <v>49025897</v>
      </c>
      <c r="W70" s="20">
        <v>86139156</v>
      </c>
      <c r="X70" s="20"/>
      <c r="Y70" s="19"/>
      <c r="Z70" s="22">
        <v>175368510</v>
      </c>
    </row>
    <row r="71" spans="1:26" ht="13.5" hidden="1">
      <c r="A71" s="38" t="s">
        <v>104</v>
      </c>
      <c r="B71" s="18"/>
      <c r="C71" s="18"/>
      <c r="D71" s="19">
        <v>59614475</v>
      </c>
      <c r="E71" s="20">
        <v>59614475</v>
      </c>
      <c r="F71" s="20">
        <v>4002993</v>
      </c>
      <c r="G71" s="20">
        <v>6703629</v>
      </c>
      <c r="H71" s="20"/>
      <c r="I71" s="20">
        <v>10706622</v>
      </c>
      <c r="J71" s="20">
        <v>7590891</v>
      </c>
      <c r="K71" s="20">
        <v>4177267</v>
      </c>
      <c r="L71" s="20">
        <v>1144686</v>
      </c>
      <c r="M71" s="20">
        <v>12912844</v>
      </c>
      <c r="N71" s="20"/>
      <c r="O71" s="20"/>
      <c r="P71" s="20"/>
      <c r="Q71" s="20"/>
      <c r="R71" s="20"/>
      <c r="S71" s="20"/>
      <c r="T71" s="20"/>
      <c r="U71" s="20"/>
      <c r="V71" s="20">
        <v>23619466</v>
      </c>
      <c r="W71" s="20">
        <v>29807238</v>
      </c>
      <c r="X71" s="20"/>
      <c r="Y71" s="19"/>
      <c r="Z71" s="22">
        <v>59614475</v>
      </c>
    </row>
    <row r="72" spans="1:26" ht="13.5" hidden="1">
      <c r="A72" s="38" t="s">
        <v>105</v>
      </c>
      <c r="B72" s="18"/>
      <c r="C72" s="18"/>
      <c r="D72" s="19">
        <v>10658315</v>
      </c>
      <c r="E72" s="20">
        <v>10658315</v>
      </c>
      <c r="F72" s="20">
        <v>492648</v>
      </c>
      <c r="G72" s="20">
        <v>924171</v>
      </c>
      <c r="H72" s="20"/>
      <c r="I72" s="20">
        <v>1416819</v>
      </c>
      <c r="J72" s="20">
        <v>1629708</v>
      </c>
      <c r="K72" s="20">
        <v>975139</v>
      </c>
      <c r="L72" s="20">
        <v>543655</v>
      </c>
      <c r="M72" s="20">
        <v>3148502</v>
      </c>
      <c r="N72" s="20"/>
      <c r="O72" s="20"/>
      <c r="P72" s="20"/>
      <c r="Q72" s="20"/>
      <c r="R72" s="20"/>
      <c r="S72" s="20"/>
      <c r="T72" s="20"/>
      <c r="U72" s="20"/>
      <c r="V72" s="20">
        <v>4565321</v>
      </c>
      <c r="W72" s="20">
        <v>5329158</v>
      </c>
      <c r="X72" s="20"/>
      <c r="Y72" s="19"/>
      <c r="Z72" s="22">
        <v>10658315</v>
      </c>
    </row>
    <row r="73" spans="1:26" ht="13.5" hidden="1">
      <c r="A73" s="38" t="s">
        <v>106</v>
      </c>
      <c r="B73" s="18"/>
      <c r="C73" s="18"/>
      <c r="D73" s="19">
        <v>12875940</v>
      </c>
      <c r="E73" s="20">
        <v>12875940</v>
      </c>
      <c r="F73" s="20">
        <v>556513</v>
      </c>
      <c r="G73" s="20">
        <v>1078243</v>
      </c>
      <c r="H73" s="20"/>
      <c r="I73" s="20">
        <v>1634756</v>
      </c>
      <c r="J73" s="20">
        <v>2280449</v>
      </c>
      <c r="K73" s="20">
        <v>1134027</v>
      </c>
      <c r="L73" s="20">
        <v>575082</v>
      </c>
      <c r="M73" s="20">
        <v>3989558</v>
      </c>
      <c r="N73" s="20"/>
      <c r="O73" s="20"/>
      <c r="P73" s="20"/>
      <c r="Q73" s="20"/>
      <c r="R73" s="20"/>
      <c r="S73" s="20"/>
      <c r="T73" s="20"/>
      <c r="U73" s="20"/>
      <c r="V73" s="20">
        <v>5624314</v>
      </c>
      <c r="W73" s="20">
        <v>6350256</v>
      </c>
      <c r="X73" s="20"/>
      <c r="Y73" s="19"/>
      <c r="Z73" s="22">
        <v>12875940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25455121</v>
      </c>
      <c r="E75" s="29">
        <v>25455121</v>
      </c>
      <c r="F75" s="29">
        <v>2589447</v>
      </c>
      <c r="G75" s="29">
        <v>7887799</v>
      </c>
      <c r="H75" s="29"/>
      <c r="I75" s="29">
        <v>10477246</v>
      </c>
      <c r="J75" s="29">
        <v>5371790</v>
      </c>
      <c r="K75" s="29">
        <v>2784612</v>
      </c>
      <c r="L75" s="29">
        <v>2569380</v>
      </c>
      <c r="M75" s="29">
        <v>10725782</v>
      </c>
      <c r="N75" s="29"/>
      <c r="O75" s="29"/>
      <c r="P75" s="29"/>
      <c r="Q75" s="29"/>
      <c r="R75" s="29"/>
      <c r="S75" s="29"/>
      <c r="T75" s="29"/>
      <c r="U75" s="29"/>
      <c r="V75" s="29">
        <v>21203028</v>
      </c>
      <c r="W75" s="29"/>
      <c r="X75" s="29"/>
      <c r="Y75" s="28"/>
      <c r="Z75" s="30">
        <v>25455121</v>
      </c>
    </row>
    <row r="76" spans="1:26" ht="13.5" hidden="1">
      <c r="A76" s="41" t="s">
        <v>110</v>
      </c>
      <c r="B76" s="31"/>
      <c r="C76" s="31"/>
      <c r="D76" s="32">
        <v>323540384</v>
      </c>
      <c r="E76" s="33">
        <v>323540384</v>
      </c>
      <c r="F76" s="33">
        <v>92891046</v>
      </c>
      <c r="G76" s="33">
        <v>-155329581</v>
      </c>
      <c r="H76" s="33">
        <v>-62047598</v>
      </c>
      <c r="I76" s="33">
        <v>-124486133</v>
      </c>
      <c r="J76" s="33">
        <v>54203111</v>
      </c>
      <c r="K76" s="33">
        <v>27353123</v>
      </c>
      <c r="L76" s="33">
        <v>233705808</v>
      </c>
      <c r="M76" s="33">
        <v>315262042</v>
      </c>
      <c r="N76" s="33"/>
      <c r="O76" s="33"/>
      <c r="P76" s="33"/>
      <c r="Q76" s="33"/>
      <c r="R76" s="33"/>
      <c r="S76" s="33"/>
      <c r="T76" s="33"/>
      <c r="U76" s="33"/>
      <c r="V76" s="33">
        <v>190775909</v>
      </c>
      <c r="W76" s="33">
        <v>161770194</v>
      </c>
      <c r="X76" s="33"/>
      <c r="Y76" s="32"/>
      <c r="Z76" s="34">
        <v>323540384</v>
      </c>
    </row>
    <row r="77" spans="1:26" ht="13.5" hidden="1">
      <c r="A77" s="36" t="s">
        <v>31</v>
      </c>
      <c r="B77" s="18"/>
      <c r="C77" s="18"/>
      <c r="D77" s="19">
        <v>65023400</v>
      </c>
      <c r="E77" s="20">
        <v>65023400</v>
      </c>
      <c r="F77" s="20">
        <v>72119183</v>
      </c>
      <c r="G77" s="20">
        <v>14573324</v>
      </c>
      <c r="H77" s="20">
        <v>-65774123</v>
      </c>
      <c r="I77" s="20">
        <v>20918384</v>
      </c>
      <c r="J77" s="20">
        <v>13691104</v>
      </c>
      <c r="K77" s="20">
        <v>5451581</v>
      </c>
      <c r="L77" s="20">
        <v>5686966</v>
      </c>
      <c r="M77" s="20">
        <v>24829651</v>
      </c>
      <c r="N77" s="20"/>
      <c r="O77" s="20"/>
      <c r="P77" s="20"/>
      <c r="Q77" s="20"/>
      <c r="R77" s="20"/>
      <c r="S77" s="20"/>
      <c r="T77" s="20"/>
      <c r="U77" s="20"/>
      <c r="V77" s="20">
        <v>45748035</v>
      </c>
      <c r="W77" s="20">
        <v>32511702</v>
      </c>
      <c r="X77" s="20"/>
      <c r="Y77" s="19"/>
      <c r="Z77" s="22">
        <v>65023400</v>
      </c>
    </row>
    <row r="78" spans="1:26" ht="13.5" hidden="1">
      <c r="A78" s="37" t="s">
        <v>32</v>
      </c>
      <c r="B78" s="18"/>
      <c r="C78" s="18"/>
      <c r="D78" s="19">
        <v>258516984</v>
      </c>
      <c r="E78" s="20">
        <v>258516984</v>
      </c>
      <c r="F78" s="20">
        <v>18182416</v>
      </c>
      <c r="G78" s="20">
        <v>-148952990</v>
      </c>
      <c r="H78" s="20">
        <v>3726525</v>
      </c>
      <c r="I78" s="20">
        <v>-127044049</v>
      </c>
      <c r="J78" s="20">
        <v>35140217</v>
      </c>
      <c r="K78" s="20">
        <v>19116930</v>
      </c>
      <c r="L78" s="20">
        <v>199127756</v>
      </c>
      <c r="M78" s="20">
        <v>253384903</v>
      </c>
      <c r="N78" s="20"/>
      <c r="O78" s="20"/>
      <c r="P78" s="20"/>
      <c r="Q78" s="20"/>
      <c r="R78" s="20"/>
      <c r="S78" s="20"/>
      <c r="T78" s="20"/>
      <c r="U78" s="20"/>
      <c r="V78" s="20">
        <v>126340854</v>
      </c>
      <c r="W78" s="20">
        <v>129258492</v>
      </c>
      <c r="X78" s="20"/>
      <c r="Y78" s="19"/>
      <c r="Z78" s="22">
        <v>258516984</v>
      </c>
    </row>
    <row r="79" spans="1:26" ht="13.5" hidden="1">
      <c r="A79" s="38" t="s">
        <v>103</v>
      </c>
      <c r="B79" s="18"/>
      <c r="C79" s="18"/>
      <c r="D79" s="19">
        <v>175368996</v>
      </c>
      <c r="E79" s="20">
        <v>175368996</v>
      </c>
      <c r="F79" s="20">
        <v>13130262</v>
      </c>
      <c r="G79" s="20">
        <v>-96728837</v>
      </c>
      <c r="H79" s="20">
        <v>2265732</v>
      </c>
      <c r="I79" s="20">
        <v>-81332843</v>
      </c>
      <c r="J79" s="20">
        <v>23639169</v>
      </c>
      <c r="K79" s="20">
        <v>12830497</v>
      </c>
      <c r="L79" s="20">
        <v>133139132</v>
      </c>
      <c r="M79" s="20">
        <v>169608798</v>
      </c>
      <c r="N79" s="20"/>
      <c r="O79" s="20"/>
      <c r="P79" s="20"/>
      <c r="Q79" s="20"/>
      <c r="R79" s="20"/>
      <c r="S79" s="20"/>
      <c r="T79" s="20"/>
      <c r="U79" s="20"/>
      <c r="V79" s="20">
        <v>88275955</v>
      </c>
      <c r="W79" s="20">
        <v>87684498</v>
      </c>
      <c r="X79" s="20"/>
      <c r="Y79" s="19"/>
      <c r="Z79" s="22">
        <v>175368996</v>
      </c>
    </row>
    <row r="80" spans="1:26" ht="13.5" hidden="1">
      <c r="A80" s="38" t="s">
        <v>104</v>
      </c>
      <c r="B80" s="18"/>
      <c r="C80" s="18"/>
      <c r="D80" s="19">
        <v>59613996</v>
      </c>
      <c r="E80" s="20">
        <v>59613996</v>
      </c>
      <c r="F80" s="20">
        <v>4002993</v>
      </c>
      <c r="G80" s="20">
        <v>-9117709</v>
      </c>
      <c r="H80" s="20">
        <v>382905</v>
      </c>
      <c r="I80" s="20">
        <v>-4731811</v>
      </c>
      <c r="J80" s="20">
        <v>7590891</v>
      </c>
      <c r="K80" s="20">
        <v>4177267</v>
      </c>
      <c r="L80" s="20">
        <v>44615744</v>
      </c>
      <c r="M80" s="20">
        <v>56383902</v>
      </c>
      <c r="N80" s="20"/>
      <c r="O80" s="20"/>
      <c r="P80" s="20"/>
      <c r="Q80" s="20"/>
      <c r="R80" s="20"/>
      <c r="S80" s="20"/>
      <c r="T80" s="20"/>
      <c r="U80" s="20"/>
      <c r="V80" s="20">
        <v>51652091</v>
      </c>
      <c r="W80" s="20">
        <v>29806998</v>
      </c>
      <c r="X80" s="20"/>
      <c r="Y80" s="19"/>
      <c r="Z80" s="22">
        <v>59613996</v>
      </c>
    </row>
    <row r="81" spans="1:26" ht="13.5" hidden="1">
      <c r="A81" s="38" t="s">
        <v>105</v>
      </c>
      <c r="B81" s="18"/>
      <c r="C81" s="18"/>
      <c r="D81" s="19">
        <v>10657992</v>
      </c>
      <c r="E81" s="20">
        <v>10657992</v>
      </c>
      <c r="F81" s="20">
        <v>492648</v>
      </c>
      <c r="G81" s="20">
        <v>-7226276</v>
      </c>
      <c r="H81" s="20">
        <v>495702</v>
      </c>
      <c r="I81" s="20">
        <v>-6237926</v>
      </c>
      <c r="J81" s="20">
        <v>1629708</v>
      </c>
      <c r="K81" s="20">
        <v>975139</v>
      </c>
      <c r="L81" s="20">
        <v>9399639</v>
      </c>
      <c r="M81" s="20">
        <v>12004486</v>
      </c>
      <c r="N81" s="20"/>
      <c r="O81" s="20"/>
      <c r="P81" s="20"/>
      <c r="Q81" s="20"/>
      <c r="R81" s="20"/>
      <c r="S81" s="20"/>
      <c r="T81" s="20"/>
      <c r="U81" s="20"/>
      <c r="V81" s="20">
        <v>5766560</v>
      </c>
      <c r="W81" s="20">
        <v>5328996</v>
      </c>
      <c r="X81" s="20"/>
      <c r="Y81" s="19"/>
      <c r="Z81" s="22">
        <v>10657992</v>
      </c>
    </row>
    <row r="82" spans="1:26" ht="13.5" hidden="1">
      <c r="A82" s="38" t="s">
        <v>106</v>
      </c>
      <c r="B82" s="18"/>
      <c r="C82" s="18"/>
      <c r="D82" s="19">
        <v>12876000</v>
      </c>
      <c r="E82" s="20">
        <v>12876000</v>
      </c>
      <c r="F82" s="20">
        <v>556513</v>
      </c>
      <c r="G82" s="20">
        <v>-35880168</v>
      </c>
      <c r="H82" s="20">
        <v>582186</v>
      </c>
      <c r="I82" s="20">
        <v>-34741469</v>
      </c>
      <c r="J82" s="20">
        <v>2280449</v>
      </c>
      <c r="K82" s="20">
        <v>1134027</v>
      </c>
      <c r="L82" s="20">
        <v>11973241</v>
      </c>
      <c r="M82" s="20">
        <v>15387717</v>
      </c>
      <c r="N82" s="20"/>
      <c r="O82" s="20"/>
      <c r="P82" s="20"/>
      <c r="Q82" s="20"/>
      <c r="R82" s="20"/>
      <c r="S82" s="20"/>
      <c r="T82" s="20"/>
      <c r="U82" s="20"/>
      <c r="V82" s="20">
        <v>-19353752</v>
      </c>
      <c r="W82" s="20">
        <v>6438000</v>
      </c>
      <c r="X82" s="20"/>
      <c r="Y82" s="19"/>
      <c r="Z82" s="22">
        <v>12876000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>
        <v>2589447</v>
      </c>
      <c r="G84" s="29">
        <v>-20949915</v>
      </c>
      <c r="H84" s="29"/>
      <c r="I84" s="29">
        <v>-18360468</v>
      </c>
      <c r="J84" s="29">
        <v>5371790</v>
      </c>
      <c r="K84" s="29">
        <v>2784612</v>
      </c>
      <c r="L84" s="29">
        <v>28891086</v>
      </c>
      <c r="M84" s="29">
        <v>37047488</v>
      </c>
      <c r="N84" s="29"/>
      <c r="O84" s="29"/>
      <c r="P84" s="29"/>
      <c r="Q84" s="29"/>
      <c r="R84" s="29"/>
      <c r="S84" s="29"/>
      <c r="T84" s="29"/>
      <c r="U84" s="29"/>
      <c r="V84" s="29">
        <v>18687020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385451024</v>
      </c>
      <c r="E5" s="59">
        <v>385451024</v>
      </c>
      <c r="F5" s="59">
        <v>31743487</v>
      </c>
      <c r="G5" s="59">
        <v>30867955</v>
      </c>
      <c r="H5" s="59">
        <v>31112644</v>
      </c>
      <c r="I5" s="59">
        <v>93724086</v>
      </c>
      <c r="J5" s="59">
        <v>30814526</v>
      </c>
      <c r="K5" s="59">
        <v>31038394</v>
      </c>
      <c r="L5" s="59">
        <v>33131977</v>
      </c>
      <c r="M5" s="59">
        <v>94984897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188708983</v>
      </c>
      <c r="W5" s="59">
        <v>207758101</v>
      </c>
      <c r="X5" s="59">
        <v>-19049118</v>
      </c>
      <c r="Y5" s="60">
        <v>-9.17</v>
      </c>
      <c r="Z5" s="61">
        <v>385451024</v>
      </c>
    </row>
    <row r="6" spans="1:26" ht="13.5">
      <c r="A6" s="57" t="s">
        <v>32</v>
      </c>
      <c r="B6" s="18">
        <v>0</v>
      </c>
      <c r="C6" s="18">
        <v>0</v>
      </c>
      <c r="D6" s="58">
        <v>1814628099</v>
      </c>
      <c r="E6" s="59">
        <v>1814628099</v>
      </c>
      <c r="F6" s="59">
        <v>122214174</v>
      </c>
      <c r="G6" s="59">
        <v>126576305</v>
      </c>
      <c r="H6" s="59">
        <v>115008711</v>
      </c>
      <c r="I6" s="59">
        <v>363799190</v>
      </c>
      <c r="J6" s="59">
        <v>111769311</v>
      </c>
      <c r="K6" s="59">
        <v>105920894</v>
      </c>
      <c r="L6" s="59">
        <v>105487820</v>
      </c>
      <c r="M6" s="59">
        <v>323178025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686977215</v>
      </c>
      <c r="W6" s="59">
        <v>978084545</v>
      </c>
      <c r="X6" s="59">
        <v>-291107330</v>
      </c>
      <c r="Y6" s="60">
        <v>-29.76</v>
      </c>
      <c r="Z6" s="61">
        <v>1814628099</v>
      </c>
    </row>
    <row r="7" spans="1:26" ht="13.5">
      <c r="A7" s="57" t="s">
        <v>33</v>
      </c>
      <c r="B7" s="18">
        <v>0</v>
      </c>
      <c r="C7" s="18">
        <v>0</v>
      </c>
      <c r="D7" s="58">
        <v>566800</v>
      </c>
      <c r="E7" s="59">
        <v>566800</v>
      </c>
      <c r="F7" s="59">
        <v>0</v>
      </c>
      <c r="G7" s="59">
        <v>74269</v>
      </c>
      <c r="H7" s="59">
        <v>285428</v>
      </c>
      <c r="I7" s="59">
        <v>359697</v>
      </c>
      <c r="J7" s="59">
        <v>211711</v>
      </c>
      <c r="K7" s="59">
        <v>179847</v>
      </c>
      <c r="L7" s="59">
        <v>109904</v>
      </c>
      <c r="M7" s="59">
        <v>501462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861159</v>
      </c>
      <c r="W7" s="59">
        <v>305505</v>
      </c>
      <c r="X7" s="59">
        <v>555654</v>
      </c>
      <c r="Y7" s="60">
        <v>181.88</v>
      </c>
      <c r="Z7" s="61">
        <v>566800</v>
      </c>
    </row>
    <row r="8" spans="1:26" ht="13.5">
      <c r="A8" s="57" t="s">
        <v>34</v>
      </c>
      <c r="B8" s="18">
        <v>0</v>
      </c>
      <c r="C8" s="18">
        <v>0</v>
      </c>
      <c r="D8" s="58">
        <v>292686150</v>
      </c>
      <c r="E8" s="59">
        <v>292686150</v>
      </c>
      <c r="F8" s="59">
        <v>106827497</v>
      </c>
      <c r="G8" s="59">
        <v>193523</v>
      </c>
      <c r="H8" s="59">
        <v>2279248</v>
      </c>
      <c r="I8" s="59">
        <v>109300268</v>
      </c>
      <c r="J8" s="59">
        <v>-59280</v>
      </c>
      <c r="K8" s="59">
        <v>630380</v>
      </c>
      <c r="L8" s="59">
        <v>71860082</v>
      </c>
      <c r="M8" s="59">
        <v>72431182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181731450</v>
      </c>
      <c r="W8" s="59">
        <v>157757836</v>
      </c>
      <c r="X8" s="59">
        <v>23973614</v>
      </c>
      <c r="Y8" s="60">
        <v>15.2</v>
      </c>
      <c r="Z8" s="61">
        <v>292686150</v>
      </c>
    </row>
    <row r="9" spans="1:26" ht="13.5">
      <c r="A9" s="57" t="s">
        <v>35</v>
      </c>
      <c r="B9" s="18">
        <v>0</v>
      </c>
      <c r="C9" s="18">
        <v>0</v>
      </c>
      <c r="D9" s="58">
        <v>152536202</v>
      </c>
      <c r="E9" s="59">
        <v>152536202</v>
      </c>
      <c r="F9" s="59">
        <v>7283751</v>
      </c>
      <c r="G9" s="59">
        <v>26299188</v>
      </c>
      <c r="H9" s="59">
        <v>4360432</v>
      </c>
      <c r="I9" s="59">
        <v>37943371</v>
      </c>
      <c r="J9" s="59">
        <v>21239356</v>
      </c>
      <c r="K9" s="59">
        <v>14612026</v>
      </c>
      <c r="L9" s="59">
        <v>24664612</v>
      </c>
      <c r="M9" s="59">
        <v>60515994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98459365</v>
      </c>
      <c r="W9" s="59">
        <v>82217016</v>
      </c>
      <c r="X9" s="59">
        <v>16242349</v>
      </c>
      <c r="Y9" s="60">
        <v>19.76</v>
      </c>
      <c r="Z9" s="61">
        <v>152536202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2645868275</v>
      </c>
      <c r="E10" s="65">
        <f t="shared" si="0"/>
        <v>2645868275</v>
      </c>
      <c r="F10" s="65">
        <f t="shared" si="0"/>
        <v>268068909</v>
      </c>
      <c r="G10" s="65">
        <f t="shared" si="0"/>
        <v>184011240</v>
      </c>
      <c r="H10" s="65">
        <f t="shared" si="0"/>
        <v>153046463</v>
      </c>
      <c r="I10" s="65">
        <f t="shared" si="0"/>
        <v>605126612</v>
      </c>
      <c r="J10" s="65">
        <f t="shared" si="0"/>
        <v>163975624</v>
      </c>
      <c r="K10" s="65">
        <f t="shared" si="0"/>
        <v>152381541</v>
      </c>
      <c r="L10" s="65">
        <f t="shared" si="0"/>
        <v>235254395</v>
      </c>
      <c r="M10" s="65">
        <f t="shared" si="0"/>
        <v>551611560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1156738172</v>
      </c>
      <c r="W10" s="65">
        <f t="shared" si="0"/>
        <v>1426123003</v>
      </c>
      <c r="X10" s="65">
        <f t="shared" si="0"/>
        <v>-269384831</v>
      </c>
      <c r="Y10" s="66">
        <f>+IF(W10&lt;&gt;0,(X10/W10)*100,0)</f>
        <v>-18.889312523065726</v>
      </c>
      <c r="Z10" s="67">
        <f t="shared" si="0"/>
        <v>2645868275</v>
      </c>
    </row>
    <row r="11" spans="1:26" ht="13.5">
      <c r="A11" s="57" t="s">
        <v>36</v>
      </c>
      <c r="B11" s="18">
        <v>0</v>
      </c>
      <c r="C11" s="18">
        <v>0</v>
      </c>
      <c r="D11" s="58">
        <v>649004731</v>
      </c>
      <c r="E11" s="59">
        <v>649004731</v>
      </c>
      <c r="F11" s="59">
        <v>53266470</v>
      </c>
      <c r="G11" s="59">
        <v>54239557</v>
      </c>
      <c r="H11" s="59">
        <v>54775221</v>
      </c>
      <c r="I11" s="59">
        <v>162281248</v>
      </c>
      <c r="J11" s="59">
        <v>54054913</v>
      </c>
      <c r="K11" s="59">
        <v>57164543</v>
      </c>
      <c r="L11" s="59">
        <v>56550652</v>
      </c>
      <c r="M11" s="59">
        <v>167770108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330051356</v>
      </c>
      <c r="W11" s="59">
        <v>349813550</v>
      </c>
      <c r="X11" s="59">
        <v>-19762194</v>
      </c>
      <c r="Y11" s="60">
        <v>-5.65</v>
      </c>
      <c r="Z11" s="61">
        <v>649004731</v>
      </c>
    </row>
    <row r="12" spans="1:26" ht="13.5">
      <c r="A12" s="57" t="s">
        <v>37</v>
      </c>
      <c r="B12" s="18">
        <v>0</v>
      </c>
      <c r="C12" s="18">
        <v>0</v>
      </c>
      <c r="D12" s="58">
        <v>25735151</v>
      </c>
      <c r="E12" s="59">
        <v>25735151</v>
      </c>
      <c r="F12" s="59">
        <v>2003129</v>
      </c>
      <c r="G12" s="59">
        <v>2081780</v>
      </c>
      <c r="H12" s="59">
        <v>2061156</v>
      </c>
      <c r="I12" s="59">
        <v>6146065</v>
      </c>
      <c r="J12" s="59">
        <v>2059689</v>
      </c>
      <c r="K12" s="59">
        <v>2043846</v>
      </c>
      <c r="L12" s="59">
        <v>2032295</v>
      </c>
      <c r="M12" s="59">
        <v>6135830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12281895</v>
      </c>
      <c r="W12" s="59">
        <v>13871247</v>
      </c>
      <c r="X12" s="59">
        <v>-1589352</v>
      </c>
      <c r="Y12" s="60">
        <v>-11.46</v>
      </c>
      <c r="Z12" s="61">
        <v>25735151</v>
      </c>
    </row>
    <row r="13" spans="1:26" ht="13.5">
      <c r="A13" s="57" t="s">
        <v>96</v>
      </c>
      <c r="B13" s="18">
        <v>0</v>
      </c>
      <c r="C13" s="18">
        <v>0</v>
      </c>
      <c r="D13" s="58">
        <v>167500000</v>
      </c>
      <c r="E13" s="59">
        <v>167500000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90282500</v>
      </c>
      <c r="X13" s="59">
        <v>-90282500</v>
      </c>
      <c r="Y13" s="60">
        <v>-100</v>
      </c>
      <c r="Z13" s="61">
        <v>167500000</v>
      </c>
    </row>
    <row r="14" spans="1:26" ht="13.5">
      <c r="A14" s="57" t="s">
        <v>38</v>
      </c>
      <c r="B14" s="18">
        <v>0</v>
      </c>
      <c r="C14" s="18">
        <v>0</v>
      </c>
      <c r="D14" s="58">
        <v>72718205</v>
      </c>
      <c r="E14" s="59">
        <v>72718205</v>
      </c>
      <c r="F14" s="59">
        <v>5582252</v>
      </c>
      <c r="G14" s="59">
        <v>0</v>
      </c>
      <c r="H14" s="59">
        <v>1039922</v>
      </c>
      <c r="I14" s="59">
        <v>6622174</v>
      </c>
      <c r="J14" s="59">
        <v>0</v>
      </c>
      <c r="K14" s="59">
        <v>0</v>
      </c>
      <c r="L14" s="59">
        <v>4194855</v>
      </c>
      <c r="M14" s="59">
        <v>4194855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10817029</v>
      </c>
      <c r="W14" s="59">
        <v>39195112</v>
      </c>
      <c r="X14" s="59">
        <v>-28378083</v>
      </c>
      <c r="Y14" s="60">
        <v>-72.4</v>
      </c>
      <c r="Z14" s="61">
        <v>72718205</v>
      </c>
    </row>
    <row r="15" spans="1:26" ht="13.5">
      <c r="A15" s="57" t="s">
        <v>39</v>
      </c>
      <c r="B15" s="18">
        <v>0</v>
      </c>
      <c r="C15" s="18">
        <v>0</v>
      </c>
      <c r="D15" s="58">
        <v>1074967791</v>
      </c>
      <c r="E15" s="59">
        <v>1074967791</v>
      </c>
      <c r="F15" s="59">
        <v>6139062</v>
      </c>
      <c r="G15" s="59">
        <v>18747381</v>
      </c>
      <c r="H15" s="59">
        <v>14967986</v>
      </c>
      <c r="I15" s="59">
        <v>39854429</v>
      </c>
      <c r="J15" s="59">
        <v>23443604</v>
      </c>
      <c r="K15" s="59">
        <v>44978002</v>
      </c>
      <c r="L15" s="59">
        <v>66867078</v>
      </c>
      <c r="M15" s="59">
        <v>135288684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175143113</v>
      </c>
      <c r="W15" s="59">
        <v>579407638</v>
      </c>
      <c r="X15" s="59">
        <v>-404264525</v>
      </c>
      <c r="Y15" s="60">
        <v>-69.77</v>
      </c>
      <c r="Z15" s="61">
        <v>1074967791</v>
      </c>
    </row>
    <row r="16" spans="1:26" ht="13.5">
      <c r="A16" s="68" t="s">
        <v>40</v>
      </c>
      <c r="B16" s="18">
        <v>0</v>
      </c>
      <c r="C16" s="18">
        <v>0</v>
      </c>
      <c r="D16" s="58">
        <v>35929454</v>
      </c>
      <c r="E16" s="59">
        <v>35929454</v>
      </c>
      <c r="F16" s="59">
        <v>558603</v>
      </c>
      <c r="G16" s="59">
        <v>855523</v>
      </c>
      <c r="H16" s="59">
        <v>558548</v>
      </c>
      <c r="I16" s="59">
        <v>1972674</v>
      </c>
      <c r="J16" s="59">
        <v>558603</v>
      </c>
      <c r="K16" s="59">
        <v>558548</v>
      </c>
      <c r="L16" s="59">
        <v>1495862</v>
      </c>
      <c r="M16" s="59">
        <v>2613013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4585687</v>
      </c>
      <c r="W16" s="59">
        <v>19365975</v>
      </c>
      <c r="X16" s="59">
        <v>-14780288</v>
      </c>
      <c r="Y16" s="60">
        <v>-76.32</v>
      </c>
      <c r="Z16" s="61">
        <v>35929454</v>
      </c>
    </row>
    <row r="17" spans="1:26" ht="13.5">
      <c r="A17" s="57" t="s">
        <v>41</v>
      </c>
      <c r="B17" s="18">
        <v>0</v>
      </c>
      <c r="C17" s="18">
        <v>0</v>
      </c>
      <c r="D17" s="58">
        <v>670653008</v>
      </c>
      <c r="E17" s="59">
        <v>670653008</v>
      </c>
      <c r="F17" s="59">
        <v>7930980</v>
      </c>
      <c r="G17" s="59">
        <v>11326696</v>
      </c>
      <c r="H17" s="59">
        <v>30331553</v>
      </c>
      <c r="I17" s="59">
        <v>49589229</v>
      </c>
      <c r="J17" s="59">
        <v>17357653</v>
      </c>
      <c r="K17" s="59">
        <v>17668841</v>
      </c>
      <c r="L17" s="59">
        <v>21594515</v>
      </c>
      <c r="M17" s="59">
        <v>56621009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106210238</v>
      </c>
      <c r="W17" s="59">
        <v>361481973</v>
      </c>
      <c r="X17" s="59">
        <v>-255271735</v>
      </c>
      <c r="Y17" s="60">
        <v>-70.62</v>
      </c>
      <c r="Z17" s="61">
        <v>670653008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2696508340</v>
      </c>
      <c r="E18" s="72">
        <f t="shared" si="1"/>
        <v>2696508340</v>
      </c>
      <c r="F18" s="72">
        <f t="shared" si="1"/>
        <v>75480496</v>
      </c>
      <c r="G18" s="72">
        <f t="shared" si="1"/>
        <v>87250937</v>
      </c>
      <c r="H18" s="72">
        <f t="shared" si="1"/>
        <v>103734386</v>
      </c>
      <c r="I18" s="72">
        <f t="shared" si="1"/>
        <v>266465819</v>
      </c>
      <c r="J18" s="72">
        <f t="shared" si="1"/>
        <v>97474462</v>
      </c>
      <c r="K18" s="72">
        <f t="shared" si="1"/>
        <v>122413780</v>
      </c>
      <c r="L18" s="72">
        <f t="shared" si="1"/>
        <v>152735257</v>
      </c>
      <c r="M18" s="72">
        <f t="shared" si="1"/>
        <v>372623499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639089318</v>
      </c>
      <c r="W18" s="72">
        <f t="shared" si="1"/>
        <v>1453417995</v>
      </c>
      <c r="X18" s="72">
        <f t="shared" si="1"/>
        <v>-814328677</v>
      </c>
      <c r="Y18" s="66">
        <f>+IF(W18&lt;&gt;0,(X18/W18)*100,0)</f>
        <v>-56.02852584744555</v>
      </c>
      <c r="Z18" s="73">
        <f t="shared" si="1"/>
        <v>2696508340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-50640065</v>
      </c>
      <c r="E19" s="76">
        <f t="shared" si="2"/>
        <v>-50640065</v>
      </c>
      <c r="F19" s="76">
        <f t="shared" si="2"/>
        <v>192588413</v>
      </c>
      <c r="G19" s="76">
        <f t="shared" si="2"/>
        <v>96760303</v>
      </c>
      <c r="H19" s="76">
        <f t="shared" si="2"/>
        <v>49312077</v>
      </c>
      <c r="I19" s="76">
        <f t="shared" si="2"/>
        <v>338660793</v>
      </c>
      <c r="J19" s="76">
        <f t="shared" si="2"/>
        <v>66501162</v>
      </c>
      <c r="K19" s="76">
        <f t="shared" si="2"/>
        <v>29967761</v>
      </c>
      <c r="L19" s="76">
        <f t="shared" si="2"/>
        <v>82519138</v>
      </c>
      <c r="M19" s="76">
        <f t="shared" si="2"/>
        <v>178988061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517648854</v>
      </c>
      <c r="W19" s="76">
        <f>IF(E10=E18,0,W10-W18)</f>
        <v>-27294992</v>
      </c>
      <c r="X19" s="76">
        <f t="shared" si="2"/>
        <v>544943846</v>
      </c>
      <c r="Y19" s="77">
        <f>+IF(W19&lt;&gt;0,(X19/W19)*100,0)</f>
        <v>-1996.497547975101</v>
      </c>
      <c r="Z19" s="78">
        <f t="shared" si="2"/>
        <v>-50640065</v>
      </c>
    </row>
    <row r="20" spans="1:26" ht="13.5">
      <c r="A20" s="57" t="s">
        <v>44</v>
      </c>
      <c r="B20" s="18">
        <v>0</v>
      </c>
      <c r="C20" s="18">
        <v>0</v>
      </c>
      <c r="D20" s="58">
        <v>236617850</v>
      </c>
      <c r="E20" s="59">
        <v>236617850</v>
      </c>
      <c r="F20" s="59">
        <v>829517</v>
      </c>
      <c r="G20" s="59">
        <v>78157</v>
      </c>
      <c r="H20" s="59">
        <v>1598458</v>
      </c>
      <c r="I20" s="59">
        <v>2506132</v>
      </c>
      <c r="J20" s="59">
        <v>13640888</v>
      </c>
      <c r="K20" s="59">
        <v>5116230</v>
      </c>
      <c r="L20" s="59">
        <v>1240334</v>
      </c>
      <c r="M20" s="59">
        <v>19997452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22503584</v>
      </c>
      <c r="W20" s="59">
        <v>127537022</v>
      </c>
      <c r="X20" s="59">
        <v>-105033438</v>
      </c>
      <c r="Y20" s="60">
        <v>-82.36</v>
      </c>
      <c r="Z20" s="61">
        <v>236617850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185977785</v>
      </c>
      <c r="E22" s="87">
        <f t="shared" si="3"/>
        <v>185977785</v>
      </c>
      <c r="F22" s="87">
        <f t="shared" si="3"/>
        <v>193417930</v>
      </c>
      <c r="G22" s="87">
        <f t="shared" si="3"/>
        <v>96838460</v>
      </c>
      <c r="H22" s="87">
        <f t="shared" si="3"/>
        <v>50910535</v>
      </c>
      <c r="I22" s="87">
        <f t="shared" si="3"/>
        <v>341166925</v>
      </c>
      <c r="J22" s="87">
        <f t="shared" si="3"/>
        <v>80142050</v>
      </c>
      <c r="K22" s="87">
        <f t="shared" si="3"/>
        <v>35083991</v>
      </c>
      <c r="L22" s="87">
        <f t="shared" si="3"/>
        <v>83759472</v>
      </c>
      <c r="M22" s="87">
        <f t="shared" si="3"/>
        <v>198985513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540152438</v>
      </c>
      <c r="W22" s="87">
        <f t="shared" si="3"/>
        <v>100242030</v>
      </c>
      <c r="X22" s="87">
        <f t="shared" si="3"/>
        <v>439910408</v>
      </c>
      <c r="Y22" s="88">
        <f>+IF(W22&lt;&gt;0,(X22/W22)*100,0)</f>
        <v>438.8482635477354</v>
      </c>
      <c r="Z22" s="89">
        <f t="shared" si="3"/>
        <v>185977785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185977785</v>
      </c>
      <c r="E24" s="76">
        <f t="shared" si="4"/>
        <v>185977785</v>
      </c>
      <c r="F24" s="76">
        <f t="shared" si="4"/>
        <v>193417930</v>
      </c>
      <c r="G24" s="76">
        <f t="shared" si="4"/>
        <v>96838460</v>
      </c>
      <c r="H24" s="76">
        <f t="shared" si="4"/>
        <v>50910535</v>
      </c>
      <c r="I24" s="76">
        <f t="shared" si="4"/>
        <v>341166925</v>
      </c>
      <c r="J24" s="76">
        <f t="shared" si="4"/>
        <v>80142050</v>
      </c>
      <c r="K24" s="76">
        <f t="shared" si="4"/>
        <v>35083991</v>
      </c>
      <c r="L24" s="76">
        <f t="shared" si="4"/>
        <v>83759472</v>
      </c>
      <c r="M24" s="76">
        <f t="shared" si="4"/>
        <v>198985513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540152438</v>
      </c>
      <c r="W24" s="76">
        <f t="shared" si="4"/>
        <v>100242030</v>
      </c>
      <c r="X24" s="76">
        <f t="shared" si="4"/>
        <v>439910408</v>
      </c>
      <c r="Y24" s="77">
        <f>+IF(W24&lt;&gt;0,(X24/W24)*100,0)</f>
        <v>438.8482635477354</v>
      </c>
      <c r="Z24" s="78">
        <f t="shared" si="4"/>
        <v>185977785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261137850</v>
      </c>
      <c r="E27" s="99">
        <v>261137850</v>
      </c>
      <c r="F27" s="99">
        <v>786222</v>
      </c>
      <c r="G27" s="99">
        <v>0</v>
      </c>
      <c r="H27" s="99">
        <v>1581758</v>
      </c>
      <c r="I27" s="99">
        <v>2367980</v>
      </c>
      <c r="J27" s="99">
        <v>1581758</v>
      </c>
      <c r="K27" s="99">
        <v>5288275</v>
      </c>
      <c r="L27" s="99">
        <v>1263866</v>
      </c>
      <c r="M27" s="99">
        <v>8133899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10501879</v>
      </c>
      <c r="W27" s="99">
        <v>130568925</v>
      </c>
      <c r="X27" s="99">
        <v>-120067046</v>
      </c>
      <c r="Y27" s="100">
        <v>-91.96</v>
      </c>
      <c r="Z27" s="101">
        <v>261137850</v>
      </c>
    </row>
    <row r="28" spans="1:26" ht="13.5">
      <c r="A28" s="102" t="s">
        <v>44</v>
      </c>
      <c r="B28" s="18">
        <v>0</v>
      </c>
      <c r="C28" s="18">
        <v>0</v>
      </c>
      <c r="D28" s="58">
        <v>231840539</v>
      </c>
      <c r="E28" s="59">
        <v>231840539</v>
      </c>
      <c r="F28" s="59">
        <v>786222</v>
      </c>
      <c r="G28" s="59">
        <v>0</v>
      </c>
      <c r="H28" s="59">
        <v>1581758</v>
      </c>
      <c r="I28" s="59">
        <v>2367980</v>
      </c>
      <c r="J28" s="59">
        <v>1581758</v>
      </c>
      <c r="K28" s="59">
        <v>5107880</v>
      </c>
      <c r="L28" s="59">
        <v>1230986</v>
      </c>
      <c r="M28" s="59">
        <v>7920624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10288604</v>
      </c>
      <c r="W28" s="59">
        <v>115920270</v>
      </c>
      <c r="X28" s="59">
        <v>-105631666</v>
      </c>
      <c r="Y28" s="60">
        <v>-91.12</v>
      </c>
      <c r="Z28" s="61">
        <v>231840539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29297311</v>
      </c>
      <c r="E31" s="59">
        <v>29297311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180395</v>
      </c>
      <c r="L31" s="59">
        <v>32880</v>
      </c>
      <c r="M31" s="59">
        <v>213275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213275</v>
      </c>
      <c r="W31" s="59">
        <v>14648656</v>
      </c>
      <c r="X31" s="59">
        <v>-14435381</v>
      </c>
      <c r="Y31" s="60">
        <v>-98.54</v>
      </c>
      <c r="Z31" s="61">
        <v>29297311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261137850</v>
      </c>
      <c r="E32" s="99">
        <f t="shared" si="5"/>
        <v>261137850</v>
      </c>
      <c r="F32" s="99">
        <f t="shared" si="5"/>
        <v>786222</v>
      </c>
      <c r="G32" s="99">
        <f t="shared" si="5"/>
        <v>0</v>
      </c>
      <c r="H32" s="99">
        <f t="shared" si="5"/>
        <v>1581758</v>
      </c>
      <c r="I32" s="99">
        <f t="shared" si="5"/>
        <v>2367980</v>
      </c>
      <c r="J32" s="99">
        <f t="shared" si="5"/>
        <v>1581758</v>
      </c>
      <c r="K32" s="99">
        <f t="shared" si="5"/>
        <v>5288275</v>
      </c>
      <c r="L32" s="99">
        <f t="shared" si="5"/>
        <v>1263866</v>
      </c>
      <c r="M32" s="99">
        <f t="shared" si="5"/>
        <v>8133899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10501879</v>
      </c>
      <c r="W32" s="99">
        <f t="shared" si="5"/>
        <v>130568926</v>
      </c>
      <c r="X32" s="99">
        <f t="shared" si="5"/>
        <v>-120067047</v>
      </c>
      <c r="Y32" s="100">
        <f>+IF(W32&lt;&gt;0,(X32/W32)*100,0)</f>
        <v>-91.9568312907774</v>
      </c>
      <c r="Z32" s="101">
        <f t="shared" si="5"/>
        <v>261137850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2023739894</v>
      </c>
      <c r="E35" s="59">
        <v>2023739894</v>
      </c>
      <c r="F35" s="59">
        <v>1429361307</v>
      </c>
      <c r="G35" s="59">
        <v>842914850</v>
      </c>
      <c r="H35" s="59">
        <v>842914850</v>
      </c>
      <c r="I35" s="59">
        <v>842914850</v>
      </c>
      <c r="J35" s="59">
        <v>893954430</v>
      </c>
      <c r="K35" s="59">
        <v>937194188</v>
      </c>
      <c r="L35" s="59">
        <v>0</v>
      </c>
      <c r="M35" s="59">
        <v>937194188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937194188</v>
      </c>
      <c r="W35" s="59">
        <v>1011869947</v>
      </c>
      <c r="X35" s="59">
        <v>-74675759</v>
      </c>
      <c r="Y35" s="60">
        <v>-7.38</v>
      </c>
      <c r="Z35" s="61">
        <v>2023739894</v>
      </c>
    </row>
    <row r="36" spans="1:26" ht="13.5">
      <c r="A36" s="57" t="s">
        <v>53</v>
      </c>
      <c r="B36" s="18">
        <v>0</v>
      </c>
      <c r="C36" s="18">
        <v>0</v>
      </c>
      <c r="D36" s="58">
        <v>2503705237</v>
      </c>
      <c r="E36" s="59">
        <v>2503705237</v>
      </c>
      <c r="F36" s="59">
        <v>2268992296</v>
      </c>
      <c r="G36" s="59">
        <v>7716079912</v>
      </c>
      <c r="H36" s="59">
        <v>7716079912</v>
      </c>
      <c r="I36" s="59">
        <v>7716079912</v>
      </c>
      <c r="J36" s="59">
        <v>7706242175</v>
      </c>
      <c r="K36" s="59">
        <v>7697572116</v>
      </c>
      <c r="L36" s="59">
        <v>0</v>
      </c>
      <c r="M36" s="59">
        <v>7697572116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7697572116</v>
      </c>
      <c r="W36" s="59">
        <v>1251852619</v>
      </c>
      <c r="X36" s="59">
        <v>6445719497</v>
      </c>
      <c r="Y36" s="60">
        <v>514.89</v>
      </c>
      <c r="Z36" s="61">
        <v>2503705237</v>
      </c>
    </row>
    <row r="37" spans="1:26" ht="13.5">
      <c r="A37" s="57" t="s">
        <v>54</v>
      </c>
      <c r="B37" s="18">
        <v>0</v>
      </c>
      <c r="C37" s="18">
        <v>0</v>
      </c>
      <c r="D37" s="58">
        <v>1768611444</v>
      </c>
      <c r="E37" s="59">
        <v>1768611444</v>
      </c>
      <c r="F37" s="59">
        <v>2339757387</v>
      </c>
      <c r="G37" s="59">
        <v>2109915704</v>
      </c>
      <c r="H37" s="59">
        <v>2109915704</v>
      </c>
      <c r="I37" s="59">
        <v>2109915704</v>
      </c>
      <c r="J37" s="59">
        <v>2367924686</v>
      </c>
      <c r="K37" s="59">
        <v>2041674179</v>
      </c>
      <c r="L37" s="59">
        <v>0</v>
      </c>
      <c r="M37" s="59">
        <v>2041674179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2041674179</v>
      </c>
      <c r="W37" s="59">
        <v>884305722</v>
      </c>
      <c r="X37" s="59">
        <v>1157368457</v>
      </c>
      <c r="Y37" s="60">
        <v>130.88</v>
      </c>
      <c r="Z37" s="61">
        <v>1768611444</v>
      </c>
    </row>
    <row r="38" spans="1:26" ht="13.5">
      <c r="A38" s="57" t="s">
        <v>55</v>
      </c>
      <c r="B38" s="18">
        <v>0</v>
      </c>
      <c r="C38" s="18">
        <v>0</v>
      </c>
      <c r="D38" s="58">
        <v>344185701</v>
      </c>
      <c r="E38" s="59">
        <v>344185701</v>
      </c>
      <c r="F38" s="59">
        <v>347397872</v>
      </c>
      <c r="G38" s="59">
        <v>342753560</v>
      </c>
      <c r="H38" s="59">
        <v>342753560</v>
      </c>
      <c r="I38" s="59">
        <v>342753560</v>
      </c>
      <c r="J38" s="59">
        <v>342753560</v>
      </c>
      <c r="K38" s="59">
        <v>342753560</v>
      </c>
      <c r="L38" s="59">
        <v>0</v>
      </c>
      <c r="M38" s="59">
        <v>342753560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342753560</v>
      </c>
      <c r="W38" s="59">
        <v>172092851</v>
      </c>
      <c r="X38" s="59">
        <v>170660709</v>
      </c>
      <c r="Y38" s="60">
        <v>99.17</v>
      </c>
      <c r="Z38" s="61">
        <v>344185701</v>
      </c>
    </row>
    <row r="39" spans="1:26" ht="13.5">
      <c r="A39" s="57" t="s">
        <v>56</v>
      </c>
      <c r="B39" s="18">
        <v>0</v>
      </c>
      <c r="C39" s="18">
        <v>0</v>
      </c>
      <c r="D39" s="58">
        <v>2414647986</v>
      </c>
      <c r="E39" s="59">
        <v>2414647986</v>
      </c>
      <c r="F39" s="59">
        <v>1011198344</v>
      </c>
      <c r="G39" s="59">
        <v>6106325498</v>
      </c>
      <c r="H39" s="59">
        <v>6106325498</v>
      </c>
      <c r="I39" s="59">
        <v>6106325498</v>
      </c>
      <c r="J39" s="59">
        <v>5889518359</v>
      </c>
      <c r="K39" s="59">
        <v>6250338565</v>
      </c>
      <c r="L39" s="59">
        <v>0</v>
      </c>
      <c r="M39" s="59">
        <v>6250338565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6250338565</v>
      </c>
      <c r="W39" s="59">
        <v>1207323993</v>
      </c>
      <c r="X39" s="59">
        <v>5043014572</v>
      </c>
      <c r="Y39" s="60">
        <v>417.7</v>
      </c>
      <c r="Z39" s="61">
        <v>2414647986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203664291</v>
      </c>
      <c r="E42" s="59">
        <v>203664291</v>
      </c>
      <c r="F42" s="59">
        <v>14914313</v>
      </c>
      <c r="G42" s="59">
        <v>-6730911</v>
      </c>
      <c r="H42" s="59">
        <v>-4500337</v>
      </c>
      <c r="I42" s="59">
        <v>3683065</v>
      </c>
      <c r="J42" s="59">
        <v>15230965</v>
      </c>
      <c r="K42" s="59">
        <v>-586459</v>
      </c>
      <c r="L42" s="59">
        <v>11633119</v>
      </c>
      <c r="M42" s="59">
        <v>26277625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29960690</v>
      </c>
      <c r="W42" s="59">
        <v>59028471</v>
      </c>
      <c r="X42" s="59">
        <v>-29067781</v>
      </c>
      <c r="Y42" s="60">
        <v>-49.24</v>
      </c>
      <c r="Z42" s="61">
        <v>203664291</v>
      </c>
    </row>
    <row r="43" spans="1:26" ht="13.5">
      <c r="A43" s="57" t="s">
        <v>59</v>
      </c>
      <c r="B43" s="18">
        <v>0</v>
      </c>
      <c r="C43" s="18">
        <v>0</v>
      </c>
      <c r="D43" s="58">
        <v>-185592850</v>
      </c>
      <c r="E43" s="59">
        <v>-185592850</v>
      </c>
      <c r="F43" s="59">
        <v>-786223</v>
      </c>
      <c r="G43" s="59">
        <v>0</v>
      </c>
      <c r="H43" s="59">
        <v>-1581757</v>
      </c>
      <c r="I43" s="59">
        <v>-2367980</v>
      </c>
      <c r="J43" s="59">
        <v>-16497172</v>
      </c>
      <c r="K43" s="59">
        <v>-5288074</v>
      </c>
      <c r="L43" s="59">
        <v>-1263866</v>
      </c>
      <c r="M43" s="59">
        <v>-23049112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-25417092</v>
      </c>
      <c r="W43" s="59">
        <v>-131500000</v>
      </c>
      <c r="X43" s="59">
        <v>106082908</v>
      </c>
      <c r="Y43" s="60">
        <v>-80.67</v>
      </c>
      <c r="Z43" s="61">
        <v>-185592850</v>
      </c>
    </row>
    <row r="44" spans="1:26" ht="13.5">
      <c r="A44" s="57" t="s">
        <v>60</v>
      </c>
      <c r="B44" s="18">
        <v>0</v>
      </c>
      <c r="C44" s="18">
        <v>0</v>
      </c>
      <c r="D44" s="58">
        <v>-6393527</v>
      </c>
      <c r="E44" s="59">
        <v>-6393527</v>
      </c>
      <c r="F44" s="59">
        <v>-10825398</v>
      </c>
      <c r="G44" s="59">
        <v>709430</v>
      </c>
      <c r="H44" s="59">
        <v>904158</v>
      </c>
      <c r="I44" s="59">
        <v>-9211810</v>
      </c>
      <c r="J44" s="59">
        <v>-84441</v>
      </c>
      <c r="K44" s="59">
        <v>-38261</v>
      </c>
      <c r="L44" s="59">
        <v>-6553012</v>
      </c>
      <c r="M44" s="59">
        <v>-6675714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-15887524</v>
      </c>
      <c r="W44" s="59">
        <v>9760000</v>
      </c>
      <c r="X44" s="59">
        <v>-25647524</v>
      </c>
      <c r="Y44" s="60">
        <v>-262.78</v>
      </c>
      <c r="Z44" s="61">
        <v>-6393527</v>
      </c>
    </row>
    <row r="45" spans="1:26" ht="13.5">
      <c r="A45" s="69" t="s">
        <v>61</v>
      </c>
      <c r="B45" s="21">
        <v>0</v>
      </c>
      <c r="C45" s="21">
        <v>0</v>
      </c>
      <c r="D45" s="98">
        <v>-3</v>
      </c>
      <c r="E45" s="99">
        <v>-3</v>
      </c>
      <c r="F45" s="99">
        <v>634247</v>
      </c>
      <c r="G45" s="99">
        <v>-5387234</v>
      </c>
      <c r="H45" s="99">
        <v>-10565170</v>
      </c>
      <c r="I45" s="99">
        <v>-10565170</v>
      </c>
      <c r="J45" s="99">
        <v>-11915818</v>
      </c>
      <c r="K45" s="99">
        <v>-17828612</v>
      </c>
      <c r="L45" s="99">
        <v>-14012371</v>
      </c>
      <c r="M45" s="99">
        <v>-14012371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-14012371</v>
      </c>
      <c r="W45" s="99">
        <v>-74389446</v>
      </c>
      <c r="X45" s="99">
        <v>60377075</v>
      </c>
      <c r="Y45" s="100">
        <v>-81.16</v>
      </c>
      <c r="Z45" s="101">
        <v>-3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76345555</v>
      </c>
      <c r="C49" s="51">
        <v>0</v>
      </c>
      <c r="D49" s="128">
        <v>75206662</v>
      </c>
      <c r="E49" s="53">
        <v>70627318</v>
      </c>
      <c r="F49" s="53">
        <v>0</v>
      </c>
      <c r="G49" s="53">
        <v>0</v>
      </c>
      <c r="H49" s="53">
        <v>0</v>
      </c>
      <c r="I49" s="53">
        <v>65605084</v>
      </c>
      <c r="J49" s="53">
        <v>0</v>
      </c>
      <c r="K49" s="53">
        <v>0</v>
      </c>
      <c r="L49" s="53">
        <v>0</v>
      </c>
      <c r="M49" s="53">
        <v>63133206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71365882</v>
      </c>
      <c r="W49" s="53">
        <v>302726317</v>
      </c>
      <c r="X49" s="53">
        <v>1575255407</v>
      </c>
      <c r="Y49" s="53">
        <v>2300265431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22282232</v>
      </c>
      <c r="C51" s="51">
        <v>0</v>
      </c>
      <c r="D51" s="128">
        <v>20508137</v>
      </c>
      <c r="E51" s="53">
        <v>188254687</v>
      </c>
      <c r="F51" s="53">
        <v>0</v>
      </c>
      <c r="G51" s="53">
        <v>0</v>
      </c>
      <c r="H51" s="53">
        <v>0</v>
      </c>
      <c r="I51" s="53">
        <v>970005975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1201051031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82.66595165403304</v>
      </c>
      <c r="E58" s="7">
        <f t="shared" si="6"/>
        <v>82.66595165403304</v>
      </c>
      <c r="F58" s="7">
        <f t="shared" si="6"/>
        <v>69.12171717040039</v>
      </c>
      <c r="G58" s="7">
        <f t="shared" si="6"/>
        <v>73.5560469599376</v>
      </c>
      <c r="H58" s="7">
        <f t="shared" si="6"/>
        <v>81.02528842286173</v>
      </c>
      <c r="I58" s="7">
        <f t="shared" si="6"/>
        <v>74.51499670405886</v>
      </c>
      <c r="J58" s="7">
        <f t="shared" si="6"/>
        <v>83.54718785825419</v>
      </c>
      <c r="K58" s="7">
        <f t="shared" si="6"/>
        <v>81.32262950155459</v>
      </c>
      <c r="L58" s="7">
        <f t="shared" si="6"/>
        <v>92.91370911351457</v>
      </c>
      <c r="M58" s="7">
        <f t="shared" si="6"/>
        <v>85.92747058903785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80.02230930289814</v>
      </c>
      <c r="W58" s="7">
        <f t="shared" si="6"/>
        <v>70.9778590895121</v>
      </c>
      <c r="X58" s="7">
        <f t="shared" si="6"/>
        <v>0</v>
      </c>
      <c r="Y58" s="7">
        <f t="shared" si="6"/>
        <v>0</v>
      </c>
      <c r="Z58" s="8">
        <f t="shared" si="6"/>
        <v>82.66595165403304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82.90000028641771</v>
      </c>
      <c r="E59" s="10">
        <f t="shared" si="7"/>
        <v>82.90000028641771</v>
      </c>
      <c r="F59" s="10">
        <f t="shared" si="7"/>
        <v>73.5471153499929</v>
      </c>
      <c r="G59" s="10">
        <f t="shared" si="7"/>
        <v>68.93206887207137</v>
      </c>
      <c r="H59" s="10">
        <f t="shared" si="7"/>
        <v>75.91547989299784</v>
      </c>
      <c r="I59" s="10">
        <f t="shared" si="7"/>
        <v>72.81335557649503</v>
      </c>
      <c r="J59" s="10">
        <f t="shared" si="7"/>
        <v>73.17337284370365</v>
      </c>
      <c r="K59" s="10">
        <f t="shared" si="7"/>
        <v>83.59918686514514</v>
      </c>
      <c r="L59" s="10">
        <f t="shared" si="7"/>
        <v>108.22978960778586</v>
      </c>
      <c r="M59" s="10">
        <f t="shared" si="7"/>
        <v>88.80837339856251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80.8642978061092</v>
      </c>
      <c r="W59" s="10">
        <f t="shared" si="7"/>
        <v>72.18033004643222</v>
      </c>
      <c r="X59" s="10">
        <f t="shared" si="7"/>
        <v>0</v>
      </c>
      <c r="Y59" s="10">
        <f t="shared" si="7"/>
        <v>0</v>
      </c>
      <c r="Z59" s="11">
        <f t="shared" si="7"/>
        <v>82.90000028641771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82.50444605288789</v>
      </c>
      <c r="E60" s="13">
        <f t="shared" si="7"/>
        <v>82.50444605288789</v>
      </c>
      <c r="F60" s="13">
        <f t="shared" si="7"/>
        <v>66.55775458581424</v>
      </c>
      <c r="G60" s="13">
        <f t="shared" si="7"/>
        <v>72.45364051352266</v>
      </c>
      <c r="H60" s="13">
        <f t="shared" si="7"/>
        <v>80.60246584278299</v>
      </c>
      <c r="I60" s="13">
        <f t="shared" si="7"/>
        <v>73.04909282508298</v>
      </c>
      <c r="J60" s="13">
        <f t="shared" si="7"/>
        <v>84.76969317633174</v>
      </c>
      <c r="K60" s="13">
        <f t="shared" si="7"/>
        <v>78.66864209057752</v>
      </c>
      <c r="L60" s="13">
        <f t="shared" si="7"/>
        <v>87.31374958739312</v>
      </c>
      <c r="M60" s="13">
        <f t="shared" si="7"/>
        <v>83.60048675958089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78.01283627725557</v>
      </c>
      <c r="W60" s="13">
        <f t="shared" si="7"/>
        <v>70.65845488847798</v>
      </c>
      <c r="X60" s="13">
        <f t="shared" si="7"/>
        <v>0</v>
      </c>
      <c r="Y60" s="13">
        <f t="shared" si="7"/>
        <v>0</v>
      </c>
      <c r="Z60" s="14">
        <f t="shared" si="7"/>
        <v>82.50444605288789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82.69999999846847</v>
      </c>
      <c r="E61" s="13">
        <f t="shared" si="7"/>
        <v>82.69999999846847</v>
      </c>
      <c r="F61" s="13">
        <f t="shared" si="7"/>
        <v>41.35016490642331</v>
      </c>
      <c r="G61" s="13">
        <f t="shared" si="7"/>
        <v>53.66128817471504</v>
      </c>
      <c r="H61" s="13">
        <f t="shared" si="7"/>
        <v>57.54079655973504</v>
      </c>
      <c r="I61" s="13">
        <f t="shared" si="7"/>
        <v>50.732072414144156</v>
      </c>
      <c r="J61" s="13">
        <f t="shared" si="7"/>
        <v>64.50027847412466</v>
      </c>
      <c r="K61" s="13">
        <f t="shared" si="7"/>
        <v>52.448082205917665</v>
      </c>
      <c r="L61" s="13">
        <f t="shared" si="7"/>
        <v>59.7185284857779</v>
      </c>
      <c r="M61" s="13">
        <f t="shared" si="7"/>
        <v>59.008060495411776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54.52594051811444</v>
      </c>
      <c r="W61" s="13">
        <f t="shared" si="7"/>
        <v>69.87269402828463</v>
      </c>
      <c r="X61" s="13">
        <f t="shared" si="7"/>
        <v>0</v>
      </c>
      <c r="Y61" s="13">
        <f t="shared" si="7"/>
        <v>0</v>
      </c>
      <c r="Z61" s="14">
        <f t="shared" si="7"/>
        <v>82.69999999846847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80.89999986195707</v>
      </c>
      <c r="E62" s="13">
        <f t="shared" si="7"/>
        <v>80.89999986195707</v>
      </c>
      <c r="F62" s="13">
        <f t="shared" si="7"/>
        <v>296.3152692145287</v>
      </c>
      <c r="G62" s="13">
        <f t="shared" si="7"/>
        <v>259.4536228554167</v>
      </c>
      <c r="H62" s="13">
        <f t="shared" si="7"/>
        <v>259.5680159012552</v>
      </c>
      <c r="I62" s="13">
        <f t="shared" si="7"/>
        <v>271.7782834757539</v>
      </c>
      <c r="J62" s="13">
        <f t="shared" si="7"/>
        <v>281.0586144549323</v>
      </c>
      <c r="K62" s="13">
        <f t="shared" si="7"/>
        <v>307.8544363467284</v>
      </c>
      <c r="L62" s="13">
        <f t="shared" si="7"/>
        <v>310.18502013092785</v>
      </c>
      <c r="M62" s="13">
        <f t="shared" si="7"/>
        <v>299.7319419222724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285.355989375089</v>
      </c>
      <c r="W62" s="13">
        <f t="shared" si="7"/>
        <v>72.14919630669682</v>
      </c>
      <c r="X62" s="13">
        <f t="shared" si="7"/>
        <v>0</v>
      </c>
      <c r="Y62" s="13">
        <f t="shared" si="7"/>
        <v>0</v>
      </c>
      <c r="Z62" s="14">
        <f t="shared" si="7"/>
        <v>80.89999986195707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80.60000102470696</v>
      </c>
      <c r="E63" s="13">
        <f t="shared" si="7"/>
        <v>80.60000102470696</v>
      </c>
      <c r="F63" s="13">
        <f t="shared" si="7"/>
        <v>77.54989857555078</v>
      </c>
      <c r="G63" s="13">
        <f t="shared" si="7"/>
        <v>52.869185562390655</v>
      </c>
      <c r="H63" s="13">
        <f t="shared" si="7"/>
        <v>90.43154445323363</v>
      </c>
      <c r="I63" s="13">
        <f t="shared" si="7"/>
        <v>70.03079109881338</v>
      </c>
      <c r="J63" s="13">
        <f t="shared" si="7"/>
        <v>58.6096461447661</v>
      </c>
      <c r="K63" s="13">
        <f t="shared" si="7"/>
        <v>66.34671542570027</v>
      </c>
      <c r="L63" s="13">
        <f t="shared" si="7"/>
        <v>66.13274432211493</v>
      </c>
      <c r="M63" s="13">
        <f t="shared" si="7"/>
        <v>63.61731020118152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66.50182266853268</v>
      </c>
      <c r="W63" s="13">
        <f t="shared" si="7"/>
        <v>72.08859257491011</v>
      </c>
      <c r="X63" s="13">
        <f t="shared" si="7"/>
        <v>0</v>
      </c>
      <c r="Y63" s="13">
        <f t="shared" si="7"/>
        <v>0</v>
      </c>
      <c r="Z63" s="14">
        <f t="shared" si="7"/>
        <v>80.60000102470696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88.99999825390744</v>
      </c>
      <c r="E64" s="13">
        <f t="shared" si="7"/>
        <v>88.99999825390744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71.94708438867559</v>
      </c>
      <c r="X64" s="13">
        <f t="shared" si="7"/>
        <v>0</v>
      </c>
      <c r="Y64" s="13">
        <f t="shared" si="7"/>
        <v>0</v>
      </c>
      <c r="Z64" s="14">
        <f t="shared" si="7"/>
        <v>88.99999825390744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139.7015744834016</v>
      </c>
      <c r="G65" s="13">
        <f t="shared" si="7"/>
        <v>140.97864646032826</v>
      </c>
      <c r="H65" s="13">
        <f t="shared" si="7"/>
        <v>161.27824917395048</v>
      </c>
      <c r="I65" s="13">
        <f t="shared" si="7"/>
        <v>147.2272625322028</v>
      </c>
      <c r="J65" s="13">
        <f t="shared" si="7"/>
        <v>151.61776153318974</v>
      </c>
      <c r="K65" s="13">
        <f t="shared" si="7"/>
        <v>141.6086869842172</v>
      </c>
      <c r="L65" s="13">
        <f t="shared" si="7"/>
        <v>177.71024584252487</v>
      </c>
      <c r="M65" s="13">
        <f t="shared" si="7"/>
        <v>157.08138882983684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152.16521609044923</v>
      </c>
      <c r="W65" s="13">
        <f t="shared" si="7"/>
        <v>72.43089908537539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85.00000028764518</v>
      </c>
      <c r="E66" s="16">
        <f t="shared" si="7"/>
        <v>85.00000028764518</v>
      </c>
      <c r="F66" s="16">
        <f t="shared" si="7"/>
        <v>100</v>
      </c>
      <c r="G66" s="16">
        <f t="shared" si="7"/>
        <v>100.41179192757667</v>
      </c>
      <c r="H66" s="16">
        <f t="shared" si="7"/>
        <v>100.25152438036191</v>
      </c>
      <c r="I66" s="16">
        <f t="shared" si="7"/>
        <v>100.26179414355181</v>
      </c>
      <c r="J66" s="16">
        <f t="shared" si="7"/>
        <v>100.23825674056097</v>
      </c>
      <c r="K66" s="16">
        <f t="shared" si="7"/>
        <v>100</v>
      </c>
      <c r="L66" s="16">
        <f t="shared" si="7"/>
        <v>100.22053270572677</v>
      </c>
      <c r="M66" s="16">
        <f t="shared" si="7"/>
        <v>100.1524225884448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100.20103543274692</v>
      </c>
      <c r="W66" s="16">
        <f t="shared" si="7"/>
        <v>72.31375434240141</v>
      </c>
      <c r="X66" s="16">
        <f t="shared" si="7"/>
        <v>0</v>
      </c>
      <c r="Y66" s="16">
        <f t="shared" si="7"/>
        <v>0</v>
      </c>
      <c r="Z66" s="17">
        <f t="shared" si="7"/>
        <v>85.00000028764518</v>
      </c>
    </row>
    <row r="67" spans="1:26" ht="13.5" hidden="1">
      <c r="A67" s="40" t="s">
        <v>109</v>
      </c>
      <c r="B67" s="23"/>
      <c r="C67" s="23"/>
      <c r="D67" s="24">
        <v>2286991758</v>
      </c>
      <c r="E67" s="25">
        <v>2286991758</v>
      </c>
      <c r="F67" s="25">
        <v>159556256</v>
      </c>
      <c r="G67" s="25">
        <v>167954908</v>
      </c>
      <c r="H67" s="25">
        <v>156919513</v>
      </c>
      <c r="I67" s="25">
        <v>484430677</v>
      </c>
      <c r="J67" s="25">
        <v>153549319</v>
      </c>
      <c r="K67" s="25">
        <v>148227043</v>
      </c>
      <c r="L67" s="25">
        <v>150016746</v>
      </c>
      <c r="M67" s="25">
        <v>451793108</v>
      </c>
      <c r="N67" s="25"/>
      <c r="O67" s="25"/>
      <c r="P67" s="25"/>
      <c r="Q67" s="25"/>
      <c r="R67" s="25"/>
      <c r="S67" s="25"/>
      <c r="T67" s="25"/>
      <c r="U67" s="25"/>
      <c r="V67" s="25">
        <v>936223785</v>
      </c>
      <c r="W67" s="25">
        <v>1232688557</v>
      </c>
      <c r="X67" s="25"/>
      <c r="Y67" s="24"/>
      <c r="Z67" s="26">
        <v>2286991758</v>
      </c>
    </row>
    <row r="68" spans="1:26" ht="13.5" hidden="1">
      <c r="A68" s="36" t="s">
        <v>31</v>
      </c>
      <c r="B68" s="18"/>
      <c r="C68" s="18"/>
      <c r="D68" s="19">
        <v>385451024</v>
      </c>
      <c r="E68" s="20">
        <v>385451024</v>
      </c>
      <c r="F68" s="20">
        <v>31743487</v>
      </c>
      <c r="G68" s="20">
        <v>30867955</v>
      </c>
      <c r="H68" s="20">
        <v>31112644</v>
      </c>
      <c r="I68" s="20">
        <v>93724086</v>
      </c>
      <c r="J68" s="20">
        <v>30814526</v>
      </c>
      <c r="K68" s="20">
        <v>31038394</v>
      </c>
      <c r="L68" s="20">
        <v>33131977</v>
      </c>
      <c r="M68" s="20">
        <v>94984897</v>
      </c>
      <c r="N68" s="20"/>
      <c r="O68" s="20"/>
      <c r="P68" s="20"/>
      <c r="Q68" s="20"/>
      <c r="R68" s="20"/>
      <c r="S68" s="20"/>
      <c r="T68" s="20"/>
      <c r="U68" s="20"/>
      <c r="V68" s="20">
        <v>188708983</v>
      </c>
      <c r="W68" s="20">
        <v>207758101</v>
      </c>
      <c r="X68" s="20"/>
      <c r="Y68" s="19"/>
      <c r="Z68" s="22">
        <v>385451024</v>
      </c>
    </row>
    <row r="69" spans="1:26" ht="13.5" hidden="1">
      <c r="A69" s="37" t="s">
        <v>32</v>
      </c>
      <c r="B69" s="18"/>
      <c r="C69" s="18"/>
      <c r="D69" s="19">
        <v>1814628099</v>
      </c>
      <c r="E69" s="20">
        <v>1814628099</v>
      </c>
      <c r="F69" s="20">
        <v>122214174</v>
      </c>
      <c r="G69" s="20">
        <v>126576305</v>
      </c>
      <c r="H69" s="20">
        <v>115008711</v>
      </c>
      <c r="I69" s="20">
        <v>363799190</v>
      </c>
      <c r="J69" s="20">
        <v>111769311</v>
      </c>
      <c r="K69" s="20">
        <v>105920894</v>
      </c>
      <c r="L69" s="20">
        <v>105487820</v>
      </c>
      <c r="M69" s="20">
        <v>323178025</v>
      </c>
      <c r="N69" s="20"/>
      <c r="O69" s="20"/>
      <c r="P69" s="20"/>
      <c r="Q69" s="20"/>
      <c r="R69" s="20"/>
      <c r="S69" s="20"/>
      <c r="T69" s="20"/>
      <c r="U69" s="20"/>
      <c r="V69" s="20">
        <v>686977215</v>
      </c>
      <c r="W69" s="20">
        <v>978084545</v>
      </c>
      <c r="X69" s="20"/>
      <c r="Y69" s="19"/>
      <c r="Z69" s="22">
        <v>1814628099</v>
      </c>
    </row>
    <row r="70" spans="1:26" ht="13.5" hidden="1">
      <c r="A70" s="38" t="s">
        <v>103</v>
      </c>
      <c r="B70" s="18"/>
      <c r="C70" s="18"/>
      <c r="D70" s="19">
        <v>1175293734</v>
      </c>
      <c r="E70" s="20">
        <v>1175293734</v>
      </c>
      <c r="F70" s="20">
        <v>100630404</v>
      </c>
      <c r="G70" s="20">
        <v>101496108</v>
      </c>
      <c r="H70" s="20">
        <v>94995939</v>
      </c>
      <c r="I70" s="20">
        <v>297122451</v>
      </c>
      <c r="J70" s="20">
        <v>87688578</v>
      </c>
      <c r="K70" s="20">
        <v>82248872</v>
      </c>
      <c r="L70" s="20">
        <v>81560367</v>
      </c>
      <c r="M70" s="20">
        <v>251497817</v>
      </c>
      <c r="N70" s="20"/>
      <c r="O70" s="20"/>
      <c r="P70" s="20"/>
      <c r="Q70" s="20"/>
      <c r="R70" s="20"/>
      <c r="S70" s="20"/>
      <c r="T70" s="20"/>
      <c r="U70" s="20"/>
      <c r="V70" s="20">
        <v>548620268</v>
      </c>
      <c r="W70" s="20">
        <v>633483323</v>
      </c>
      <c r="X70" s="20"/>
      <c r="Y70" s="19"/>
      <c r="Z70" s="22">
        <v>1175293734</v>
      </c>
    </row>
    <row r="71" spans="1:26" ht="13.5" hidden="1">
      <c r="A71" s="38" t="s">
        <v>104</v>
      </c>
      <c r="B71" s="18"/>
      <c r="C71" s="18"/>
      <c r="D71" s="19">
        <v>387560615</v>
      </c>
      <c r="E71" s="20">
        <v>387560615</v>
      </c>
      <c r="F71" s="20">
        <v>6181130</v>
      </c>
      <c r="G71" s="20">
        <v>6249932</v>
      </c>
      <c r="H71" s="20">
        <v>6112725</v>
      </c>
      <c r="I71" s="20">
        <v>18543787</v>
      </c>
      <c r="J71" s="20">
        <v>5818360</v>
      </c>
      <c r="K71" s="20">
        <v>5839095</v>
      </c>
      <c r="L71" s="20">
        <v>5856660</v>
      </c>
      <c r="M71" s="20">
        <v>17514115</v>
      </c>
      <c r="N71" s="20"/>
      <c r="O71" s="20"/>
      <c r="P71" s="20"/>
      <c r="Q71" s="20"/>
      <c r="R71" s="20"/>
      <c r="S71" s="20"/>
      <c r="T71" s="20"/>
      <c r="U71" s="20"/>
      <c r="V71" s="20">
        <v>36057902</v>
      </c>
      <c r="W71" s="20">
        <v>208895171</v>
      </c>
      <c r="X71" s="20"/>
      <c r="Y71" s="19"/>
      <c r="Z71" s="22">
        <v>387560615</v>
      </c>
    </row>
    <row r="72" spans="1:26" ht="13.5" hidden="1">
      <c r="A72" s="38" t="s">
        <v>105</v>
      </c>
      <c r="B72" s="18"/>
      <c r="C72" s="18"/>
      <c r="D72" s="19">
        <v>148725446</v>
      </c>
      <c r="E72" s="20">
        <v>148725446</v>
      </c>
      <c r="F72" s="20">
        <v>8120823</v>
      </c>
      <c r="G72" s="20">
        <v>11649020</v>
      </c>
      <c r="H72" s="20">
        <v>6806344</v>
      </c>
      <c r="I72" s="20">
        <v>26576187</v>
      </c>
      <c r="J72" s="20">
        <v>11172422</v>
      </c>
      <c r="K72" s="20">
        <v>10584842</v>
      </c>
      <c r="L72" s="20">
        <v>10756558</v>
      </c>
      <c r="M72" s="20">
        <v>32513822</v>
      </c>
      <c r="N72" s="20"/>
      <c r="O72" s="20"/>
      <c r="P72" s="20"/>
      <c r="Q72" s="20"/>
      <c r="R72" s="20"/>
      <c r="S72" s="20"/>
      <c r="T72" s="20"/>
      <c r="U72" s="20"/>
      <c r="V72" s="20">
        <v>59090009</v>
      </c>
      <c r="W72" s="20">
        <v>80163016</v>
      </c>
      <c r="X72" s="20"/>
      <c r="Y72" s="19"/>
      <c r="Z72" s="22">
        <v>148725446</v>
      </c>
    </row>
    <row r="73" spans="1:26" ht="13.5" hidden="1">
      <c r="A73" s="38" t="s">
        <v>106</v>
      </c>
      <c r="B73" s="18"/>
      <c r="C73" s="18"/>
      <c r="D73" s="19">
        <v>102514611</v>
      </c>
      <c r="E73" s="20">
        <v>102514611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55255376</v>
      </c>
      <c r="X73" s="20"/>
      <c r="Y73" s="19"/>
      <c r="Z73" s="22">
        <v>102514611</v>
      </c>
    </row>
    <row r="74" spans="1:26" ht="13.5" hidden="1">
      <c r="A74" s="38" t="s">
        <v>107</v>
      </c>
      <c r="B74" s="18"/>
      <c r="C74" s="18"/>
      <c r="D74" s="19">
        <v>533693</v>
      </c>
      <c r="E74" s="20">
        <v>533693</v>
      </c>
      <c r="F74" s="20">
        <v>7281817</v>
      </c>
      <c r="G74" s="20">
        <v>7181245</v>
      </c>
      <c r="H74" s="20">
        <v>7093703</v>
      </c>
      <c r="I74" s="20">
        <v>21556765</v>
      </c>
      <c r="J74" s="20">
        <v>7089951</v>
      </c>
      <c r="K74" s="20">
        <v>7248085</v>
      </c>
      <c r="L74" s="20">
        <v>7314235</v>
      </c>
      <c r="M74" s="20">
        <v>21652271</v>
      </c>
      <c r="N74" s="20"/>
      <c r="O74" s="20"/>
      <c r="P74" s="20"/>
      <c r="Q74" s="20"/>
      <c r="R74" s="20"/>
      <c r="S74" s="20"/>
      <c r="T74" s="20"/>
      <c r="U74" s="20"/>
      <c r="V74" s="20">
        <v>43209036</v>
      </c>
      <c r="W74" s="20">
        <v>287659</v>
      </c>
      <c r="X74" s="20"/>
      <c r="Y74" s="19"/>
      <c r="Z74" s="22">
        <v>533693</v>
      </c>
    </row>
    <row r="75" spans="1:26" ht="13.5" hidden="1">
      <c r="A75" s="39" t="s">
        <v>108</v>
      </c>
      <c r="B75" s="27"/>
      <c r="C75" s="27"/>
      <c r="D75" s="28">
        <v>86912635</v>
      </c>
      <c r="E75" s="29">
        <v>86912635</v>
      </c>
      <c r="F75" s="29">
        <v>5598595</v>
      </c>
      <c r="G75" s="29">
        <v>10510648</v>
      </c>
      <c r="H75" s="29">
        <v>10798158</v>
      </c>
      <c r="I75" s="29">
        <v>26907401</v>
      </c>
      <c r="J75" s="29">
        <v>10965482</v>
      </c>
      <c r="K75" s="29">
        <v>11267755</v>
      </c>
      <c r="L75" s="29">
        <v>11396949</v>
      </c>
      <c r="M75" s="29">
        <v>33630186</v>
      </c>
      <c r="N75" s="29"/>
      <c r="O75" s="29"/>
      <c r="P75" s="29"/>
      <c r="Q75" s="29"/>
      <c r="R75" s="29"/>
      <c r="S75" s="29"/>
      <c r="T75" s="29"/>
      <c r="U75" s="29"/>
      <c r="V75" s="29">
        <v>60537587</v>
      </c>
      <c r="W75" s="29">
        <v>46845911</v>
      </c>
      <c r="X75" s="29"/>
      <c r="Y75" s="28"/>
      <c r="Z75" s="30">
        <v>86912635</v>
      </c>
    </row>
    <row r="76" spans="1:26" ht="13.5" hidden="1">
      <c r="A76" s="41" t="s">
        <v>110</v>
      </c>
      <c r="B76" s="31"/>
      <c r="C76" s="31"/>
      <c r="D76" s="32">
        <v>1890563501</v>
      </c>
      <c r="E76" s="33">
        <v>1890563501</v>
      </c>
      <c r="F76" s="33">
        <v>110288024</v>
      </c>
      <c r="G76" s="33">
        <v>123540991</v>
      </c>
      <c r="H76" s="33">
        <v>127144488</v>
      </c>
      <c r="I76" s="33">
        <v>360973503</v>
      </c>
      <c r="J76" s="33">
        <v>128286138</v>
      </c>
      <c r="K76" s="33">
        <v>120542129</v>
      </c>
      <c r="L76" s="33">
        <v>139386123</v>
      </c>
      <c r="M76" s="33">
        <v>388214390</v>
      </c>
      <c r="N76" s="33"/>
      <c r="O76" s="33"/>
      <c r="P76" s="33"/>
      <c r="Q76" s="33"/>
      <c r="R76" s="33"/>
      <c r="S76" s="33"/>
      <c r="T76" s="33"/>
      <c r="U76" s="33"/>
      <c r="V76" s="33">
        <v>749187893</v>
      </c>
      <c r="W76" s="33">
        <v>874935947</v>
      </c>
      <c r="X76" s="33"/>
      <c r="Y76" s="32"/>
      <c r="Z76" s="34">
        <v>1890563501</v>
      </c>
    </row>
    <row r="77" spans="1:26" ht="13.5" hidden="1">
      <c r="A77" s="36" t="s">
        <v>31</v>
      </c>
      <c r="B77" s="18"/>
      <c r="C77" s="18"/>
      <c r="D77" s="19">
        <v>319538900</v>
      </c>
      <c r="E77" s="20">
        <v>319538900</v>
      </c>
      <c r="F77" s="20">
        <v>23346419</v>
      </c>
      <c r="G77" s="20">
        <v>21277920</v>
      </c>
      <c r="H77" s="20">
        <v>23619313</v>
      </c>
      <c r="I77" s="20">
        <v>68243652</v>
      </c>
      <c r="J77" s="20">
        <v>22548028</v>
      </c>
      <c r="K77" s="20">
        <v>25947845</v>
      </c>
      <c r="L77" s="20">
        <v>35858669</v>
      </c>
      <c r="M77" s="20">
        <v>84354542</v>
      </c>
      <c r="N77" s="20"/>
      <c r="O77" s="20"/>
      <c r="P77" s="20"/>
      <c r="Q77" s="20"/>
      <c r="R77" s="20"/>
      <c r="S77" s="20"/>
      <c r="T77" s="20"/>
      <c r="U77" s="20"/>
      <c r="V77" s="20">
        <v>152598194</v>
      </c>
      <c r="W77" s="20">
        <v>149960483</v>
      </c>
      <c r="X77" s="20"/>
      <c r="Y77" s="19"/>
      <c r="Z77" s="22">
        <v>319538900</v>
      </c>
    </row>
    <row r="78" spans="1:26" ht="13.5" hidden="1">
      <c r="A78" s="37" t="s">
        <v>32</v>
      </c>
      <c r="B78" s="18"/>
      <c r="C78" s="18"/>
      <c r="D78" s="19">
        <v>1497148861</v>
      </c>
      <c r="E78" s="20">
        <v>1497148861</v>
      </c>
      <c r="F78" s="20">
        <v>81343010</v>
      </c>
      <c r="G78" s="20">
        <v>91709141</v>
      </c>
      <c r="H78" s="20">
        <v>92699857</v>
      </c>
      <c r="I78" s="20">
        <v>265752008</v>
      </c>
      <c r="J78" s="20">
        <v>94746502</v>
      </c>
      <c r="K78" s="20">
        <v>83326529</v>
      </c>
      <c r="L78" s="20">
        <v>92105371</v>
      </c>
      <c r="M78" s="20">
        <v>270178402</v>
      </c>
      <c r="N78" s="20"/>
      <c r="O78" s="20"/>
      <c r="P78" s="20"/>
      <c r="Q78" s="20"/>
      <c r="R78" s="20"/>
      <c r="S78" s="20"/>
      <c r="T78" s="20"/>
      <c r="U78" s="20"/>
      <c r="V78" s="20">
        <v>535930410</v>
      </c>
      <c r="W78" s="20">
        <v>691099427</v>
      </c>
      <c r="X78" s="20"/>
      <c r="Y78" s="19"/>
      <c r="Z78" s="22">
        <v>1497148861</v>
      </c>
    </row>
    <row r="79" spans="1:26" ht="13.5" hidden="1">
      <c r="A79" s="38" t="s">
        <v>103</v>
      </c>
      <c r="B79" s="18"/>
      <c r="C79" s="18"/>
      <c r="D79" s="19">
        <v>971967918</v>
      </c>
      <c r="E79" s="20">
        <v>971967918</v>
      </c>
      <c r="F79" s="20">
        <v>41610838</v>
      </c>
      <c r="G79" s="20">
        <v>54464119</v>
      </c>
      <c r="H79" s="20">
        <v>54661420</v>
      </c>
      <c r="I79" s="20">
        <v>150736377</v>
      </c>
      <c r="J79" s="20">
        <v>56559377</v>
      </c>
      <c r="K79" s="20">
        <v>43137956</v>
      </c>
      <c r="L79" s="20">
        <v>48706651</v>
      </c>
      <c r="M79" s="20">
        <v>148403984</v>
      </c>
      <c r="N79" s="20"/>
      <c r="O79" s="20"/>
      <c r="P79" s="20"/>
      <c r="Q79" s="20"/>
      <c r="R79" s="20"/>
      <c r="S79" s="20"/>
      <c r="T79" s="20"/>
      <c r="U79" s="20"/>
      <c r="V79" s="20">
        <v>299140361</v>
      </c>
      <c r="W79" s="20">
        <v>442631864</v>
      </c>
      <c r="X79" s="20"/>
      <c r="Y79" s="19"/>
      <c r="Z79" s="22">
        <v>971967918</v>
      </c>
    </row>
    <row r="80" spans="1:26" ht="13.5" hidden="1">
      <c r="A80" s="38" t="s">
        <v>104</v>
      </c>
      <c r="B80" s="18"/>
      <c r="C80" s="18"/>
      <c r="D80" s="19">
        <v>313536537</v>
      </c>
      <c r="E80" s="20">
        <v>313536537</v>
      </c>
      <c r="F80" s="20">
        <v>18315632</v>
      </c>
      <c r="G80" s="20">
        <v>16215675</v>
      </c>
      <c r="H80" s="20">
        <v>15866679</v>
      </c>
      <c r="I80" s="20">
        <v>50397986</v>
      </c>
      <c r="J80" s="20">
        <v>16353002</v>
      </c>
      <c r="K80" s="20">
        <v>17975913</v>
      </c>
      <c r="L80" s="20">
        <v>18166482</v>
      </c>
      <c r="M80" s="20">
        <v>52495397</v>
      </c>
      <c r="N80" s="20"/>
      <c r="O80" s="20"/>
      <c r="P80" s="20"/>
      <c r="Q80" s="20"/>
      <c r="R80" s="20"/>
      <c r="S80" s="20"/>
      <c r="T80" s="20"/>
      <c r="U80" s="20"/>
      <c r="V80" s="20">
        <v>102893383</v>
      </c>
      <c r="W80" s="20">
        <v>150716187</v>
      </c>
      <c r="X80" s="20"/>
      <c r="Y80" s="19"/>
      <c r="Z80" s="22">
        <v>313536537</v>
      </c>
    </row>
    <row r="81" spans="1:26" ht="13.5" hidden="1">
      <c r="A81" s="38" t="s">
        <v>105</v>
      </c>
      <c r="B81" s="18"/>
      <c r="C81" s="18"/>
      <c r="D81" s="19">
        <v>119872711</v>
      </c>
      <c r="E81" s="20">
        <v>119872711</v>
      </c>
      <c r="F81" s="20">
        <v>6297690</v>
      </c>
      <c r="G81" s="20">
        <v>6158742</v>
      </c>
      <c r="H81" s="20">
        <v>6155082</v>
      </c>
      <c r="I81" s="20">
        <v>18611514</v>
      </c>
      <c r="J81" s="20">
        <v>6548117</v>
      </c>
      <c r="K81" s="20">
        <v>7022695</v>
      </c>
      <c r="L81" s="20">
        <v>7113607</v>
      </c>
      <c r="M81" s="20">
        <v>20684419</v>
      </c>
      <c r="N81" s="20"/>
      <c r="O81" s="20"/>
      <c r="P81" s="20"/>
      <c r="Q81" s="20"/>
      <c r="R81" s="20"/>
      <c r="S81" s="20"/>
      <c r="T81" s="20"/>
      <c r="U81" s="20"/>
      <c r="V81" s="20">
        <v>39295933</v>
      </c>
      <c r="W81" s="20">
        <v>57788390</v>
      </c>
      <c r="X81" s="20"/>
      <c r="Y81" s="19"/>
      <c r="Z81" s="22">
        <v>119872711</v>
      </c>
    </row>
    <row r="82" spans="1:26" ht="13.5" hidden="1">
      <c r="A82" s="38" t="s">
        <v>106</v>
      </c>
      <c r="B82" s="18"/>
      <c r="C82" s="18"/>
      <c r="D82" s="19">
        <v>91238002</v>
      </c>
      <c r="E82" s="20">
        <v>91238002</v>
      </c>
      <c r="F82" s="20">
        <v>4946037</v>
      </c>
      <c r="G82" s="20">
        <v>4746583</v>
      </c>
      <c r="H82" s="20">
        <v>4576076</v>
      </c>
      <c r="I82" s="20">
        <v>14268696</v>
      </c>
      <c r="J82" s="20">
        <v>4536381</v>
      </c>
      <c r="K82" s="20">
        <v>4926047</v>
      </c>
      <c r="L82" s="20">
        <v>5120486</v>
      </c>
      <c r="M82" s="20">
        <v>14582914</v>
      </c>
      <c r="N82" s="20"/>
      <c r="O82" s="20"/>
      <c r="P82" s="20"/>
      <c r="Q82" s="20"/>
      <c r="R82" s="20"/>
      <c r="S82" s="20"/>
      <c r="T82" s="20"/>
      <c r="U82" s="20"/>
      <c r="V82" s="20">
        <v>28851610</v>
      </c>
      <c r="W82" s="20">
        <v>39754632</v>
      </c>
      <c r="X82" s="20"/>
      <c r="Y82" s="19"/>
      <c r="Z82" s="22">
        <v>91238002</v>
      </c>
    </row>
    <row r="83" spans="1:26" ht="13.5" hidden="1">
      <c r="A83" s="38" t="s">
        <v>107</v>
      </c>
      <c r="B83" s="18"/>
      <c r="C83" s="18"/>
      <c r="D83" s="19">
        <v>533693</v>
      </c>
      <c r="E83" s="20">
        <v>533693</v>
      </c>
      <c r="F83" s="20">
        <v>10172813</v>
      </c>
      <c r="G83" s="20">
        <v>10124022</v>
      </c>
      <c r="H83" s="20">
        <v>11440600</v>
      </c>
      <c r="I83" s="20">
        <v>31737435</v>
      </c>
      <c r="J83" s="20">
        <v>10749625</v>
      </c>
      <c r="K83" s="20">
        <v>10263918</v>
      </c>
      <c r="L83" s="20">
        <v>12998145</v>
      </c>
      <c r="M83" s="20">
        <v>34011688</v>
      </c>
      <c r="N83" s="20"/>
      <c r="O83" s="20"/>
      <c r="P83" s="20"/>
      <c r="Q83" s="20"/>
      <c r="R83" s="20"/>
      <c r="S83" s="20"/>
      <c r="T83" s="20"/>
      <c r="U83" s="20"/>
      <c r="V83" s="20">
        <v>65749123</v>
      </c>
      <c r="W83" s="20">
        <v>208354</v>
      </c>
      <c r="X83" s="20"/>
      <c r="Y83" s="19"/>
      <c r="Z83" s="22">
        <v>533693</v>
      </c>
    </row>
    <row r="84" spans="1:26" ht="13.5" hidden="1">
      <c r="A84" s="39" t="s">
        <v>108</v>
      </c>
      <c r="B84" s="27"/>
      <c r="C84" s="27"/>
      <c r="D84" s="28">
        <v>73875740</v>
      </c>
      <c r="E84" s="29">
        <v>73875740</v>
      </c>
      <c r="F84" s="29">
        <v>5598595</v>
      </c>
      <c r="G84" s="29">
        <v>10553930</v>
      </c>
      <c r="H84" s="29">
        <v>10825318</v>
      </c>
      <c r="I84" s="29">
        <v>26977843</v>
      </c>
      <c r="J84" s="29">
        <v>10991608</v>
      </c>
      <c r="K84" s="29">
        <v>11267755</v>
      </c>
      <c r="L84" s="29">
        <v>11422083</v>
      </c>
      <c r="M84" s="29">
        <v>33681446</v>
      </c>
      <c r="N84" s="29"/>
      <c r="O84" s="29"/>
      <c r="P84" s="29"/>
      <c r="Q84" s="29"/>
      <c r="R84" s="29"/>
      <c r="S84" s="29"/>
      <c r="T84" s="29"/>
      <c r="U84" s="29"/>
      <c r="V84" s="29">
        <v>60659289</v>
      </c>
      <c r="W84" s="29">
        <v>33876037</v>
      </c>
      <c r="X84" s="29"/>
      <c r="Y84" s="28"/>
      <c r="Z84" s="30">
        <v>73875740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308610464</v>
      </c>
      <c r="C5" s="18">
        <v>0</v>
      </c>
      <c r="D5" s="58">
        <v>304861283</v>
      </c>
      <c r="E5" s="59">
        <v>304861283</v>
      </c>
      <c r="F5" s="59">
        <v>27141366</v>
      </c>
      <c r="G5" s="59">
        <v>24852085</v>
      </c>
      <c r="H5" s="59">
        <v>25991844</v>
      </c>
      <c r="I5" s="59">
        <v>77985295</v>
      </c>
      <c r="J5" s="59">
        <v>26049876</v>
      </c>
      <c r="K5" s="59">
        <v>26078459</v>
      </c>
      <c r="L5" s="59">
        <v>26112002</v>
      </c>
      <c r="M5" s="59">
        <v>78240337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156225632</v>
      </c>
      <c r="W5" s="59">
        <v>149922738</v>
      </c>
      <c r="X5" s="59">
        <v>6302894</v>
      </c>
      <c r="Y5" s="60">
        <v>4.2</v>
      </c>
      <c r="Z5" s="61">
        <v>304861283</v>
      </c>
    </row>
    <row r="6" spans="1:26" ht="13.5">
      <c r="A6" s="57" t="s">
        <v>32</v>
      </c>
      <c r="B6" s="18">
        <v>728751091</v>
      </c>
      <c r="C6" s="18">
        <v>0</v>
      </c>
      <c r="D6" s="58">
        <v>773395343</v>
      </c>
      <c r="E6" s="59">
        <v>773395343</v>
      </c>
      <c r="F6" s="59">
        <v>66742325</v>
      </c>
      <c r="G6" s="59">
        <v>68891843</v>
      </c>
      <c r="H6" s="59">
        <v>70625003</v>
      </c>
      <c r="I6" s="59">
        <v>206259171</v>
      </c>
      <c r="J6" s="59">
        <v>59639109</v>
      </c>
      <c r="K6" s="59">
        <v>61592985</v>
      </c>
      <c r="L6" s="59">
        <v>63607905</v>
      </c>
      <c r="M6" s="59">
        <v>184839999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391099170</v>
      </c>
      <c r="W6" s="59">
        <v>392816918</v>
      </c>
      <c r="X6" s="59">
        <v>-1717748</v>
      </c>
      <c r="Y6" s="60">
        <v>-0.44</v>
      </c>
      <c r="Z6" s="61">
        <v>773395343</v>
      </c>
    </row>
    <row r="7" spans="1:26" ht="13.5">
      <c r="A7" s="57" t="s">
        <v>33</v>
      </c>
      <c r="B7" s="18">
        <v>39770333</v>
      </c>
      <c r="C7" s="18">
        <v>0</v>
      </c>
      <c r="D7" s="58">
        <v>24981300</v>
      </c>
      <c r="E7" s="59">
        <v>24981300</v>
      </c>
      <c r="F7" s="59">
        <v>1601910</v>
      </c>
      <c r="G7" s="59">
        <v>3771249</v>
      </c>
      <c r="H7" s="59">
        <v>5864035</v>
      </c>
      <c r="I7" s="59">
        <v>11237194</v>
      </c>
      <c r="J7" s="59">
        <v>4366903</v>
      </c>
      <c r="K7" s="59">
        <v>3065873</v>
      </c>
      <c r="L7" s="59">
        <v>1995100</v>
      </c>
      <c r="M7" s="59">
        <v>9427876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20665070</v>
      </c>
      <c r="W7" s="59">
        <v>12538425</v>
      </c>
      <c r="X7" s="59">
        <v>8126645</v>
      </c>
      <c r="Y7" s="60">
        <v>64.81</v>
      </c>
      <c r="Z7" s="61">
        <v>24981300</v>
      </c>
    </row>
    <row r="8" spans="1:26" ht="13.5">
      <c r="A8" s="57" t="s">
        <v>34</v>
      </c>
      <c r="B8" s="18">
        <v>125385667</v>
      </c>
      <c r="C8" s="18">
        <v>0</v>
      </c>
      <c r="D8" s="58">
        <v>140560000</v>
      </c>
      <c r="E8" s="59">
        <v>140560000</v>
      </c>
      <c r="F8" s="59">
        <v>56811708</v>
      </c>
      <c r="G8" s="59">
        <v>123764</v>
      </c>
      <c r="H8" s="59">
        <v>1733772</v>
      </c>
      <c r="I8" s="59">
        <v>58669244</v>
      </c>
      <c r="J8" s="59">
        <v>-322313</v>
      </c>
      <c r="K8" s="59">
        <v>435819</v>
      </c>
      <c r="L8" s="59">
        <v>45770510</v>
      </c>
      <c r="M8" s="59">
        <v>45884016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104553260</v>
      </c>
      <c r="W8" s="59">
        <v>104305842</v>
      </c>
      <c r="X8" s="59">
        <v>247418</v>
      </c>
      <c r="Y8" s="60">
        <v>0.24</v>
      </c>
      <c r="Z8" s="61">
        <v>140560000</v>
      </c>
    </row>
    <row r="9" spans="1:26" ht="13.5">
      <c r="A9" s="57" t="s">
        <v>35</v>
      </c>
      <c r="B9" s="18">
        <v>98609549</v>
      </c>
      <c r="C9" s="18">
        <v>0</v>
      </c>
      <c r="D9" s="58">
        <v>126382838</v>
      </c>
      <c r="E9" s="59">
        <v>126382838</v>
      </c>
      <c r="F9" s="59">
        <v>3782272</v>
      </c>
      <c r="G9" s="59">
        <v>5995400</v>
      </c>
      <c r="H9" s="59">
        <v>6354834</v>
      </c>
      <c r="I9" s="59">
        <v>16132506</v>
      </c>
      <c r="J9" s="59">
        <v>6276543</v>
      </c>
      <c r="K9" s="59">
        <v>6379309</v>
      </c>
      <c r="L9" s="59">
        <v>4538712</v>
      </c>
      <c r="M9" s="59">
        <v>17194564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33327070</v>
      </c>
      <c r="W9" s="59">
        <v>33242174</v>
      </c>
      <c r="X9" s="59">
        <v>84896</v>
      </c>
      <c r="Y9" s="60">
        <v>0.26</v>
      </c>
      <c r="Z9" s="61">
        <v>126382838</v>
      </c>
    </row>
    <row r="10" spans="1:26" ht="25.5">
      <c r="A10" s="62" t="s">
        <v>95</v>
      </c>
      <c r="B10" s="63">
        <f>SUM(B5:B9)</f>
        <v>1301127104</v>
      </c>
      <c r="C10" s="63">
        <f>SUM(C5:C9)</f>
        <v>0</v>
      </c>
      <c r="D10" s="64">
        <f aca="true" t="shared" si="0" ref="D10:Z10">SUM(D5:D9)</f>
        <v>1370180764</v>
      </c>
      <c r="E10" s="65">
        <f t="shared" si="0"/>
        <v>1370180764</v>
      </c>
      <c r="F10" s="65">
        <f t="shared" si="0"/>
        <v>156079581</v>
      </c>
      <c r="G10" s="65">
        <f t="shared" si="0"/>
        <v>103634341</v>
      </c>
      <c r="H10" s="65">
        <f t="shared" si="0"/>
        <v>110569488</v>
      </c>
      <c r="I10" s="65">
        <f t="shared" si="0"/>
        <v>370283410</v>
      </c>
      <c r="J10" s="65">
        <f t="shared" si="0"/>
        <v>96010118</v>
      </c>
      <c r="K10" s="65">
        <f t="shared" si="0"/>
        <v>97552445</v>
      </c>
      <c r="L10" s="65">
        <f t="shared" si="0"/>
        <v>142024229</v>
      </c>
      <c r="M10" s="65">
        <f t="shared" si="0"/>
        <v>335586792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705870202</v>
      </c>
      <c r="W10" s="65">
        <f t="shared" si="0"/>
        <v>692826097</v>
      </c>
      <c r="X10" s="65">
        <f t="shared" si="0"/>
        <v>13044105</v>
      </c>
      <c r="Y10" s="66">
        <f>+IF(W10&lt;&gt;0,(X10/W10)*100,0)</f>
        <v>1.8827386925062668</v>
      </c>
      <c r="Z10" s="67">
        <f t="shared" si="0"/>
        <v>1370180764</v>
      </c>
    </row>
    <row r="11" spans="1:26" ht="13.5">
      <c r="A11" s="57" t="s">
        <v>36</v>
      </c>
      <c r="B11" s="18">
        <v>363305145</v>
      </c>
      <c r="C11" s="18">
        <v>0</v>
      </c>
      <c r="D11" s="58">
        <v>412117366</v>
      </c>
      <c r="E11" s="59">
        <v>412117366</v>
      </c>
      <c r="F11" s="59">
        <v>32593017</v>
      </c>
      <c r="G11" s="59">
        <v>33926827</v>
      </c>
      <c r="H11" s="59">
        <v>32325124</v>
      </c>
      <c r="I11" s="59">
        <v>98844968</v>
      </c>
      <c r="J11" s="59">
        <v>31343701</v>
      </c>
      <c r="K11" s="59">
        <v>33537087</v>
      </c>
      <c r="L11" s="59">
        <v>35549818</v>
      </c>
      <c r="M11" s="59">
        <v>100430606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199275574</v>
      </c>
      <c r="W11" s="59">
        <v>196464583</v>
      </c>
      <c r="X11" s="59">
        <v>2810991</v>
      </c>
      <c r="Y11" s="60">
        <v>1.43</v>
      </c>
      <c r="Z11" s="61">
        <v>412117366</v>
      </c>
    </row>
    <row r="12" spans="1:26" ht="13.5">
      <c r="A12" s="57" t="s">
        <v>37</v>
      </c>
      <c r="B12" s="18">
        <v>19089604</v>
      </c>
      <c r="C12" s="18">
        <v>0</v>
      </c>
      <c r="D12" s="58">
        <v>21075838</v>
      </c>
      <c r="E12" s="59">
        <v>21075838</v>
      </c>
      <c r="F12" s="59">
        <v>1578329</v>
      </c>
      <c r="G12" s="59">
        <v>1429527</v>
      </c>
      <c r="H12" s="59">
        <v>1552258</v>
      </c>
      <c r="I12" s="59">
        <v>4560114</v>
      </c>
      <c r="J12" s="59">
        <v>1594186</v>
      </c>
      <c r="K12" s="59">
        <v>1594186</v>
      </c>
      <c r="L12" s="59">
        <v>1584268</v>
      </c>
      <c r="M12" s="59">
        <v>4772640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9332754</v>
      </c>
      <c r="W12" s="59">
        <v>9905394</v>
      </c>
      <c r="X12" s="59">
        <v>-572640</v>
      </c>
      <c r="Y12" s="60">
        <v>-5.78</v>
      </c>
      <c r="Z12" s="61">
        <v>21075838</v>
      </c>
    </row>
    <row r="13" spans="1:26" ht="13.5">
      <c r="A13" s="57" t="s">
        <v>96</v>
      </c>
      <c r="B13" s="18">
        <v>164688628</v>
      </c>
      <c r="C13" s="18">
        <v>0</v>
      </c>
      <c r="D13" s="58">
        <v>154696859</v>
      </c>
      <c r="E13" s="59">
        <v>154696859</v>
      </c>
      <c r="F13" s="59">
        <v>12880873</v>
      </c>
      <c r="G13" s="59">
        <v>12880873</v>
      </c>
      <c r="H13" s="59">
        <v>12880873</v>
      </c>
      <c r="I13" s="59">
        <v>38642619</v>
      </c>
      <c r="J13" s="59">
        <v>12880873</v>
      </c>
      <c r="K13" s="59">
        <v>12933537</v>
      </c>
      <c r="L13" s="59">
        <v>12891406</v>
      </c>
      <c r="M13" s="59">
        <v>38705816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77348435</v>
      </c>
      <c r="W13" s="59">
        <v>77338992</v>
      </c>
      <c r="X13" s="59">
        <v>9443</v>
      </c>
      <c r="Y13" s="60">
        <v>0.01</v>
      </c>
      <c r="Z13" s="61">
        <v>154696859</v>
      </c>
    </row>
    <row r="14" spans="1:26" ht="13.5">
      <c r="A14" s="57" t="s">
        <v>38</v>
      </c>
      <c r="B14" s="18">
        <v>8391095</v>
      </c>
      <c r="C14" s="18">
        <v>0</v>
      </c>
      <c r="D14" s="58">
        <v>35746556</v>
      </c>
      <c r="E14" s="59">
        <v>35746556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3767217</v>
      </c>
      <c r="M14" s="59">
        <v>3767217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3767217</v>
      </c>
      <c r="W14" s="59">
        <v>10734383</v>
      </c>
      <c r="X14" s="59">
        <v>-6967166</v>
      </c>
      <c r="Y14" s="60">
        <v>-64.91</v>
      </c>
      <c r="Z14" s="61">
        <v>35746556</v>
      </c>
    </row>
    <row r="15" spans="1:26" ht="13.5">
      <c r="A15" s="57" t="s">
        <v>39</v>
      </c>
      <c r="B15" s="18">
        <v>379618096</v>
      </c>
      <c r="C15" s="18">
        <v>0</v>
      </c>
      <c r="D15" s="58">
        <v>422709506</v>
      </c>
      <c r="E15" s="59">
        <v>422709506</v>
      </c>
      <c r="F15" s="59">
        <v>3997</v>
      </c>
      <c r="G15" s="59">
        <v>50872606</v>
      </c>
      <c r="H15" s="59">
        <v>48483257</v>
      </c>
      <c r="I15" s="59">
        <v>99359860</v>
      </c>
      <c r="J15" s="59">
        <v>32993264</v>
      </c>
      <c r="K15" s="59">
        <v>29210255</v>
      </c>
      <c r="L15" s="59">
        <v>29803849</v>
      </c>
      <c r="M15" s="59">
        <v>92007368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191367228</v>
      </c>
      <c r="W15" s="59">
        <v>196338393</v>
      </c>
      <c r="X15" s="59">
        <v>-4971165</v>
      </c>
      <c r="Y15" s="60">
        <v>-2.53</v>
      </c>
      <c r="Z15" s="61">
        <v>422709506</v>
      </c>
    </row>
    <row r="16" spans="1:26" ht="13.5">
      <c r="A16" s="68" t="s">
        <v>40</v>
      </c>
      <c r="B16" s="18">
        <v>71439309</v>
      </c>
      <c r="C16" s="18">
        <v>0</v>
      </c>
      <c r="D16" s="58">
        <v>1760000</v>
      </c>
      <c r="E16" s="59">
        <v>1760000</v>
      </c>
      <c r="F16" s="59">
        <v>5766901</v>
      </c>
      <c r="G16" s="59">
        <v>-3641225</v>
      </c>
      <c r="H16" s="59">
        <v>18272</v>
      </c>
      <c r="I16" s="59">
        <v>2143948</v>
      </c>
      <c r="J16" s="59">
        <v>1359486</v>
      </c>
      <c r="K16" s="59">
        <v>1442436</v>
      </c>
      <c r="L16" s="59">
        <v>1659912</v>
      </c>
      <c r="M16" s="59">
        <v>4461834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6605782</v>
      </c>
      <c r="W16" s="59">
        <v>1355000</v>
      </c>
      <c r="X16" s="59">
        <v>5250782</v>
      </c>
      <c r="Y16" s="60">
        <v>387.51</v>
      </c>
      <c r="Z16" s="61">
        <v>1760000</v>
      </c>
    </row>
    <row r="17" spans="1:26" ht="13.5">
      <c r="A17" s="57" t="s">
        <v>41</v>
      </c>
      <c r="B17" s="18">
        <v>253048464</v>
      </c>
      <c r="C17" s="18">
        <v>0</v>
      </c>
      <c r="D17" s="58">
        <v>356054986</v>
      </c>
      <c r="E17" s="59">
        <v>356054986</v>
      </c>
      <c r="F17" s="59">
        <v>18501391</v>
      </c>
      <c r="G17" s="59">
        <v>17250207</v>
      </c>
      <c r="H17" s="59">
        <v>22689354</v>
      </c>
      <c r="I17" s="59">
        <v>58440952</v>
      </c>
      <c r="J17" s="59">
        <v>19648320</v>
      </c>
      <c r="K17" s="59">
        <v>22182187</v>
      </c>
      <c r="L17" s="59">
        <v>25443501</v>
      </c>
      <c r="M17" s="59">
        <v>67274008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125714960</v>
      </c>
      <c r="W17" s="59">
        <v>139383927</v>
      </c>
      <c r="X17" s="59">
        <v>-13668967</v>
      </c>
      <c r="Y17" s="60">
        <v>-9.81</v>
      </c>
      <c r="Z17" s="61">
        <v>356054986</v>
      </c>
    </row>
    <row r="18" spans="1:26" ht="13.5">
      <c r="A18" s="69" t="s">
        <v>42</v>
      </c>
      <c r="B18" s="70">
        <f>SUM(B11:B17)</f>
        <v>1259580341</v>
      </c>
      <c r="C18" s="70">
        <f>SUM(C11:C17)</f>
        <v>0</v>
      </c>
      <c r="D18" s="71">
        <f aca="true" t="shared" si="1" ref="D18:Z18">SUM(D11:D17)</f>
        <v>1404161111</v>
      </c>
      <c r="E18" s="72">
        <f t="shared" si="1"/>
        <v>1404161111</v>
      </c>
      <c r="F18" s="72">
        <f t="shared" si="1"/>
        <v>71324508</v>
      </c>
      <c r="G18" s="72">
        <f t="shared" si="1"/>
        <v>112718815</v>
      </c>
      <c r="H18" s="72">
        <f t="shared" si="1"/>
        <v>117949138</v>
      </c>
      <c r="I18" s="72">
        <f t="shared" si="1"/>
        <v>301992461</v>
      </c>
      <c r="J18" s="72">
        <f t="shared" si="1"/>
        <v>99819830</v>
      </c>
      <c r="K18" s="72">
        <f t="shared" si="1"/>
        <v>100899688</v>
      </c>
      <c r="L18" s="72">
        <f t="shared" si="1"/>
        <v>110699971</v>
      </c>
      <c r="M18" s="72">
        <f t="shared" si="1"/>
        <v>311419489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613411950</v>
      </c>
      <c r="W18" s="72">
        <f t="shared" si="1"/>
        <v>631520672</v>
      </c>
      <c r="X18" s="72">
        <f t="shared" si="1"/>
        <v>-18108722</v>
      </c>
      <c r="Y18" s="66">
        <f>+IF(W18&lt;&gt;0,(X18/W18)*100,0)</f>
        <v>-2.8674788970328433</v>
      </c>
      <c r="Z18" s="73">
        <f t="shared" si="1"/>
        <v>1404161111</v>
      </c>
    </row>
    <row r="19" spans="1:26" ht="13.5">
      <c r="A19" s="69" t="s">
        <v>43</v>
      </c>
      <c r="B19" s="74">
        <f>+B10-B18</f>
        <v>41546763</v>
      </c>
      <c r="C19" s="74">
        <f>+C10-C18</f>
        <v>0</v>
      </c>
      <c r="D19" s="75">
        <f aca="true" t="shared" si="2" ref="D19:Z19">+D10-D18</f>
        <v>-33980347</v>
      </c>
      <c r="E19" s="76">
        <f t="shared" si="2"/>
        <v>-33980347</v>
      </c>
      <c r="F19" s="76">
        <f t="shared" si="2"/>
        <v>84755073</v>
      </c>
      <c r="G19" s="76">
        <f t="shared" si="2"/>
        <v>-9084474</v>
      </c>
      <c r="H19" s="76">
        <f t="shared" si="2"/>
        <v>-7379650</v>
      </c>
      <c r="I19" s="76">
        <f t="shared" si="2"/>
        <v>68290949</v>
      </c>
      <c r="J19" s="76">
        <f t="shared" si="2"/>
        <v>-3809712</v>
      </c>
      <c r="K19" s="76">
        <f t="shared" si="2"/>
        <v>-3347243</v>
      </c>
      <c r="L19" s="76">
        <f t="shared" si="2"/>
        <v>31324258</v>
      </c>
      <c r="M19" s="76">
        <f t="shared" si="2"/>
        <v>24167303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92458252</v>
      </c>
      <c r="W19" s="76">
        <f>IF(E10=E18,0,W10-W18)</f>
        <v>61305425</v>
      </c>
      <c r="X19" s="76">
        <f t="shared" si="2"/>
        <v>31152827</v>
      </c>
      <c r="Y19" s="77">
        <f>+IF(W19&lt;&gt;0,(X19/W19)*100,0)</f>
        <v>50.81577527600535</v>
      </c>
      <c r="Z19" s="78">
        <f t="shared" si="2"/>
        <v>-33980347</v>
      </c>
    </row>
    <row r="20" spans="1:26" ht="13.5">
      <c r="A20" s="57" t="s">
        <v>44</v>
      </c>
      <c r="B20" s="18">
        <v>119019252</v>
      </c>
      <c r="C20" s="18">
        <v>0</v>
      </c>
      <c r="D20" s="58">
        <v>76717905</v>
      </c>
      <c r="E20" s="59">
        <v>76717905</v>
      </c>
      <c r="F20" s="59">
        <v>0</v>
      </c>
      <c r="G20" s="59">
        <v>345028</v>
      </c>
      <c r="H20" s="59">
        <v>18285</v>
      </c>
      <c r="I20" s="59">
        <v>363313</v>
      </c>
      <c r="J20" s="59">
        <v>3791349</v>
      </c>
      <c r="K20" s="59">
        <v>3870488</v>
      </c>
      <c r="L20" s="59">
        <v>9161109</v>
      </c>
      <c r="M20" s="59">
        <v>16822946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17186259</v>
      </c>
      <c r="W20" s="59">
        <v>26264710</v>
      </c>
      <c r="X20" s="59">
        <v>-9078451</v>
      </c>
      <c r="Y20" s="60">
        <v>-34.57</v>
      </c>
      <c r="Z20" s="61">
        <v>76717905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160566015</v>
      </c>
      <c r="C22" s="85">
        <f>SUM(C19:C21)</f>
        <v>0</v>
      </c>
      <c r="D22" s="86">
        <f aca="true" t="shared" si="3" ref="D22:Z22">SUM(D19:D21)</f>
        <v>42737558</v>
      </c>
      <c r="E22" s="87">
        <f t="shared" si="3"/>
        <v>42737558</v>
      </c>
      <c r="F22" s="87">
        <f t="shared" si="3"/>
        <v>84755073</v>
      </c>
      <c r="G22" s="87">
        <f t="shared" si="3"/>
        <v>-8739446</v>
      </c>
      <c r="H22" s="87">
        <f t="shared" si="3"/>
        <v>-7361365</v>
      </c>
      <c r="I22" s="87">
        <f t="shared" si="3"/>
        <v>68654262</v>
      </c>
      <c r="J22" s="87">
        <f t="shared" si="3"/>
        <v>-18363</v>
      </c>
      <c r="K22" s="87">
        <f t="shared" si="3"/>
        <v>523245</v>
      </c>
      <c r="L22" s="87">
        <f t="shared" si="3"/>
        <v>40485367</v>
      </c>
      <c r="M22" s="87">
        <f t="shared" si="3"/>
        <v>40990249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109644511</v>
      </c>
      <c r="W22" s="87">
        <f t="shared" si="3"/>
        <v>87570135</v>
      </c>
      <c r="X22" s="87">
        <f t="shared" si="3"/>
        <v>22074376</v>
      </c>
      <c r="Y22" s="88">
        <f>+IF(W22&lt;&gt;0,(X22/W22)*100,0)</f>
        <v>25.20765327128935</v>
      </c>
      <c r="Z22" s="89">
        <f t="shared" si="3"/>
        <v>42737558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160566015</v>
      </c>
      <c r="C24" s="74">
        <f>SUM(C22:C23)</f>
        <v>0</v>
      </c>
      <c r="D24" s="75">
        <f aca="true" t="shared" si="4" ref="D24:Z24">SUM(D22:D23)</f>
        <v>42737558</v>
      </c>
      <c r="E24" s="76">
        <f t="shared" si="4"/>
        <v>42737558</v>
      </c>
      <c r="F24" s="76">
        <f t="shared" si="4"/>
        <v>84755073</v>
      </c>
      <c r="G24" s="76">
        <f t="shared" si="4"/>
        <v>-8739446</v>
      </c>
      <c r="H24" s="76">
        <f t="shared" si="4"/>
        <v>-7361365</v>
      </c>
      <c r="I24" s="76">
        <f t="shared" si="4"/>
        <v>68654262</v>
      </c>
      <c r="J24" s="76">
        <f t="shared" si="4"/>
        <v>-18363</v>
      </c>
      <c r="K24" s="76">
        <f t="shared" si="4"/>
        <v>523245</v>
      </c>
      <c r="L24" s="76">
        <f t="shared" si="4"/>
        <v>40485367</v>
      </c>
      <c r="M24" s="76">
        <f t="shared" si="4"/>
        <v>40990249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109644511</v>
      </c>
      <c r="W24" s="76">
        <f t="shared" si="4"/>
        <v>87570135</v>
      </c>
      <c r="X24" s="76">
        <f t="shared" si="4"/>
        <v>22074376</v>
      </c>
      <c r="Y24" s="77">
        <f>+IF(W24&lt;&gt;0,(X24/W24)*100,0)</f>
        <v>25.20765327128935</v>
      </c>
      <c r="Z24" s="78">
        <f t="shared" si="4"/>
        <v>42737558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274426786</v>
      </c>
      <c r="C27" s="21">
        <v>0</v>
      </c>
      <c r="D27" s="98">
        <v>257134759</v>
      </c>
      <c r="E27" s="99">
        <v>314511144</v>
      </c>
      <c r="F27" s="99">
        <v>257493</v>
      </c>
      <c r="G27" s="99">
        <v>12149446</v>
      </c>
      <c r="H27" s="99">
        <v>5010900</v>
      </c>
      <c r="I27" s="99">
        <v>17417839</v>
      </c>
      <c r="J27" s="99">
        <v>8014594</v>
      </c>
      <c r="K27" s="99">
        <v>9536521</v>
      </c>
      <c r="L27" s="99">
        <v>24423228</v>
      </c>
      <c r="M27" s="99">
        <v>41974343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59392182</v>
      </c>
      <c r="W27" s="99">
        <v>157255572</v>
      </c>
      <c r="X27" s="99">
        <v>-97863390</v>
      </c>
      <c r="Y27" s="100">
        <v>-62.23</v>
      </c>
      <c r="Z27" s="101">
        <v>314511144</v>
      </c>
    </row>
    <row r="28" spans="1:26" ht="13.5">
      <c r="A28" s="102" t="s">
        <v>44</v>
      </c>
      <c r="B28" s="18">
        <v>97144228</v>
      </c>
      <c r="C28" s="18">
        <v>0</v>
      </c>
      <c r="D28" s="58">
        <v>73434905</v>
      </c>
      <c r="E28" s="59">
        <v>84927201</v>
      </c>
      <c r="F28" s="59">
        <v>20</v>
      </c>
      <c r="G28" s="59">
        <v>1694301</v>
      </c>
      <c r="H28" s="59">
        <v>18285</v>
      </c>
      <c r="I28" s="59">
        <v>1712606</v>
      </c>
      <c r="J28" s="59">
        <v>4947431</v>
      </c>
      <c r="K28" s="59">
        <v>3870488</v>
      </c>
      <c r="L28" s="59">
        <v>8911109</v>
      </c>
      <c r="M28" s="59">
        <v>17729028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19441634</v>
      </c>
      <c r="W28" s="59">
        <v>42463601</v>
      </c>
      <c r="X28" s="59">
        <v>-23021967</v>
      </c>
      <c r="Y28" s="60">
        <v>-54.22</v>
      </c>
      <c r="Z28" s="61">
        <v>84927201</v>
      </c>
    </row>
    <row r="29" spans="1:26" ht="13.5">
      <c r="A29" s="57" t="s">
        <v>100</v>
      </c>
      <c r="B29" s="18">
        <v>21998000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86320180</v>
      </c>
      <c r="C30" s="18">
        <v>0</v>
      </c>
      <c r="D30" s="58">
        <v>99454354</v>
      </c>
      <c r="E30" s="59">
        <v>130097269</v>
      </c>
      <c r="F30" s="59">
        <v>49615</v>
      </c>
      <c r="G30" s="59">
        <v>1619015</v>
      </c>
      <c r="H30" s="59">
        <v>3026240</v>
      </c>
      <c r="I30" s="59">
        <v>4694870</v>
      </c>
      <c r="J30" s="59">
        <v>1233273</v>
      </c>
      <c r="K30" s="59">
        <v>3864462</v>
      </c>
      <c r="L30" s="59">
        <v>11288843</v>
      </c>
      <c r="M30" s="59">
        <v>16386578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21081448</v>
      </c>
      <c r="W30" s="59">
        <v>65048635</v>
      </c>
      <c r="X30" s="59">
        <v>-43967187</v>
      </c>
      <c r="Y30" s="60">
        <v>-67.59</v>
      </c>
      <c r="Z30" s="61">
        <v>130097269</v>
      </c>
    </row>
    <row r="31" spans="1:26" ht="13.5">
      <c r="A31" s="57" t="s">
        <v>49</v>
      </c>
      <c r="B31" s="18">
        <v>68964378</v>
      </c>
      <c r="C31" s="18">
        <v>0</v>
      </c>
      <c r="D31" s="58">
        <v>84245500</v>
      </c>
      <c r="E31" s="59">
        <v>99486674</v>
      </c>
      <c r="F31" s="59">
        <v>207858</v>
      </c>
      <c r="G31" s="59">
        <v>8836130</v>
      </c>
      <c r="H31" s="59">
        <v>1966374</v>
      </c>
      <c r="I31" s="59">
        <v>11010362</v>
      </c>
      <c r="J31" s="59">
        <v>1833889</v>
      </c>
      <c r="K31" s="59">
        <v>1801570</v>
      </c>
      <c r="L31" s="59">
        <v>4223277</v>
      </c>
      <c r="M31" s="59">
        <v>7858736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18869098</v>
      </c>
      <c r="W31" s="59">
        <v>49743337</v>
      </c>
      <c r="X31" s="59">
        <v>-30874239</v>
      </c>
      <c r="Y31" s="60">
        <v>-62.07</v>
      </c>
      <c r="Z31" s="61">
        <v>99486674</v>
      </c>
    </row>
    <row r="32" spans="1:26" ht="13.5">
      <c r="A32" s="69" t="s">
        <v>50</v>
      </c>
      <c r="B32" s="21">
        <f>SUM(B28:B31)</f>
        <v>274426786</v>
      </c>
      <c r="C32" s="21">
        <f>SUM(C28:C31)</f>
        <v>0</v>
      </c>
      <c r="D32" s="98">
        <f aca="true" t="shared" si="5" ref="D32:Z32">SUM(D28:D31)</f>
        <v>257134759</v>
      </c>
      <c r="E32" s="99">
        <f t="shared" si="5"/>
        <v>314511144</v>
      </c>
      <c r="F32" s="99">
        <f t="shared" si="5"/>
        <v>257493</v>
      </c>
      <c r="G32" s="99">
        <f t="shared" si="5"/>
        <v>12149446</v>
      </c>
      <c r="H32" s="99">
        <f t="shared" si="5"/>
        <v>5010899</v>
      </c>
      <c r="I32" s="99">
        <f t="shared" si="5"/>
        <v>17417838</v>
      </c>
      <c r="J32" s="99">
        <f t="shared" si="5"/>
        <v>8014593</v>
      </c>
      <c r="K32" s="99">
        <f t="shared" si="5"/>
        <v>9536520</v>
      </c>
      <c r="L32" s="99">
        <f t="shared" si="5"/>
        <v>24423229</v>
      </c>
      <c r="M32" s="99">
        <f t="shared" si="5"/>
        <v>41974342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59392180</v>
      </c>
      <c r="W32" s="99">
        <f t="shared" si="5"/>
        <v>157255573</v>
      </c>
      <c r="X32" s="99">
        <f t="shared" si="5"/>
        <v>-97863393</v>
      </c>
      <c r="Y32" s="100">
        <f>+IF(W32&lt;&gt;0,(X32/W32)*100,0)</f>
        <v>-62.2320666498732</v>
      </c>
      <c r="Z32" s="101">
        <f t="shared" si="5"/>
        <v>314511144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853259555</v>
      </c>
      <c r="C35" s="18">
        <v>0</v>
      </c>
      <c r="D35" s="58">
        <v>821691015</v>
      </c>
      <c r="E35" s="59">
        <v>764314630</v>
      </c>
      <c r="F35" s="59">
        <v>863543614</v>
      </c>
      <c r="G35" s="59">
        <v>873040962</v>
      </c>
      <c r="H35" s="59">
        <v>877478303</v>
      </c>
      <c r="I35" s="59">
        <v>877478303</v>
      </c>
      <c r="J35" s="59">
        <v>1054445002</v>
      </c>
      <c r="K35" s="59">
        <v>851447570</v>
      </c>
      <c r="L35" s="59">
        <v>896724094</v>
      </c>
      <c r="M35" s="59">
        <v>896724094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896724094</v>
      </c>
      <c r="W35" s="59">
        <v>382157315</v>
      </c>
      <c r="X35" s="59">
        <v>514566779</v>
      </c>
      <c r="Y35" s="60">
        <v>134.65</v>
      </c>
      <c r="Z35" s="61">
        <v>764314630</v>
      </c>
    </row>
    <row r="36" spans="1:26" ht="13.5">
      <c r="A36" s="57" t="s">
        <v>53</v>
      </c>
      <c r="B36" s="18">
        <v>6060395825</v>
      </c>
      <c r="C36" s="18">
        <v>0</v>
      </c>
      <c r="D36" s="58">
        <v>6270753552</v>
      </c>
      <c r="E36" s="59">
        <v>6328129937</v>
      </c>
      <c r="F36" s="59">
        <v>6008912683</v>
      </c>
      <c r="G36" s="59">
        <v>6046998713</v>
      </c>
      <c r="H36" s="59">
        <v>6039118227</v>
      </c>
      <c r="I36" s="59">
        <v>6039118227</v>
      </c>
      <c r="J36" s="59">
        <v>6034262655</v>
      </c>
      <c r="K36" s="59">
        <v>6030907772</v>
      </c>
      <c r="L36" s="59">
        <v>6042439594</v>
      </c>
      <c r="M36" s="59">
        <v>6042439594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6042439594</v>
      </c>
      <c r="W36" s="59">
        <v>3164064969</v>
      </c>
      <c r="X36" s="59">
        <v>2878374625</v>
      </c>
      <c r="Y36" s="60">
        <v>90.97</v>
      </c>
      <c r="Z36" s="61">
        <v>6328129937</v>
      </c>
    </row>
    <row r="37" spans="1:26" ht="13.5">
      <c r="A37" s="57" t="s">
        <v>54</v>
      </c>
      <c r="B37" s="18">
        <v>268992075</v>
      </c>
      <c r="C37" s="18">
        <v>0</v>
      </c>
      <c r="D37" s="58">
        <v>285952694</v>
      </c>
      <c r="E37" s="59">
        <v>285952694</v>
      </c>
      <c r="F37" s="59">
        <v>197802833</v>
      </c>
      <c r="G37" s="59">
        <v>168855051</v>
      </c>
      <c r="H37" s="59">
        <v>159584804</v>
      </c>
      <c r="I37" s="59">
        <v>159584804</v>
      </c>
      <c r="J37" s="59">
        <v>166315428</v>
      </c>
      <c r="K37" s="59">
        <v>199761843</v>
      </c>
      <c r="L37" s="59">
        <v>110280704</v>
      </c>
      <c r="M37" s="59">
        <v>110280704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110280704</v>
      </c>
      <c r="W37" s="59">
        <v>142976347</v>
      </c>
      <c r="X37" s="59">
        <v>-32695643</v>
      </c>
      <c r="Y37" s="60">
        <v>-22.87</v>
      </c>
      <c r="Z37" s="61">
        <v>285952694</v>
      </c>
    </row>
    <row r="38" spans="1:26" ht="13.5">
      <c r="A38" s="57" t="s">
        <v>55</v>
      </c>
      <c r="B38" s="18">
        <v>182502265</v>
      </c>
      <c r="C38" s="18">
        <v>0</v>
      </c>
      <c r="D38" s="58">
        <v>395080505</v>
      </c>
      <c r="E38" s="59">
        <v>395080505</v>
      </c>
      <c r="F38" s="59">
        <v>177906694</v>
      </c>
      <c r="G38" s="59">
        <v>100829231</v>
      </c>
      <c r="H38" s="59">
        <v>100829231</v>
      </c>
      <c r="I38" s="59">
        <v>100829231</v>
      </c>
      <c r="J38" s="59">
        <v>100829231</v>
      </c>
      <c r="K38" s="59">
        <v>100829231</v>
      </c>
      <c r="L38" s="59">
        <v>177906694</v>
      </c>
      <c r="M38" s="59">
        <v>177906694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177906694</v>
      </c>
      <c r="W38" s="59">
        <v>197540253</v>
      </c>
      <c r="X38" s="59">
        <v>-19633559</v>
      </c>
      <c r="Y38" s="60">
        <v>-9.94</v>
      </c>
      <c r="Z38" s="61">
        <v>395080505</v>
      </c>
    </row>
    <row r="39" spans="1:26" ht="13.5">
      <c r="A39" s="57" t="s">
        <v>56</v>
      </c>
      <c r="B39" s="18">
        <v>6462161040</v>
      </c>
      <c r="C39" s="18">
        <v>0</v>
      </c>
      <c r="D39" s="58">
        <v>6411411369</v>
      </c>
      <c r="E39" s="59">
        <v>6411411369</v>
      </c>
      <c r="F39" s="59">
        <v>6496746770</v>
      </c>
      <c r="G39" s="59">
        <v>6650355393</v>
      </c>
      <c r="H39" s="59">
        <v>6656182495</v>
      </c>
      <c r="I39" s="59">
        <v>6656182495</v>
      </c>
      <c r="J39" s="59">
        <v>6821562998</v>
      </c>
      <c r="K39" s="59">
        <v>6581764268</v>
      </c>
      <c r="L39" s="59">
        <v>6650976290</v>
      </c>
      <c r="M39" s="59">
        <v>6650976290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6650976290</v>
      </c>
      <c r="W39" s="59">
        <v>3205705685</v>
      </c>
      <c r="X39" s="59">
        <v>3445270605</v>
      </c>
      <c r="Y39" s="60">
        <v>107.47</v>
      </c>
      <c r="Z39" s="61">
        <v>6411411369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208097786</v>
      </c>
      <c r="C42" s="18">
        <v>0</v>
      </c>
      <c r="D42" s="58">
        <v>187375253</v>
      </c>
      <c r="E42" s="59">
        <v>187375253</v>
      </c>
      <c r="F42" s="59">
        <v>19619585</v>
      </c>
      <c r="G42" s="59">
        <v>7010301</v>
      </c>
      <c r="H42" s="59">
        <v>12849226</v>
      </c>
      <c r="I42" s="59">
        <v>39479112</v>
      </c>
      <c r="J42" s="59">
        <v>8624475</v>
      </c>
      <c r="K42" s="59">
        <v>-73314</v>
      </c>
      <c r="L42" s="59">
        <v>64474542</v>
      </c>
      <c r="M42" s="59">
        <v>73025703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112504815</v>
      </c>
      <c r="W42" s="59">
        <v>169896042</v>
      </c>
      <c r="X42" s="59">
        <v>-57391227</v>
      </c>
      <c r="Y42" s="60">
        <v>-33.78</v>
      </c>
      <c r="Z42" s="61">
        <v>187375253</v>
      </c>
    </row>
    <row r="43" spans="1:26" ht="13.5">
      <c r="A43" s="57" t="s">
        <v>59</v>
      </c>
      <c r="B43" s="18">
        <v>-192981417</v>
      </c>
      <c r="C43" s="18">
        <v>0</v>
      </c>
      <c r="D43" s="58">
        <v>-401024759</v>
      </c>
      <c r="E43" s="59">
        <v>-401024759</v>
      </c>
      <c r="F43" s="59">
        <v>71742507</v>
      </c>
      <c r="G43" s="59">
        <v>84850555</v>
      </c>
      <c r="H43" s="59">
        <v>127989101</v>
      </c>
      <c r="I43" s="59">
        <v>284582163</v>
      </c>
      <c r="J43" s="59">
        <v>-187918849</v>
      </c>
      <c r="K43" s="59">
        <v>-92536522</v>
      </c>
      <c r="L43" s="59">
        <v>-24423227</v>
      </c>
      <c r="M43" s="59">
        <v>-304878598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-20296435</v>
      </c>
      <c r="W43" s="59">
        <v>-336767869</v>
      </c>
      <c r="X43" s="59">
        <v>316471434</v>
      </c>
      <c r="Y43" s="60">
        <v>-93.97</v>
      </c>
      <c r="Z43" s="61">
        <v>-401024759</v>
      </c>
    </row>
    <row r="44" spans="1:26" ht="13.5">
      <c r="A44" s="57" t="s">
        <v>60</v>
      </c>
      <c r="B44" s="18">
        <v>-33588233</v>
      </c>
      <c r="C44" s="18">
        <v>0</v>
      </c>
      <c r="D44" s="58">
        <v>213157939</v>
      </c>
      <c r="E44" s="59">
        <v>213157939</v>
      </c>
      <c r="F44" s="59">
        <v>237728</v>
      </c>
      <c r="G44" s="59">
        <v>54197</v>
      </c>
      <c r="H44" s="59">
        <v>111417</v>
      </c>
      <c r="I44" s="59">
        <v>403342</v>
      </c>
      <c r="J44" s="59">
        <v>658367</v>
      </c>
      <c r="K44" s="59">
        <v>851920</v>
      </c>
      <c r="L44" s="59">
        <v>-4234595</v>
      </c>
      <c r="M44" s="59">
        <v>-2724308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-2320966</v>
      </c>
      <c r="W44" s="59">
        <v>126445504</v>
      </c>
      <c r="X44" s="59">
        <v>-128766470</v>
      </c>
      <c r="Y44" s="60">
        <v>-101.84</v>
      </c>
      <c r="Z44" s="61">
        <v>213157939</v>
      </c>
    </row>
    <row r="45" spans="1:26" ht="13.5">
      <c r="A45" s="69" t="s">
        <v>61</v>
      </c>
      <c r="B45" s="21">
        <v>80463242</v>
      </c>
      <c r="C45" s="21">
        <v>0</v>
      </c>
      <c r="D45" s="98">
        <v>61227034</v>
      </c>
      <c r="E45" s="99">
        <v>61227034</v>
      </c>
      <c r="F45" s="99">
        <v>172230403</v>
      </c>
      <c r="G45" s="99">
        <v>264145456</v>
      </c>
      <c r="H45" s="99">
        <v>405095200</v>
      </c>
      <c r="I45" s="99">
        <v>405095200</v>
      </c>
      <c r="J45" s="99">
        <v>226459193</v>
      </c>
      <c r="K45" s="99">
        <v>134701277</v>
      </c>
      <c r="L45" s="99">
        <v>170517997</v>
      </c>
      <c r="M45" s="99">
        <v>170517997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170517997</v>
      </c>
      <c r="W45" s="99">
        <v>21292278</v>
      </c>
      <c r="X45" s="99">
        <v>149225719</v>
      </c>
      <c r="Y45" s="100">
        <v>700.84</v>
      </c>
      <c r="Z45" s="101">
        <v>61227034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45335078</v>
      </c>
      <c r="C49" s="51">
        <v>0</v>
      </c>
      <c r="D49" s="128">
        <v>7397076</v>
      </c>
      <c r="E49" s="53">
        <v>3349347</v>
      </c>
      <c r="F49" s="53">
        <v>0</v>
      </c>
      <c r="G49" s="53">
        <v>0</v>
      </c>
      <c r="H49" s="53">
        <v>0</v>
      </c>
      <c r="I49" s="53">
        <v>2866812</v>
      </c>
      <c r="J49" s="53">
        <v>0</v>
      </c>
      <c r="K49" s="53">
        <v>0</v>
      </c>
      <c r="L49" s="53">
        <v>0</v>
      </c>
      <c r="M49" s="53">
        <v>10226727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30054291</v>
      </c>
      <c r="W49" s="53">
        <v>0</v>
      </c>
      <c r="X49" s="53">
        <v>0</v>
      </c>
      <c r="Y49" s="53">
        <v>99229331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92101004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92101004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99.99999990386664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99.99999893757861</v>
      </c>
      <c r="G58" s="7">
        <f t="shared" si="6"/>
        <v>99.99999893619973</v>
      </c>
      <c r="H58" s="7">
        <f t="shared" si="6"/>
        <v>99.99999896796</v>
      </c>
      <c r="I58" s="7">
        <f t="shared" si="6"/>
        <v>99.99999894745221</v>
      </c>
      <c r="J58" s="7">
        <f t="shared" si="6"/>
        <v>82.06284228291364</v>
      </c>
      <c r="K58" s="7">
        <f t="shared" si="6"/>
        <v>114.66716973458388</v>
      </c>
      <c r="L58" s="7">
        <f t="shared" si="6"/>
        <v>114.51319469077403</v>
      </c>
      <c r="M58" s="7">
        <f t="shared" si="6"/>
        <v>103.99439463572963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101.92029581655866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0.3048843687394136</v>
      </c>
      <c r="K59" s="10">
        <f t="shared" si="7"/>
        <v>109.30235946840263</v>
      </c>
      <c r="L59" s="10">
        <f t="shared" si="7"/>
        <v>109.31083721577532</v>
      </c>
      <c r="M59" s="10">
        <f t="shared" si="7"/>
        <v>73.01481970866254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86.48538288518493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99.99999986277894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99.99999854844934</v>
      </c>
      <c r="H60" s="13">
        <f t="shared" si="7"/>
        <v>99.99999858407087</v>
      </c>
      <c r="I60" s="13">
        <f t="shared" si="7"/>
        <v>99.99999903034615</v>
      </c>
      <c r="J60" s="13">
        <f t="shared" si="7"/>
        <v>117.69359599252229</v>
      </c>
      <c r="K60" s="13">
        <f t="shared" si="7"/>
        <v>117.00394290031568</v>
      </c>
      <c r="L60" s="13">
        <f t="shared" si="7"/>
        <v>116.7093303890452</v>
      </c>
      <c r="M60" s="13">
        <f t="shared" si="7"/>
        <v>117.12507799786344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108.09359733491637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99.99999825399654</v>
      </c>
      <c r="H61" s="13">
        <f t="shared" si="7"/>
        <v>100</v>
      </c>
      <c r="I61" s="13">
        <f t="shared" si="7"/>
        <v>99.99999936527031</v>
      </c>
      <c r="J61" s="13">
        <f t="shared" si="7"/>
        <v>100.03677030190194</v>
      </c>
      <c r="K61" s="13">
        <f t="shared" si="7"/>
        <v>100.03376287989741</v>
      </c>
      <c r="L61" s="13">
        <f t="shared" si="7"/>
        <v>100.03583522699951</v>
      </c>
      <c r="M61" s="13">
        <f t="shared" si="7"/>
        <v>100.03542270514015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100.0162436689315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104</v>
      </c>
      <c r="B62" s="12">
        <f t="shared" si="7"/>
        <v>99.99999873817791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158.73249470696913</v>
      </c>
      <c r="K62" s="13">
        <f t="shared" si="7"/>
        <v>165.8838306381644</v>
      </c>
      <c r="L62" s="13">
        <f t="shared" si="7"/>
        <v>138.83684013016708</v>
      </c>
      <c r="M62" s="13">
        <f t="shared" si="7"/>
        <v>151.58249841628552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127.62768239307545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99.99997884529586</v>
      </c>
      <c r="I63" s="13">
        <f t="shared" si="7"/>
        <v>99.99999293024263</v>
      </c>
      <c r="J63" s="13">
        <f t="shared" si="7"/>
        <v>164.28662758600979</v>
      </c>
      <c r="K63" s="13">
        <f t="shared" si="7"/>
        <v>164.24184372109255</v>
      </c>
      <c r="L63" s="13">
        <f t="shared" si="7"/>
        <v>163.66836317150828</v>
      </c>
      <c r="M63" s="13">
        <f t="shared" si="7"/>
        <v>164.06436837155854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131.83524353007917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173.33850274728195</v>
      </c>
      <c r="K64" s="13">
        <f t="shared" si="7"/>
        <v>172.91883687014496</v>
      </c>
      <c r="L64" s="13">
        <f t="shared" si="7"/>
        <v>173.26079156992915</v>
      </c>
      <c r="M64" s="13">
        <f t="shared" si="7"/>
        <v>173.17265408961686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136.52486020045725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99.99958492273336</v>
      </c>
      <c r="G66" s="16">
        <f t="shared" si="7"/>
        <v>100</v>
      </c>
      <c r="H66" s="16">
        <f t="shared" si="7"/>
        <v>100</v>
      </c>
      <c r="I66" s="16">
        <f t="shared" si="7"/>
        <v>99.99987150179705</v>
      </c>
      <c r="J66" s="16">
        <f t="shared" si="7"/>
        <v>100</v>
      </c>
      <c r="K66" s="16">
        <f t="shared" si="7"/>
        <v>99.99963539444852</v>
      </c>
      <c r="L66" s="16">
        <f t="shared" si="7"/>
        <v>100</v>
      </c>
      <c r="M66" s="16">
        <f t="shared" si="7"/>
        <v>99.99987606660181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99.99987382547287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>
        <v>1040221595</v>
      </c>
      <c r="C67" s="23"/>
      <c r="D67" s="24">
        <v>1080571159</v>
      </c>
      <c r="E67" s="25">
        <v>1080571159</v>
      </c>
      <c r="F67" s="25">
        <v>94124610</v>
      </c>
      <c r="G67" s="25">
        <v>94002608</v>
      </c>
      <c r="H67" s="25">
        <v>96895469</v>
      </c>
      <c r="I67" s="25">
        <v>285022687</v>
      </c>
      <c r="J67" s="25">
        <v>85956489</v>
      </c>
      <c r="K67" s="25">
        <v>87945713</v>
      </c>
      <c r="L67" s="25">
        <v>89985019</v>
      </c>
      <c r="M67" s="25">
        <v>263887221</v>
      </c>
      <c r="N67" s="25"/>
      <c r="O67" s="25"/>
      <c r="P67" s="25"/>
      <c r="Q67" s="25"/>
      <c r="R67" s="25"/>
      <c r="S67" s="25"/>
      <c r="T67" s="25"/>
      <c r="U67" s="25"/>
      <c r="V67" s="25">
        <v>548909908</v>
      </c>
      <c r="W67" s="25">
        <v>543808720</v>
      </c>
      <c r="X67" s="25"/>
      <c r="Y67" s="24"/>
      <c r="Z67" s="26">
        <v>1080571159</v>
      </c>
    </row>
    <row r="68" spans="1:26" ht="13.5" hidden="1">
      <c r="A68" s="36" t="s">
        <v>31</v>
      </c>
      <c r="B68" s="18">
        <v>308610464</v>
      </c>
      <c r="C68" s="18"/>
      <c r="D68" s="19">
        <v>304861283</v>
      </c>
      <c r="E68" s="20">
        <v>304861283</v>
      </c>
      <c r="F68" s="20">
        <v>27141366</v>
      </c>
      <c r="G68" s="20">
        <v>24852085</v>
      </c>
      <c r="H68" s="20">
        <v>25991844</v>
      </c>
      <c r="I68" s="20">
        <v>77985295</v>
      </c>
      <c r="J68" s="20">
        <v>26049876</v>
      </c>
      <c r="K68" s="20">
        <v>26078459</v>
      </c>
      <c r="L68" s="20">
        <v>26112002</v>
      </c>
      <c r="M68" s="20">
        <v>78240337</v>
      </c>
      <c r="N68" s="20"/>
      <c r="O68" s="20"/>
      <c r="P68" s="20"/>
      <c r="Q68" s="20"/>
      <c r="R68" s="20"/>
      <c r="S68" s="20"/>
      <c r="T68" s="20"/>
      <c r="U68" s="20"/>
      <c r="V68" s="20">
        <v>156225632</v>
      </c>
      <c r="W68" s="20">
        <v>149922738</v>
      </c>
      <c r="X68" s="20"/>
      <c r="Y68" s="19"/>
      <c r="Z68" s="22">
        <v>304861283</v>
      </c>
    </row>
    <row r="69" spans="1:26" ht="13.5" hidden="1">
      <c r="A69" s="37" t="s">
        <v>32</v>
      </c>
      <c r="B69" s="18">
        <v>728751091</v>
      </c>
      <c r="C69" s="18"/>
      <c r="D69" s="19">
        <v>773395343</v>
      </c>
      <c r="E69" s="20">
        <v>773395343</v>
      </c>
      <c r="F69" s="20">
        <v>66742325</v>
      </c>
      <c r="G69" s="20">
        <v>68891843</v>
      </c>
      <c r="H69" s="20">
        <v>70625003</v>
      </c>
      <c r="I69" s="20">
        <v>206259171</v>
      </c>
      <c r="J69" s="20">
        <v>59639109</v>
      </c>
      <c r="K69" s="20">
        <v>61592985</v>
      </c>
      <c r="L69" s="20">
        <v>63607905</v>
      </c>
      <c r="M69" s="20">
        <v>184839999</v>
      </c>
      <c r="N69" s="20"/>
      <c r="O69" s="20"/>
      <c r="P69" s="20"/>
      <c r="Q69" s="20"/>
      <c r="R69" s="20"/>
      <c r="S69" s="20"/>
      <c r="T69" s="20"/>
      <c r="U69" s="20"/>
      <c r="V69" s="20">
        <v>391099170</v>
      </c>
      <c r="W69" s="20">
        <v>392816918</v>
      </c>
      <c r="X69" s="20"/>
      <c r="Y69" s="19"/>
      <c r="Z69" s="22">
        <v>773395343</v>
      </c>
    </row>
    <row r="70" spans="1:26" ht="13.5" hidden="1">
      <c r="A70" s="38" t="s">
        <v>103</v>
      </c>
      <c r="B70" s="18">
        <v>501660536</v>
      </c>
      <c r="C70" s="18"/>
      <c r="D70" s="19">
        <v>574066169</v>
      </c>
      <c r="E70" s="20">
        <v>574066169</v>
      </c>
      <c r="F70" s="20">
        <v>46546017</v>
      </c>
      <c r="G70" s="20">
        <v>57273655</v>
      </c>
      <c r="H70" s="20">
        <v>53727707</v>
      </c>
      <c r="I70" s="20">
        <v>157547379</v>
      </c>
      <c r="J70" s="20">
        <v>43426350</v>
      </c>
      <c r="K70" s="20">
        <v>46157200</v>
      </c>
      <c r="L70" s="20">
        <v>43856287</v>
      </c>
      <c r="M70" s="20">
        <v>133439837</v>
      </c>
      <c r="N70" s="20"/>
      <c r="O70" s="20"/>
      <c r="P70" s="20"/>
      <c r="Q70" s="20"/>
      <c r="R70" s="20"/>
      <c r="S70" s="20"/>
      <c r="T70" s="20"/>
      <c r="U70" s="20"/>
      <c r="V70" s="20">
        <v>290987216</v>
      </c>
      <c r="W70" s="20">
        <v>293593223</v>
      </c>
      <c r="X70" s="20"/>
      <c r="Y70" s="19"/>
      <c r="Z70" s="22">
        <v>574066169</v>
      </c>
    </row>
    <row r="71" spans="1:26" ht="13.5" hidden="1">
      <c r="A71" s="38" t="s">
        <v>104</v>
      </c>
      <c r="B71" s="18">
        <v>79250475</v>
      </c>
      <c r="C71" s="18"/>
      <c r="D71" s="19">
        <v>83158369</v>
      </c>
      <c r="E71" s="20">
        <v>83158369</v>
      </c>
      <c r="F71" s="20">
        <v>6856185</v>
      </c>
      <c r="G71" s="20">
        <v>5154173</v>
      </c>
      <c r="H71" s="20">
        <v>6991446</v>
      </c>
      <c r="I71" s="20">
        <v>19001804</v>
      </c>
      <c r="J71" s="20">
        <v>6385283</v>
      </c>
      <c r="K71" s="20">
        <v>5630383</v>
      </c>
      <c r="L71" s="20">
        <v>9899585</v>
      </c>
      <c r="M71" s="20">
        <v>21915251</v>
      </c>
      <c r="N71" s="20"/>
      <c r="O71" s="20"/>
      <c r="P71" s="20"/>
      <c r="Q71" s="20"/>
      <c r="R71" s="20"/>
      <c r="S71" s="20"/>
      <c r="T71" s="20"/>
      <c r="U71" s="20"/>
      <c r="V71" s="20">
        <v>40917055</v>
      </c>
      <c r="W71" s="20">
        <v>41735568</v>
      </c>
      <c r="X71" s="20"/>
      <c r="Y71" s="19"/>
      <c r="Z71" s="22">
        <v>83158369</v>
      </c>
    </row>
    <row r="72" spans="1:26" ht="13.5" hidden="1">
      <c r="A72" s="38" t="s">
        <v>105</v>
      </c>
      <c r="B72" s="18">
        <v>68678824</v>
      </c>
      <c r="C72" s="18"/>
      <c r="D72" s="19">
        <v>56122768</v>
      </c>
      <c r="E72" s="20">
        <v>56122768</v>
      </c>
      <c r="F72" s="20">
        <v>6243108</v>
      </c>
      <c r="G72" s="20">
        <v>3174568</v>
      </c>
      <c r="H72" s="20">
        <v>4727081</v>
      </c>
      <c r="I72" s="20">
        <v>14144757</v>
      </c>
      <c r="J72" s="20">
        <v>4653453</v>
      </c>
      <c r="K72" s="20">
        <v>4631156</v>
      </c>
      <c r="L72" s="20">
        <v>4687284</v>
      </c>
      <c r="M72" s="20">
        <v>13971893</v>
      </c>
      <c r="N72" s="20"/>
      <c r="O72" s="20"/>
      <c r="P72" s="20"/>
      <c r="Q72" s="20"/>
      <c r="R72" s="20"/>
      <c r="S72" s="20"/>
      <c r="T72" s="20"/>
      <c r="U72" s="20"/>
      <c r="V72" s="20">
        <v>28116650</v>
      </c>
      <c r="W72" s="20">
        <v>27880725</v>
      </c>
      <c r="X72" s="20"/>
      <c r="Y72" s="19"/>
      <c r="Z72" s="22">
        <v>56122768</v>
      </c>
    </row>
    <row r="73" spans="1:26" ht="13.5" hidden="1">
      <c r="A73" s="38" t="s">
        <v>106</v>
      </c>
      <c r="B73" s="18">
        <v>79161256</v>
      </c>
      <c r="C73" s="18"/>
      <c r="D73" s="19">
        <v>60048037</v>
      </c>
      <c r="E73" s="20">
        <v>60048037</v>
      </c>
      <c r="F73" s="20">
        <v>7097015</v>
      </c>
      <c r="G73" s="20">
        <v>3289447</v>
      </c>
      <c r="H73" s="20">
        <v>5178769</v>
      </c>
      <c r="I73" s="20">
        <v>15565231</v>
      </c>
      <c r="J73" s="20">
        <v>5174023</v>
      </c>
      <c r="K73" s="20">
        <v>5174246</v>
      </c>
      <c r="L73" s="20">
        <v>5164749</v>
      </c>
      <c r="M73" s="20">
        <v>15513018</v>
      </c>
      <c r="N73" s="20"/>
      <c r="O73" s="20"/>
      <c r="P73" s="20"/>
      <c r="Q73" s="20"/>
      <c r="R73" s="20"/>
      <c r="S73" s="20"/>
      <c r="T73" s="20"/>
      <c r="U73" s="20"/>
      <c r="V73" s="20">
        <v>31078249</v>
      </c>
      <c r="W73" s="20">
        <v>29607402</v>
      </c>
      <c r="X73" s="20"/>
      <c r="Y73" s="19"/>
      <c r="Z73" s="22">
        <v>60048037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2860040</v>
      </c>
      <c r="C75" s="27"/>
      <c r="D75" s="28">
        <v>2314533</v>
      </c>
      <c r="E75" s="29">
        <v>2314533</v>
      </c>
      <c r="F75" s="29">
        <v>240919</v>
      </c>
      <c r="G75" s="29">
        <v>258680</v>
      </c>
      <c r="H75" s="29">
        <v>278622</v>
      </c>
      <c r="I75" s="29">
        <v>778221</v>
      </c>
      <c r="J75" s="29">
        <v>267504</v>
      </c>
      <c r="K75" s="29">
        <v>274269</v>
      </c>
      <c r="L75" s="29">
        <v>265112</v>
      </c>
      <c r="M75" s="29">
        <v>806885</v>
      </c>
      <c r="N75" s="29"/>
      <c r="O75" s="29"/>
      <c r="P75" s="29"/>
      <c r="Q75" s="29"/>
      <c r="R75" s="29"/>
      <c r="S75" s="29"/>
      <c r="T75" s="29"/>
      <c r="U75" s="29"/>
      <c r="V75" s="29">
        <v>1585106</v>
      </c>
      <c r="W75" s="29">
        <v>1069064</v>
      </c>
      <c r="X75" s="29"/>
      <c r="Y75" s="28"/>
      <c r="Z75" s="30">
        <v>2314533</v>
      </c>
    </row>
    <row r="76" spans="1:26" ht="13.5" hidden="1">
      <c r="A76" s="41" t="s">
        <v>110</v>
      </c>
      <c r="B76" s="31">
        <v>1040221594</v>
      </c>
      <c r="C76" s="31"/>
      <c r="D76" s="32">
        <v>1080571159</v>
      </c>
      <c r="E76" s="33">
        <v>1080571159</v>
      </c>
      <c r="F76" s="33">
        <v>94124609</v>
      </c>
      <c r="G76" s="33">
        <v>94002607</v>
      </c>
      <c r="H76" s="33">
        <v>96895468</v>
      </c>
      <c r="I76" s="33">
        <v>285022684</v>
      </c>
      <c r="J76" s="33">
        <v>70538338</v>
      </c>
      <c r="K76" s="33">
        <v>100844860</v>
      </c>
      <c r="L76" s="33">
        <v>103044720</v>
      </c>
      <c r="M76" s="33">
        <v>274427918</v>
      </c>
      <c r="N76" s="33"/>
      <c r="O76" s="33"/>
      <c r="P76" s="33"/>
      <c r="Q76" s="33"/>
      <c r="R76" s="33"/>
      <c r="S76" s="33"/>
      <c r="T76" s="33"/>
      <c r="U76" s="33"/>
      <c r="V76" s="33">
        <v>559450602</v>
      </c>
      <c r="W76" s="33">
        <v>543808720</v>
      </c>
      <c r="X76" s="33"/>
      <c r="Y76" s="32"/>
      <c r="Z76" s="34">
        <v>1080571159</v>
      </c>
    </row>
    <row r="77" spans="1:26" ht="13.5" hidden="1">
      <c r="A77" s="36" t="s">
        <v>31</v>
      </c>
      <c r="B77" s="18">
        <v>308610464</v>
      </c>
      <c r="C77" s="18"/>
      <c r="D77" s="19">
        <v>304861283</v>
      </c>
      <c r="E77" s="20">
        <v>304861283</v>
      </c>
      <c r="F77" s="20">
        <v>27141366</v>
      </c>
      <c r="G77" s="20">
        <v>24852085</v>
      </c>
      <c r="H77" s="20">
        <v>25991844</v>
      </c>
      <c r="I77" s="20">
        <v>77985295</v>
      </c>
      <c r="J77" s="20">
        <v>79422</v>
      </c>
      <c r="K77" s="20">
        <v>28504371</v>
      </c>
      <c r="L77" s="20">
        <v>28543248</v>
      </c>
      <c r="M77" s="20">
        <v>57127041</v>
      </c>
      <c r="N77" s="20"/>
      <c r="O77" s="20"/>
      <c r="P77" s="20"/>
      <c r="Q77" s="20"/>
      <c r="R77" s="20"/>
      <c r="S77" s="20"/>
      <c r="T77" s="20"/>
      <c r="U77" s="20"/>
      <c r="V77" s="20">
        <v>135112336</v>
      </c>
      <c r="W77" s="20">
        <v>149922738</v>
      </c>
      <c r="X77" s="20"/>
      <c r="Y77" s="19"/>
      <c r="Z77" s="22">
        <v>304861283</v>
      </c>
    </row>
    <row r="78" spans="1:26" ht="13.5" hidden="1">
      <c r="A78" s="37" t="s">
        <v>32</v>
      </c>
      <c r="B78" s="18">
        <v>728751090</v>
      </c>
      <c r="C78" s="18"/>
      <c r="D78" s="19">
        <v>773395343</v>
      </c>
      <c r="E78" s="20">
        <v>773395343</v>
      </c>
      <c r="F78" s="20">
        <v>66742325</v>
      </c>
      <c r="G78" s="20">
        <v>68891842</v>
      </c>
      <c r="H78" s="20">
        <v>70625002</v>
      </c>
      <c r="I78" s="20">
        <v>206259169</v>
      </c>
      <c r="J78" s="20">
        <v>70191412</v>
      </c>
      <c r="K78" s="20">
        <v>72066221</v>
      </c>
      <c r="L78" s="20">
        <v>74236360</v>
      </c>
      <c r="M78" s="20">
        <v>216493993</v>
      </c>
      <c r="N78" s="20"/>
      <c r="O78" s="20"/>
      <c r="P78" s="20"/>
      <c r="Q78" s="20"/>
      <c r="R78" s="20"/>
      <c r="S78" s="20"/>
      <c r="T78" s="20"/>
      <c r="U78" s="20"/>
      <c r="V78" s="20">
        <v>422753162</v>
      </c>
      <c r="W78" s="20">
        <v>392816918</v>
      </c>
      <c r="X78" s="20"/>
      <c r="Y78" s="19"/>
      <c r="Z78" s="22">
        <v>773395343</v>
      </c>
    </row>
    <row r="79" spans="1:26" ht="13.5" hidden="1">
      <c r="A79" s="38" t="s">
        <v>103</v>
      </c>
      <c r="B79" s="18">
        <v>501660536</v>
      </c>
      <c r="C79" s="18"/>
      <c r="D79" s="19">
        <v>574066169</v>
      </c>
      <c r="E79" s="20">
        <v>574066169</v>
      </c>
      <c r="F79" s="20">
        <v>46546017</v>
      </c>
      <c r="G79" s="20">
        <v>57273654</v>
      </c>
      <c r="H79" s="20">
        <v>53727707</v>
      </c>
      <c r="I79" s="20">
        <v>157547378</v>
      </c>
      <c r="J79" s="20">
        <v>43442318</v>
      </c>
      <c r="K79" s="20">
        <v>46172784</v>
      </c>
      <c r="L79" s="20">
        <v>43872003</v>
      </c>
      <c r="M79" s="20">
        <v>133487105</v>
      </c>
      <c r="N79" s="20"/>
      <c r="O79" s="20"/>
      <c r="P79" s="20"/>
      <c r="Q79" s="20"/>
      <c r="R79" s="20"/>
      <c r="S79" s="20"/>
      <c r="T79" s="20"/>
      <c r="U79" s="20"/>
      <c r="V79" s="20">
        <v>291034483</v>
      </c>
      <c r="W79" s="20">
        <v>293593223</v>
      </c>
      <c r="X79" s="20"/>
      <c r="Y79" s="19"/>
      <c r="Z79" s="22">
        <v>574066169</v>
      </c>
    </row>
    <row r="80" spans="1:26" ht="13.5" hidden="1">
      <c r="A80" s="38" t="s">
        <v>104</v>
      </c>
      <c r="B80" s="18">
        <v>79250474</v>
      </c>
      <c r="C80" s="18"/>
      <c r="D80" s="19">
        <v>83158369</v>
      </c>
      <c r="E80" s="20">
        <v>83158369</v>
      </c>
      <c r="F80" s="20">
        <v>6856185</v>
      </c>
      <c r="G80" s="20">
        <v>5154173</v>
      </c>
      <c r="H80" s="20">
        <v>6991446</v>
      </c>
      <c r="I80" s="20">
        <v>19001804</v>
      </c>
      <c r="J80" s="20">
        <v>10135519</v>
      </c>
      <c r="K80" s="20">
        <v>9339895</v>
      </c>
      <c r="L80" s="20">
        <v>13744271</v>
      </c>
      <c r="M80" s="20">
        <v>33219685</v>
      </c>
      <c r="N80" s="20"/>
      <c r="O80" s="20"/>
      <c r="P80" s="20"/>
      <c r="Q80" s="20"/>
      <c r="R80" s="20"/>
      <c r="S80" s="20"/>
      <c r="T80" s="20"/>
      <c r="U80" s="20"/>
      <c r="V80" s="20">
        <v>52221489</v>
      </c>
      <c r="W80" s="20">
        <v>41735568</v>
      </c>
      <c r="X80" s="20"/>
      <c r="Y80" s="19"/>
      <c r="Z80" s="22">
        <v>83158369</v>
      </c>
    </row>
    <row r="81" spans="1:26" ht="13.5" hidden="1">
      <c r="A81" s="38" t="s">
        <v>105</v>
      </c>
      <c r="B81" s="18">
        <v>68678824</v>
      </c>
      <c r="C81" s="18"/>
      <c r="D81" s="19">
        <v>56122768</v>
      </c>
      <c r="E81" s="20">
        <v>56122768</v>
      </c>
      <c r="F81" s="20">
        <v>6243108</v>
      </c>
      <c r="G81" s="20">
        <v>3174568</v>
      </c>
      <c r="H81" s="20">
        <v>4727080</v>
      </c>
      <c r="I81" s="20">
        <v>14144756</v>
      </c>
      <c r="J81" s="20">
        <v>7645001</v>
      </c>
      <c r="K81" s="20">
        <v>7606296</v>
      </c>
      <c r="L81" s="20">
        <v>7671601</v>
      </c>
      <c r="M81" s="20">
        <v>22922898</v>
      </c>
      <c r="N81" s="20"/>
      <c r="O81" s="20"/>
      <c r="P81" s="20"/>
      <c r="Q81" s="20"/>
      <c r="R81" s="20"/>
      <c r="S81" s="20"/>
      <c r="T81" s="20"/>
      <c r="U81" s="20"/>
      <c r="V81" s="20">
        <v>37067654</v>
      </c>
      <c r="W81" s="20">
        <v>27880725</v>
      </c>
      <c r="X81" s="20"/>
      <c r="Y81" s="19"/>
      <c r="Z81" s="22">
        <v>56122768</v>
      </c>
    </row>
    <row r="82" spans="1:26" ht="13.5" hidden="1">
      <c r="A82" s="38" t="s">
        <v>106</v>
      </c>
      <c r="B82" s="18">
        <v>79161256</v>
      </c>
      <c r="C82" s="18"/>
      <c r="D82" s="19">
        <v>60048037</v>
      </c>
      <c r="E82" s="20">
        <v>60048037</v>
      </c>
      <c r="F82" s="20">
        <v>7097015</v>
      </c>
      <c r="G82" s="20">
        <v>3289447</v>
      </c>
      <c r="H82" s="20">
        <v>5178769</v>
      </c>
      <c r="I82" s="20">
        <v>15565231</v>
      </c>
      <c r="J82" s="20">
        <v>8968574</v>
      </c>
      <c r="K82" s="20">
        <v>8947246</v>
      </c>
      <c r="L82" s="20">
        <v>8948485</v>
      </c>
      <c r="M82" s="20">
        <v>26864305</v>
      </c>
      <c r="N82" s="20"/>
      <c r="O82" s="20"/>
      <c r="P82" s="20"/>
      <c r="Q82" s="20"/>
      <c r="R82" s="20"/>
      <c r="S82" s="20"/>
      <c r="T82" s="20"/>
      <c r="U82" s="20"/>
      <c r="V82" s="20">
        <v>42429536</v>
      </c>
      <c r="W82" s="20">
        <v>29607402</v>
      </c>
      <c r="X82" s="20"/>
      <c r="Y82" s="19"/>
      <c r="Z82" s="22">
        <v>60048037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2860040</v>
      </c>
      <c r="C84" s="27"/>
      <c r="D84" s="28">
        <v>2314533</v>
      </c>
      <c r="E84" s="29">
        <v>2314533</v>
      </c>
      <c r="F84" s="29">
        <v>240918</v>
      </c>
      <c r="G84" s="29">
        <v>258680</v>
      </c>
      <c r="H84" s="29">
        <v>278622</v>
      </c>
      <c r="I84" s="29">
        <v>778220</v>
      </c>
      <c r="J84" s="29">
        <v>267504</v>
      </c>
      <c r="K84" s="29">
        <v>274268</v>
      </c>
      <c r="L84" s="29">
        <v>265112</v>
      </c>
      <c r="M84" s="29">
        <v>806884</v>
      </c>
      <c r="N84" s="29"/>
      <c r="O84" s="29"/>
      <c r="P84" s="29"/>
      <c r="Q84" s="29"/>
      <c r="R84" s="29"/>
      <c r="S84" s="29"/>
      <c r="T84" s="29"/>
      <c r="U84" s="29"/>
      <c r="V84" s="29">
        <v>1585104</v>
      </c>
      <c r="W84" s="29">
        <v>1069064</v>
      </c>
      <c r="X84" s="29"/>
      <c r="Y84" s="28"/>
      <c r="Z84" s="30">
        <v>2314533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39647122</v>
      </c>
      <c r="E5" s="59">
        <v>39647122</v>
      </c>
      <c r="F5" s="59">
        <v>4816254</v>
      </c>
      <c r="G5" s="59">
        <v>6064172</v>
      </c>
      <c r="H5" s="59">
        <v>2676180</v>
      </c>
      <c r="I5" s="59">
        <v>13556606</v>
      </c>
      <c r="J5" s="59">
        <v>4393866</v>
      </c>
      <c r="K5" s="59">
        <v>3582236</v>
      </c>
      <c r="L5" s="59">
        <v>2537046</v>
      </c>
      <c r="M5" s="59">
        <v>10513148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24069754</v>
      </c>
      <c r="W5" s="59">
        <v>19823562</v>
      </c>
      <c r="X5" s="59">
        <v>4246192</v>
      </c>
      <c r="Y5" s="60">
        <v>21.42</v>
      </c>
      <c r="Z5" s="61">
        <v>39647122</v>
      </c>
    </row>
    <row r="6" spans="1:26" ht="13.5">
      <c r="A6" s="57" t="s">
        <v>32</v>
      </c>
      <c r="B6" s="18">
        <v>0</v>
      </c>
      <c r="C6" s="18">
        <v>0</v>
      </c>
      <c r="D6" s="58">
        <v>81520865</v>
      </c>
      <c r="E6" s="59">
        <v>81520865</v>
      </c>
      <c r="F6" s="59">
        <v>6261966</v>
      </c>
      <c r="G6" s="59">
        <v>6933359</v>
      </c>
      <c r="H6" s="59">
        <v>9935310</v>
      </c>
      <c r="I6" s="59">
        <v>23130635</v>
      </c>
      <c r="J6" s="59">
        <v>7582347</v>
      </c>
      <c r="K6" s="59">
        <v>7138773</v>
      </c>
      <c r="L6" s="59">
        <v>5995439</v>
      </c>
      <c r="M6" s="59">
        <v>20716559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43847194</v>
      </c>
      <c r="W6" s="59">
        <v>40760430</v>
      </c>
      <c r="X6" s="59">
        <v>3086764</v>
      </c>
      <c r="Y6" s="60">
        <v>7.57</v>
      </c>
      <c r="Z6" s="61">
        <v>81520865</v>
      </c>
    </row>
    <row r="7" spans="1:26" ht="13.5">
      <c r="A7" s="57" t="s">
        <v>33</v>
      </c>
      <c r="B7" s="18">
        <v>0</v>
      </c>
      <c r="C7" s="18">
        <v>0</v>
      </c>
      <c r="D7" s="58">
        <v>351000</v>
      </c>
      <c r="E7" s="59">
        <v>351000</v>
      </c>
      <c r="F7" s="59">
        <v>42098</v>
      </c>
      <c r="G7" s="59">
        <v>97789</v>
      </c>
      <c r="H7" s="59">
        <v>90427</v>
      </c>
      <c r="I7" s="59">
        <v>230314</v>
      </c>
      <c r="J7" s="59">
        <v>73663</v>
      </c>
      <c r="K7" s="59">
        <v>73735</v>
      </c>
      <c r="L7" s="59">
        <v>69688</v>
      </c>
      <c r="M7" s="59">
        <v>217086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447400</v>
      </c>
      <c r="W7" s="59">
        <v>175500</v>
      </c>
      <c r="X7" s="59">
        <v>271900</v>
      </c>
      <c r="Y7" s="60">
        <v>154.93</v>
      </c>
      <c r="Z7" s="61">
        <v>351000</v>
      </c>
    </row>
    <row r="8" spans="1:26" ht="13.5">
      <c r="A8" s="57" t="s">
        <v>34</v>
      </c>
      <c r="B8" s="18">
        <v>0</v>
      </c>
      <c r="C8" s="18">
        <v>0</v>
      </c>
      <c r="D8" s="58">
        <v>56899200</v>
      </c>
      <c r="E8" s="59">
        <v>56899200</v>
      </c>
      <c r="F8" s="59">
        <v>24299000</v>
      </c>
      <c r="G8" s="59">
        <v>304000</v>
      </c>
      <c r="H8" s="59">
        <v>1825000</v>
      </c>
      <c r="I8" s="59">
        <v>26428000</v>
      </c>
      <c r="J8" s="59">
        <v>2700000</v>
      </c>
      <c r="K8" s="59">
        <v>0</v>
      </c>
      <c r="L8" s="59">
        <v>16860000</v>
      </c>
      <c r="M8" s="59">
        <v>19560000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45988000</v>
      </c>
      <c r="W8" s="59">
        <v>42570882</v>
      </c>
      <c r="X8" s="59">
        <v>3417118</v>
      </c>
      <c r="Y8" s="60">
        <v>8.03</v>
      </c>
      <c r="Z8" s="61">
        <v>56899200</v>
      </c>
    </row>
    <row r="9" spans="1:26" ht="13.5">
      <c r="A9" s="57" t="s">
        <v>35</v>
      </c>
      <c r="B9" s="18">
        <v>0</v>
      </c>
      <c r="C9" s="18">
        <v>0</v>
      </c>
      <c r="D9" s="58">
        <v>48536544</v>
      </c>
      <c r="E9" s="59">
        <v>48536544</v>
      </c>
      <c r="F9" s="59">
        <v>101688</v>
      </c>
      <c r="G9" s="59">
        <v>145859</v>
      </c>
      <c r="H9" s="59">
        <v>4380514</v>
      </c>
      <c r="I9" s="59">
        <v>4628061</v>
      </c>
      <c r="J9" s="59">
        <v>1185672</v>
      </c>
      <c r="K9" s="59">
        <v>1031005</v>
      </c>
      <c r="L9" s="59">
        <v>101510</v>
      </c>
      <c r="M9" s="59">
        <v>2318187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6946248</v>
      </c>
      <c r="W9" s="59">
        <v>9528336</v>
      </c>
      <c r="X9" s="59">
        <v>-2582088</v>
      </c>
      <c r="Y9" s="60">
        <v>-27.1</v>
      </c>
      <c r="Z9" s="61">
        <v>48536544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226954731</v>
      </c>
      <c r="E10" s="65">
        <f t="shared" si="0"/>
        <v>226954731</v>
      </c>
      <c r="F10" s="65">
        <f t="shared" si="0"/>
        <v>35521006</v>
      </c>
      <c r="G10" s="65">
        <f t="shared" si="0"/>
        <v>13545179</v>
      </c>
      <c r="H10" s="65">
        <f t="shared" si="0"/>
        <v>18907431</v>
      </c>
      <c r="I10" s="65">
        <f t="shared" si="0"/>
        <v>67973616</v>
      </c>
      <c r="J10" s="65">
        <f t="shared" si="0"/>
        <v>15935548</v>
      </c>
      <c r="K10" s="65">
        <f t="shared" si="0"/>
        <v>11825749</v>
      </c>
      <c r="L10" s="65">
        <f t="shared" si="0"/>
        <v>25563683</v>
      </c>
      <c r="M10" s="65">
        <f t="shared" si="0"/>
        <v>53324980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121298596</v>
      </c>
      <c r="W10" s="65">
        <f t="shared" si="0"/>
        <v>112858710</v>
      </c>
      <c r="X10" s="65">
        <f t="shared" si="0"/>
        <v>8439886</v>
      </c>
      <c r="Y10" s="66">
        <f>+IF(W10&lt;&gt;0,(X10/W10)*100,0)</f>
        <v>7.4782761560893265</v>
      </c>
      <c r="Z10" s="67">
        <f t="shared" si="0"/>
        <v>226954731</v>
      </c>
    </row>
    <row r="11" spans="1:26" ht="13.5">
      <c r="A11" s="57" t="s">
        <v>36</v>
      </c>
      <c r="B11" s="18">
        <v>0</v>
      </c>
      <c r="C11" s="18">
        <v>0</v>
      </c>
      <c r="D11" s="58">
        <v>85181540</v>
      </c>
      <c r="E11" s="59">
        <v>85181540</v>
      </c>
      <c r="F11" s="59">
        <v>6037231</v>
      </c>
      <c r="G11" s="59">
        <v>6072494</v>
      </c>
      <c r="H11" s="59">
        <v>6375913</v>
      </c>
      <c r="I11" s="59">
        <v>18485638</v>
      </c>
      <c r="J11" s="59">
        <v>5937805</v>
      </c>
      <c r="K11" s="59">
        <v>5970918</v>
      </c>
      <c r="L11" s="59">
        <v>5880352</v>
      </c>
      <c r="M11" s="59">
        <v>17789075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36274713</v>
      </c>
      <c r="W11" s="59">
        <v>42590772</v>
      </c>
      <c r="X11" s="59">
        <v>-6316059</v>
      </c>
      <c r="Y11" s="60">
        <v>-14.83</v>
      </c>
      <c r="Z11" s="61">
        <v>85181540</v>
      </c>
    </row>
    <row r="12" spans="1:26" ht="13.5">
      <c r="A12" s="57" t="s">
        <v>37</v>
      </c>
      <c r="B12" s="18">
        <v>0</v>
      </c>
      <c r="C12" s="18">
        <v>0</v>
      </c>
      <c r="D12" s="58">
        <v>5743220</v>
      </c>
      <c r="E12" s="59">
        <v>5743220</v>
      </c>
      <c r="F12" s="59">
        <v>424527</v>
      </c>
      <c r="G12" s="59">
        <v>421454</v>
      </c>
      <c r="H12" s="59">
        <v>448414</v>
      </c>
      <c r="I12" s="59">
        <v>1294395</v>
      </c>
      <c r="J12" s="59">
        <v>448414</v>
      </c>
      <c r="K12" s="59">
        <v>453669</v>
      </c>
      <c r="L12" s="59">
        <v>452928</v>
      </c>
      <c r="M12" s="59">
        <v>1355011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2649406</v>
      </c>
      <c r="W12" s="59">
        <v>2871612</v>
      </c>
      <c r="X12" s="59">
        <v>-222206</v>
      </c>
      <c r="Y12" s="60">
        <v>-7.74</v>
      </c>
      <c r="Z12" s="61">
        <v>5743220</v>
      </c>
    </row>
    <row r="13" spans="1:26" ht="13.5">
      <c r="A13" s="57" t="s">
        <v>96</v>
      </c>
      <c r="B13" s="18">
        <v>0</v>
      </c>
      <c r="C13" s="18">
        <v>0</v>
      </c>
      <c r="D13" s="58">
        <v>44243000</v>
      </c>
      <c r="E13" s="59">
        <v>44243000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22121502</v>
      </c>
      <c r="X13" s="59">
        <v>-22121502</v>
      </c>
      <c r="Y13" s="60">
        <v>-100</v>
      </c>
      <c r="Z13" s="61">
        <v>44243000</v>
      </c>
    </row>
    <row r="14" spans="1:26" ht="13.5">
      <c r="A14" s="57" t="s">
        <v>38</v>
      </c>
      <c r="B14" s="18">
        <v>0</v>
      </c>
      <c r="C14" s="18">
        <v>0</v>
      </c>
      <c r="D14" s="58">
        <v>3700000</v>
      </c>
      <c r="E14" s="59">
        <v>3700000</v>
      </c>
      <c r="F14" s="59">
        <v>1189</v>
      </c>
      <c r="G14" s="59">
        <v>816762</v>
      </c>
      <c r="H14" s="59">
        <v>0</v>
      </c>
      <c r="I14" s="59">
        <v>817951</v>
      </c>
      <c r="J14" s="59">
        <v>934102</v>
      </c>
      <c r="K14" s="59">
        <v>551912</v>
      </c>
      <c r="L14" s="59">
        <v>442624</v>
      </c>
      <c r="M14" s="59">
        <v>1928638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2746589</v>
      </c>
      <c r="W14" s="59">
        <v>1849998</v>
      </c>
      <c r="X14" s="59">
        <v>896591</v>
      </c>
      <c r="Y14" s="60">
        <v>48.46</v>
      </c>
      <c r="Z14" s="61">
        <v>3700000</v>
      </c>
    </row>
    <row r="15" spans="1:26" ht="13.5">
      <c r="A15" s="57" t="s">
        <v>39</v>
      </c>
      <c r="B15" s="18">
        <v>0</v>
      </c>
      <c r="C15" s="18">
        <v>0</v>
      </c>
      <c r="D15" s="58">
        <v>56285114</v>
      </c>
      <c r="E15" s="59">
        <v>56285114</v>
      </c>
      <c r="F15" s="59">
        <v>6019</v>
      </c>
      <c r="G15" s="59">
        <v>12482375</v>
      </c>
      <c r="H15" s="59">
        <v>142235</v>
      </c>
      <c r="I15" s="59">
        <v>12630629</v>
      </c>
      <c r="J15" s="59">
        <v>7996984</v>
      </c>
      <c r="K15" s="59">
        <v>3569541</v>
      </c>
      <c r="L15" s="59">
        <v>3165542</v>
      </c>
      <c r="M15" s="59">
        <v>14732067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27362696</v>
      </c>
      <c r="W15" s="59">
        <v>28142562</v>
      </c>
      <c r="X15" s="59">
        <v>-779866</v>
      </c>
      <c r="Y15" s="60">
        <v>-2.77</v>
      </c>
      <c r="Z15" s="61">
        <v>56285114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65728469</v>
      </c>
      <c r="E17" s="59">
        <v>65728469</v>
      </c>
      <c r="F17" s="59">
        <v>811730</v>
      </c>
      <c r="G17" s="59">
        <v>4421646</v>
      </c>
      <c r="H17" s="59">
        <v>1595421</v>
      </c>
      <c r="I17" s="59">
        <v>6828797</v>
      </c>
      <c r="J17" s="59">
        <v>2756665</v>
      </c>
      <c r="K17" s="59">
        <v>5160149</v>
      </c>
      <c r="L17" s="59">
        <v>7304023</v>
      </c>
      <c r="M17" s="59">
        <v>15220837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22049634</v>
      </c>
      <c r="W17" s="59">
        <v>32864232</v>
      </c>
      <c r="X17" s="59">
        <v>-10814598</v>
      </c>
      <c r="Y17" s="60">
        <v>-32.91</v>
      </c>
      <c r="Z17" s="61">
        <v>65728469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260881343</v>
      </c>
      <c r="E18" s="72">
        <f t="shared" si="1"/>
        <v>260881343</v>
      </c>
      <c r="F18" s="72">
        <f t="shared" si="1"/>
        <v>7280696</v>
      </c>
      <c r="G18" s="72">
        <f t="shared" si="1"/>
        <v>24214731</v>
      </c>
      <c r="H18" s="72">
        <f t="shared" si="1"/>
        <v>8561983</v>
      </c>
      <c r="I18" s="72">
        <f t="shared" si="1"/>
        <v>40057410</v>
      </c>
      <c r="J18" s="72">
        <f t="shared" si="1"/>
        <v>18073970</v>
      </c>
      <c r="K18" s="72">
        <f t="shared" si="1"/>
        <v>15706189</v>
      </c>
      <c r="L18" s="72">
        <f t="shared" si="1"/>
        <v>17245469</v>
      </c>
      <c r="M18" s="72">
        <f t="shared" si="1"/>
        <v>51025628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91083038</v>
      </c>
      <c r="W18" s="72">
        <f t="shared" si="1"/>
        <v>130440678</v>
      </c>
      <c r="X18" s="72">
        <f t="shared" si="1"/>
        <v>-39357640</v>
      </c>
      <c r="Y18" s="66">
        <f>+IF(W18&lt;&gt;0,(X18/W18)*100,0)</f>
        <v>-30.172826915235753</v>
      </c>
      <c r="Z18" s="73">
        <f t="shared" si="1"/>
        <v>260881343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-33926612</v>
      </c>
      <c r="E19" s="76">
        <f t="shared" si="2"/>
        <v>-33926612</v>
      </c>
      <c r="F19" s="76">
        <f t="shared" si="2"/>
        <v>28240310</v>
      </c>
      <c r="G19" s="76">
        <f t="shared" si="2"/>
        <v>-10669552</v>
      </c>
      <c r="H19" s="76">
        <f t="shared" si="2"/>
        <v>10345448</v>
      </c>
      <c r="I19" s="76">
        <f t="shared" si="2"/>
        <v>27916206</v>
      </c>
      <c r="J19" s="76">
        <f t="shared" si="2"/>
        <v>-2138422</v>
      </c>
      <c r="K19" s="76">
        <f t="shared" si="2"/>
        <v>-3880440</v>
      </c>
      <c r="L19" s="76">
        <f t="shared" si="2"/>
        <v>8318214</v>
      </c>
      <c r="M19" s="76">
        <f t="shared" si="2"/>
        <v>2299352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30215558</v>
      </c>
      <c r="W19" s="76">
        <f>IF(E10=E18,0,W10-W18)</f>
        <v>-17581968</v>
      </c>
      <c r="X19" s="76">
        <f t="shared" si="2"/>
        <v>47797526</v>
      </c>
      <c r="Y19" s="77">
        <f>+IF(W19&lt;&gt;0,(X19/W19)*100,0)</f>
        <v>-271.85538046707853</v>
      </c>
      <c r="Z19" s="78">
        <f t="shared" si="2"/>
        <v>-33926612</v>
      </c>
    </row>
    <row r="20" spans="1:26" ht="13.5">
      <c r="A20" s="57" t="s">
        <v>44</v>
      </c>
      <c r="B20" s="18">
        <v>0</v>
      </c>
      <c r="C20" s="18">
        <v>0</v>
      </c>
      <c r="D20" s="58">
        <v>32133800</v>
      </c>
      <c r="E20" s="59">
        <v>32133800</v>
      </c>
      <c r="F20" s="59">
        <v>9615000</v>
      </c>
      <c r="G20" s="59">
        <v>0</v>
      </c>
      <c r="H20" s="59">
        <v>0</v>
      </c>
      <c r="I20" s="59">
        <v>9615000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9615000</v>
      </c>
      <c r="W20" s="59">
        <v>22970274</v>
      </c>
      <c r="X20" s="59">
        <v>-13355274</v>
      </c>
      <c r="Y20" s="60">
        <v>-58.14</v>
      </c>
      <c r="Z20" s="61">
        <v>32133800</v>
      </c>
    </row>
    <row r="21" spans="1:26" ht="13.5">
      <c r="A21" s="57" t="s">
        <v>97</v>
      </c>
      <c r="B21" s="79">
        <v>0</v>
      </c>
      <c r="C21" s="79">
        <v>0</v>
      </c>
      <c r="D21" s="80">
        <v>13000000</v>
      </c>
      <c r="E21" s="81">
        <v>13000000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13000000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11207188</v>
      </c>
      <c r="E22" s="87">
        <f t="shared" si="3"/>
        <v>11207188</v>
      </c>
      <c r="F22" s="87">
        <f t="shared" si="3"/>
        <v>37855310</v>
      </c>
      <c r="G22" s="87">
        <f t="shared" si="3"/>
        <v>-10669552</v>
      </c>
      <c r="H22" s="87">
        <f t="shared" si="3"/>
        <v>10345448</v>
      </c>
      <c r="I22" s="87">
        <f t="shared" si="3"/>
        <v>37531206</v>
      </c>
      <c r="J22" s="87">
        <f t="shared" si="3"/>
        <v>-2138422</v>
      </c>
      <c r="K22" s="87">
        <f t="shared" si="3"/>
        <v>-3880440</v>
      </c>
      <c r="L22" s="87">
        <f t="shared" si="3"/>
        <v>8318214</v>
      </c>
      <c r="M22" s="87">
        <f t="shared" si="3"/>
        <v>2299352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39830558</v>
      </c>
      <c r="W22" s="87">
        <f t="shared" si="3"/>
        <v>5388306</v>
      </c>
      <c r="X22" s="87">
        <f t="shared" si="3"/>
        <v>34442252</v>
      </c>
      <c r="Y22" s="88">
        <f>+IF(W22&lt;&gt;0,(X22/W22)*100,0)</f>
        <v>639.2037126325046</v>
      </c>
      <c r="Z22" s="89">
        <f t="shared" si="3"/>
        <v>11207188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11207188</v>
      </c>
      <c r="E24" s="76">
        <f t="shared" si="4"/>
        <v>11207188</v>
      </c>
      <c r="F24" s="76">
        <f t="shared" si="4"/>
        <v>37855310</v>
      </c>
      <c r="G24" s="76">
        <f t="shared" si="4"/>
        <v>-10669552</v>
      </c>
      <c r="H24" s="76">
        <f t="shared" si="4"/>
        <v>10345448</v>
      </c>
      <c r="I24" s="76">
        <f t="shared" si="4"/>
        <v>37531206</v>
      </c>
      <c r="J24" s="76">
        <f t="shared" si="4"/>
        <v>-2138422</v>
      </c>
      <c r="K24" s="76">
        <f t="shared" si="4"/>
        <v>-3880440</v>
      </c>
      <c r="L24" s="76">
        <f t="shared" si="4"/>
        <v>8318214</v>
      </c>
      <c r="M24" s="76">
        <f t="shared" si="4"/>
        <v>2299352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39830558</v>
      </c>
      <c r="W24" s="76">
        <f t="shared" si="4"/>
        <v>5388306</v>
      </c>
      <c r="X24" s="76">
        <f t="shared" si="4"/>
        <v>34442252</v>
      </c>
      <c r="Y24" s="77">
        <f>+IF(W24&lt;&gt;0,(X24/W24)*100,0)</f>
        <v>639.2037126325046</v>
      </c>
      <c r="Z24" s="78">
        <f t="shared" si="4"/>
        <v>11207188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75841250</v>
      </c>
      <c r="E27" s="99">
        <v>75841250</v>
      </c>
      <c r="F27" s="99">
        <v>46280</v>
      </c>
      <c r="G27" s="99">
        <v>516720</v>
      </c>
      <c r="H27" s="99">
        <v>881472</v>
      </c>
      <c r="I27" s="99">
        <v>1444472</v>
      </c>
      <c r="J27" s="99">
        <v>412949</v>
      </c>
      <c r="K27" s="99">
        <v>1701791</v>
      </c>
      <c r="L27" s="99">
        <v>9929295</v>
      </c>
      <c r="M27" s="99">
        <v>12044035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13488507</v>
      </c>
      <c r="W27" s="99">
        <v>37920625</v>
      </c>
      <c r="X27" s="99">
        <v>-24432118</v>
      </c>
      <c r="Y27" s="100">
        <v>-64.43</v>
      </c>
      <c r="Z27" s="101">
        <v>75841250</v>
      </c>
    </row>
    <row r="28" spans="1:26" ht="13.5">
      <c r="A28" s="102" t="s">
        <v>44</v>
      </c>
      <c r="B28" s="18">
        <v>0</v>
      </c>
      <c r="C28" s="18">
        <v>0</v>
      </c>
      <c r="D28" s="58">
        <v>61586250</v>
      </c>
      <c r="E28" s="59">
        <v>61586250</v>
      </c>
      <c r="F28" s="59">
        <v>0</v>
      </c>
      <c r="G28" s="59">
        <v>516720</v>
      </c>
      <c r="H28" s="59">
        <v>881472</v>
      </c>
      <c r="I28" s="59">
        <v>1398192</v>
      </c>
      <c r="J28" s="59">
        <v>412949</v>
      </c>
      <c r="K28" s="59">
        <v>1694058</v>
      </c>
      <c r="L28" s="59">
        <v>9929295</v>
      </c>
      <c r="M28" s="59">
        <v>12036302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13434494</v>
      </c>
      <c r="W28" s="59">
        <v>30793125</v>
      </c>
      <c r="X28" s="59">
        <v>-17358631</v>
      </c>
      <c r="Y28" s="60">
        <v>-56.37</v>
      </c>
      <c r="Z28" s="61">
        <v>61586250</v>
      </c>
    </row>
    <row r="29" spans="1:26" ht="13.5">
      <c r="A29" s="57" t="s">
        <v>100</v>
      </c>
      <c r="B29" s="18">
        <v>0</v>
      </c>
      <c r="C29" s="18">
        <v>0</v>
      </c>
      <c r="D29" s="58">
        <v>13000000</v>
      </c>
      <c r="E29" s="59">
        <v>13000000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6500000</v>
      </c>
      <c r="X29" s="59">
        <v>-6500000</v>
      </c>
      <c r="Y29" s="60">
        <v>-100</v>
      </c>
      <c r="Z29" s="61">
        <v>13000000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1255000</v>
      </c>
      <c r="E31" s="59">
        <v>1255000</v>
      </c>
      <c r="F31" s="59">
        <v>46280</v>
      </c>
      <c r="G31" s="59">
        <v>0</v>
      </c>
      <c r="H31" s="59">
        <v>0</v>
      </c>
      <c r="I31" s="59">
        <v>46280</v>
      </c>
      <c r="J31" s="59">
        <v>0</v>
      </c>
      <c r="K31" s="59">
        <v>7733</v>
      </c>
      <c r="L31" s="59">
        <v>0</v>
      </c>
      <c r="M31" s="59">
        <v>7733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54013</v>
      </c>
      <c r="W31" s="59">
        <v>627500</v>
      </c>
      <c r="X31" s="59">
        <v>-573487</v>
      </c>
      <c r="Y31" s="60">
        <v>-91.39</v>
      </c>
      <c r="Z31" s="61">
        <v>1255000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75841250</v>
      </c>
      <c r="E32" s="99">
        <f t="shared" si="5"/>
        <v>75841250</v>
      </c>
      <c r="F32" s="99">
        <f t="shared" si="5"/>
        <v>46280</v>
      </c>
      <c r="G32" s="99">
        <f t="shared" si="5"/>
        <v>516720</v>
      </c>
      <c r="H32" s="99">
        <f t="shared" si="5"/>
        <v>881472</v>
      </c>
      <c r="I32" s="99">
        <f t="shared" si="5"/>
        <v>1444472</v>
      </c>
      <c r="J32" s="99">
        <f t="shared" si="5"/>
        <v>412949</v>
      </c>
      <c r="K32" s="99">
        <f t="shared" si="5"/>
        <v>1701791</v>
      </c>
      <c r="L32" s="99">
        <f t="shared" si="5"/>
        <v>9929295</v>
      </c>
      <c r="M32" s="99">
        <f t="shared" si="5"/>
        <v>12044035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13488507</v>
      </c>
      <c r="W32" s="99">
        <f t="shared" si="5"/>
        <v>37920625</v>
      </c>
      <c r="X32" s="99">
        <f t="shared" si="5"/>
        <v>-24432118</v>
      </c>
      <c r="Y32" s="100">
        <f>+IF(W32&lt;&gt;0,(X32/W32)*100,0)</f>
        <v>-64.42962899477527</v>
      </c>
      <c r="Z32" s="101">
        <f t="shared" si="5"/>
        <v>75841250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196455963</v>
      </c>
      <c r="E35" s="59">
        <v>196455963</v>
      </c>
      <c r="F35" s="59">
        <v>119902532</v>
      </c>
      <c r="G35" s="59">
        <v>144852516</v>
      </c>
      <c r="H35" s="59">
        <v>70845804</v>
      </c>
      <c r="I35" s="59">
        <v>70845804</v>
      </c>
      <c r="J35" s="59">
        <v>77234683</v>
      </c>
      <c r="K35" s="59">
        <v>78662418</v>
      </c>
      <c r="L35" s="59">
        <v>66583899</v>
      </c>
      <c r="M35" s="59">
        <v>66583899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66583899</v>
      </c>
      <c r="W35" s="59">
        <v>98227982</v>
      </c>
      <c r="X35" s="59">
        <v>-31644083</v>
      </c>
      <c r="Y35" s="60">
        <v>-32.21</v>
      </c>
      <c r="Z35" s="61">
        <v>196455963</v>
      </c>
    </row>
    <row r="36" spans="1:26" ht="13.5">
      <c r="A36" s="57" t="s">
        <v>53</v>
      </c>
      <c r="B36" s="18">
        <v>0</v>
      </c>
      <c r="C36" s="18">
        <v>0</v>
      </c>
      <c r="D36" s="58">
        <v>671418642</v>
      </c>
      <c r="E36" s="59">
        <v>671418642</v>
      </c>
      <c r="F36" s="59">
        <v>688541993</v>
      </c>
      <c r="G36" s="59">
        <v>705969404</v>
      </c>
      <c r="H36" s="59">
        <v>1032856173</v>
      </c>
      <c r="I36" s="59">
        <v>1032856173</v>
      </c>
      <c r="J36" s="59">
        <v>974257516</v>
      </c>
      <c r="K36" s="59">
        <v>974257516</v>
      </c>
      <c r="L36" s="59">
        <v>975146119</v>
      </c>
      <c r="M36" s="59">
        <v>975146119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975146119</v>
      </c>
      <c r="W36" s="59">
        <v>335709321</v>
      </c>
      <c r="X36" s="59">
        <v>639436798</v>
      </c>
      <c r="Y36" s="60">
        <v>190.47</v>
      </c>
      <c r="Z36" s="61">
        <v>671418642</v>
      </c>
    </row>
    <row r="37" spans="1:26" ht="13.5">
      <c r="A37" s="57" t="s">
        <v>54</v>
      </c>
      <c r="B37" s="18">
        <v>0</v>
      </c>
      <c r="C37" s="18">
        <v>0</v>
      </c>
      <c r="D37" s="58">
        <v>71052960</v>
      </c>
      <c r="E37" s="59">
        <v>71052960</v>
      </c>
      <c r="F37" s="59">
        <v>122589259</v>
      </c>
      <c r="G37" s="59">
        <v>111696651</v>
      </c>
      <c r="H37" s="59">
        <v>121793961</v>
      </c>
      <c r="I37" s="59">
        <v>121793961</v>
      </c>
      <c r="J37" s="59">
        <v>129177870</v>
      </c>
      <c r="K37" s="59">
        <v>136986378</v>
      </c>
      <c r="L37" s="59">
        <v>128627104</v>
      </c>
      <c r="M37" s="59">
        <v>128627104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128627104</v>
      </c>
      <c r="W37" s="59">
        <v>35526480</v>
      </c>
      <c r="X37" s="59">
        <v>93100624</v>
      </c>
      <c r="Y37" s="60">
        <v>262.06</v>
      </c>
      <c r="Z37" s="61">
        <v>71052960</v>
      </c>
    </row>
    <row r="38" spans="1:26" ht="13.5">
      <c r="A38" s="57" t="s">
        <v>55</v>
      </c>
      <c r="B38" s="18">
        <v>0</v>
      </c>
      <c r="C38" s="18">
        <v>0</v>
      </c>
      <c r="D38" s="58">
        <v>56923000</v>
      </c>
      <c r="E38" s="59">
        <v>56923000</v>
      </c>
      <c r="F38" s="59">
        <v>47590585</v>
      </c>
      <c r="G38" s="59">
        <v>50825392</v>
      </c>
      <c r="H38" s="59">
        <v>40340255</v>
      </c>
      <c r="I38" s="59">
        <v>40340255</v>
      </c>
      <c r="J38" s="59">
        <v>40340255</v>
      </c>
      <c r="K38" s="59">
        <v>40340255</v>
      </c>
      <c r="L38" s="59">
        <v>33905375</v>
      </c>
      <c r="M38" s="59">
        <v>33905375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33905375</v>
      </c>
      <c r="W38" s="59">
        <v>28461500</v>
      </c>
      <c r="X38" s="59">
        <v>5443875</v>
      </c>
      <c r="Y38" s="60">
        <v>19.13</v>
      </c>
      <c r="Z38" s="61">
        <v>56923000</v>
      </c>
    </row>
    <row r="39" spans="1:26" ht="13.5">
      <c r="A39" s="57" t="s">
        <v>56</v>
      </c>
      <c r="B39" s="18">
        <v>0</v>
      </c>
      <c r="C39" s="18">
        <v>0</v>
      </c>
      <c r="D39" s="58">
        <v>739898644</v>
      </c>
      <c r="E39" s="59">
        <v>739898644</v>
      </c>
      <c r="F39" s="59">
        <v>638264681</v>
      </c>
      <c r="G39" s="59">
        <v>688299877</v>
      </c>
      <c r="H39" s="59">
        <v>941567761</v>
      </c>
      <c r="I39" s="59">
        <v>941567761</v>
      </c>
      <c r="J39" s="59">
        <v>881974074</v>
      </c>
      <c r="K39" s="59">
        <v>875593301</v>
      </c>
      <c r="L39" s="59">
        <v>879197539</v>
      </c>
      <c r="M39" s="59">
        <v>879197539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879197539</v>
      </c>
      <c r="W39" s="59">
        <v>369949322</v>
      </c>
      <c r="X39" s="59">
        <v>509248217</v>
      </c>
      <c r="Y39" s="60">
        <v>137.65</v>
      </c>
      <c r="Z39" s="61">
        <v>739898644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28585084</v>
      </c>
      <c r="E42" s="59">
        <v>28585084</v>
      </c>
      <c r="F42" s="59">
        <v>37855310</v>
      </c>
      <c r="G42" s="59">
        <v>-10669557</v>
      </c>
      <c r="H42" s="59">
        <v>9347235</v>
      </c>
      <c r="I42" s="59">
        <v>36532988</v>
      </c>
      <c r="J42" s="59">
        <v>-2138422</v>
      </c>
      <c r="K42" s="59">
        <v>-3880440</v>
      </c>
      <c r="L42" s="59">
        <v>8218214</v>
      </c>
      <c r="M42" s="59">
        <v>2199352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38732340</v>
      </c>
      <c r="W42" s="59">
        <v>28412921</v>
      </c>
      <c r="X42" s="59">
        <v>10319419</v>
      </c>
      <c r="Y42" s="60">
        <v>36.32</v>
      </c>
      <c r="Z42" s="61">
        <v>28585084</v>
      </c>
    </row>
    <row r="43" spans="1:26" ht="13.5">
      <c r="A43" s="57" t="s">
        <v>59</v>
      </c>
      <c r="B43" s="18">
        <v>0</v>
      </c>
      <c r="C43" s="18">
        <v>0</v>
      </c>
      <c r="D43" s="58">
        <v>-46388800</v>
      </c>
      <c r="E43" s="59">
        <v>-46388800</v>
      </c>
      <c r="F43" s="59">
        <v>-46280</v>
      </c>
      <c r="G43" s="59">
        <v>-516720</v>
      </c>
      <c r="H43" s="59">
        <v>-881472</v>
      </c>
      <c r="I43" s="59">
        <v>-1444472</v>
      </c>
      <c r="J43" s="59">
        <v>-412949</v>
      </c>
      <c r="K43" s="59">
        <v>-1701791</v>
      </c>
      <c r="L43" s="59">
        <v>-9929295</v>
      </c>
      <c r="M43" s="59">
        <v>-12044035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-13488507</v>
      </c>
      <c r="W43" s="59">
        <v>-18194400</v>
      </c>
      <c r="X43" s="59">
        <v>4705893</v>
      </c>
      <c r="Y43" s="60">
        <v>-25.86</v>
      </c>
      <c r="Z43" s="61">
        <v>-46388800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4044</v>
      </c>
      <c r="G44" s="59">
        <v>-7030</v>
      </c>
      <c r="H44" s="59">
        <v>-2519</v>
      </c>
      <c r="I44" s="59">
        <v>-5505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-5505</v>
      </c>
      <c r="W44" s="59"/>
      <c r="X44" s="59">
        <v>-5505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-11167355</v>
      </c>
      <c r="E45" s="99">
        <v>-11167355</v>
      </c>
      <c r="F45" s="99">
        <v>47081419</v>
      </c>
      <c r="G45" s="99">
        <v>35888112</v>
      </c>
      <c r="H45" s="99">
        <v>44351356</v>
      </c>
      <c r="I45" s="99">
        <v>44351356</v>
      </c>
      <c r="J45" s="99">
        <v>41799985</v>
      </c>
      <c r="K45" s="99">
        <v>36217754</v>
      </c>
      <c r="L45" s="99">
        <v>34506673</v>
      </c>
      <c r="M45" s="99">
        <v>34506673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34506673</v>
      </c>
      <c r="W45" s="99">
        <v>16854882</v>
      </c>
      <c r="X45" s="99">
        <v>17651791</v>
      </c>
      <c r="Y45" s="100">
        <v>104.73</v>
      </c>
      <c r="Z45" s="101">
        <v>-11167355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7913734</v>
      </c>
      <c r="C49" s="51">
        <v>0</v>
      </c>
      <c r="D49" s="128">
        <v>7747217</v>
      </c>
      <c r="E49" s="53">
        <v>8599497</v>
      </c>
      <c r="F49" s="53">
        <v>0</v>
      </c>
      <c r="G49" s="53">
        <v>0</v>
      </c>
      <c r="H49" s="53">
        <v>0</v>
      </c>
      <c r="I49" s="53">
        <v>6927783</v>
      </c>
      <c r="J49" s="53">
        <v>0</v>
      </c>
      <c r="K49" s="53">
        <v>0</v>
      </c>
      <c r="L49" s="53">
        <v>0</v>
      </c>
      <c r="M49" s="53">
        <v>7197323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147746789</v>
      </c>
      <c r="W49" s="53">
        <v>0</v>
      </c>
      <c r="X49" s="53">
        <v>0</v>
      </c>
      <c r="Y49" s="53">
        <v>186132343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18406641</v>
      </c>
      <c r="C51" s="51">
        <v>0</v>
      </c>
      <c r="D51" s="128">
        <v>2951168</v>
      </c>
      <c r="E51" s="53">
        <v>76578</v>
      </c>
      <c r="F51" s="53">
        <v>0</v>
      </c>
      <c r="G51" s="53">
        <v>0</v>
      </c>
      <c r="H51" s="53">
        <v>0</v>
      </c>
      <c r="I51" s="53">
        <v>67152226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88586613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88.36318068084644</v>
      </c>
      <c r="E58" s="7">
        <f t="shared" si="6"/>
        <v>88.36318068084644</v>
      </c>
      <c r="F58" s="7">
        <f t="shared" si="6"/>
        <v>99.99927786232806</v>
      </c>
      <c r="G58" s="7">
        <f t="shared" si="6"/>
        <v>100</v>
      </c>
      <c r="H58" s="7">
        <f t="shared" si="6"/>
        <v>99.97989928232111</v>
      </c>
      <c r="I58" s="7">
        <f t="shared" si="6"/>
        <v>99.9928721813668</v>
      </c>
      <c r="J58" s="7">
        <f t="shared" si="6"/>
        <v>100</v>
      </c>
      <c r="K58" s="7">
        <f t="shared" si="6"/>
        <v>100</v>
      </c>
      <c r="L58" s="7">
        <f t="shared" si="6"/>
        <v>98.82800848756254</v>
      </c>
      <c r="M58" s="7">
        <f t="shared" si="6"/>
        <v>99.67979206465178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99.84891105530832</v>
      </c>
      <c r="W58" s="7">
        <f t="shared" si="6"/>
        <v>88.36318421325309</v>
      </c>
      <c r="X58" s="7">
        <f t="shared" si="6"/>
        <v>0</v>
      </c>
      <c r="Y58" s="7">
        <f t="shared" si="6"/>
        <v>0</v>
      </c>
      <c r="Z58" s="8">
        <f t="shared" si="6"/>
        <v>88.36318068084644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86.99998955788014</v>
      </c>
      <c r="E59" s="10">
        <f t="shared" si="7"/>
        <v>86.99998955788014</v>
      </c>
      <c r="F59" s="10">
        <f t="shared" si="7"/>
        <v>100</v>
      </c>
      <c r="G59" s="10">
        <f t="shared" si="7"/>
        <v>100</v>
      </c>
      <c r="H59" s="10">
        <f t="shared" si="7"/>
        <v>99.99996263330569</v>
      </c>
      <c r="I59" s="10">
        <f t="shared" si="7"/>
        <v>99.99999262352245</v>
      </c>
      <c r="J59" s="10">
        <f t="shared" si="7"/>
        <v>100</v>
      </c>
      <c r="K59" s="10">
        <f t="shared" si="7"/>
        <v>100</v>
      </c>
      <c r="L59" s="10">
        <f t="shared" si="7"/>
        <v>96.058408085624</v>
      </c>
      <c r="M59" s="10">
        <f t="shared" si="7"/>
        <v>99.04881011852967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99.58453667619536</v>
      </c>
      <c r="W59" s="10">
        <f t="shared" si="7"/>
        <v>86.99998516916385</v>
      </c>
      <c r="X59" s="10">
        <f t="shared" si="7"/>
        <v>0</v>
      </c>
      <c r="Y59" s="10">
        <f t="shared" si="7"/>
        <v>0</v>
      </c>
      <c r="Z59" s="11">
        <f t="shared" si="7"/>
        <v>86.99998955788014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88.46844301762499</v>
      </c>
      <c r="E60" s="13">
        <f t="shared" si="7"/>
        <v>88.46844301762499</v>
      </c>
      <c r="F60" s="13">
        <f t="shared" si="7"/>
        <v>99.99872244595387</v>
      </c>
      <c r="G60" s="13">
        <f t="shared" si="7"/>
        <v>100</v>
      </c>
      <c r="H60" s="13">
        <f t="shared" si="7"/>
        <v>99.9744950082081</v>
      </c>
      <c r="I60" s="13">
        <f t="shared" si="7"/>
        <v>99.98869897000233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99.99403838704023</v>
      </c>
      <c r="W60" s="13">
        <f t="shared" si="7"/>
        <v>88.46844844374802</v>
      </c>
      <c r="X60" s="13">
        <f t="shared" si="7"/>
        <v>0</v>
      </c>
      <c r="Y60" s="13">
        <f t="shared" si="7"/>
        <v>0</v>
      </c>
      <c r="Z60" s="14">
        <f t="shared" si="7"/>
        <v>88.46844301762499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90.0000084037466</v>
      </c>
      <c r="E61" s="13">
        <f t="shared" si="7"/>
        <v>90.0000084037466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90.0000168074948</v>
      </c>
      <c r="X61" s="13">
        <f t="shared" si="7"/>
        <v>0</v>
      </c>
      <c r="Y61" s="13">
        <f t="shared" si="7"/>
        <v>0</v>
      </c>
      <c r="Z61" s="14">
        <f t="shared" si="7"/>
        <v>90.0000084037466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87.00003142307902</v>
      </c>
      <c r="E62" s="13">
        <f t="shared" si="7"/>
        <v>87.00003142307902</v>
      </c>
      <c r="F62" s="13">
        <f t="shared" si="7"/>
        <v>99.99253756403704</v>
      </c>
      <c r="G62" s="13">
        <f t="shared" si="7"/>
        <v>100</v>
      </c>
      <c r="H62" s="13">
        <f t="shared" si="7"/>
        <v>100</v>
      </c>
      <c r="I62" s="13">
        <f t="shared" si="7"/>
        <v>99.99828708168394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99.99911789917103</v>
      </c>
      <c r="W62" s="13">
        <f t="shared" si="7"/>
        <v>87.00002094871681</v>
      </c>
      <c r="X62" s="13">
        <f t="shared" si="7"/>
        <v>0</v>
      </c>
      <c r="Y62" s="13">
        <f t="shared" si="7"/>
        <v>0</v>
      </c>
      <c r="Z62" s="14">
        <f t="shared" si="7"/>
        <v>87.00003142307902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87.00004523454109</v>
      </c>
      <c r="E63" s="13">
        <f t="shared" si="7"/>
        <v>87.00004523454109</v>
      </c>
      <c r="F63" s="13">
        <f t="shared" si="7"/>
        <v>100</v>
      </c>
      <c r="G63" s="13">
        <f t="shared" si="7"/>
        <v>100</v>
      </c>
      <c r="H63" s="13">
        <f t="shared" si="7"/>
        <v>99.66669121979965</v>
      </c>
      <c r="I63" s="13">
        <f t="shared" si="7"/>
        <v>99.88559803918471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99.94671026302713</v>
      </c>
      <c r="W63" s="13">
        <f t="shared" si="7"/>
        <v>87.00004523454109</v>
      </c>
      <c r="X63" s="13">
        <f t="shared" si="7"/>
        <v>0</v>
      </c>
      <c r="Y63" s="13">
        <f t="shared" si="7"/>
        <v>0</v>
      </c>
      <c r="Z63" s="14">
        <f t="shared" si="7"/>
        <v>87.00004523454109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85.99997615434272</v>
      </c>
      <c r="E64" s="13">
        <f t="shared" si="7"/>
        <v>85.99997615434272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86.00000545043781</v>
      </c>
      <c r="X64" s="13">
        <f t="shared" si="7"/>
        <v>0</v>
      </c>
      <c r="Y64" s="13">
        <f t="shared" si="7"/>
        <v>0</v>
      </c>
      <c r="Z64" s="14">
        <f t="shared" si="7"/>
        <v>85.99997615434272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99.99994881058842</v>
      </c>
      <c r="E66" s="16">
        <f t="shared" si="7"/>
        <v>99.99994881058842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99.99994881058842</v>
      </c>
    </row>
    <row r="67" spans="1:26" ht="13.5" hidden="1">
      <c r="A67" s="40" t="s">
        <v>109</v>
      </c>
      <c r="B67" s="23"/>
      <c r="C67" s="23"/>
      <c r="D67" s="24">
        <v>125075045</v>
      </c>
      <c r="E67" s="25">
        <v>125075045</v>
      </c>
      <c r="F67" s="25">
        <v>11078220</v>
      </c>
      <c r="G67" s="25">
        <v>12997531</v>
      </c>
      <c r="H67" s="25">
        <v>12611490</v>
      </c>
      <c r="I67" s="25">
        <v>36687241</v>
      </c>
      <c r="J67" s="25">
        <v>11976213</v>
      </c>
      <c r="K67" s="25">
        <v>10721009</v>
      </c>
      <c r="L67" s="25">
        <v>8532485</v>
      </c>
      <c r="M67" s="25">
        <v>31229707</v>
      </c>
      <c r="N67" s="25"/>
      <c r="O67" s="25"/>
      <c r="P67" s="25"/>
      <c r="Q67" s="25"/>
      <c r="R67" s="25"/>
      <c r="S67" s="25"/>
      <c r="T67" s="25"/>
      <c r="U67" s="25"/>
      <c r="V67" s="25">
        <v>67916948</v>
      </c>
      <c r="W67" s="25">
        <v>62537520</v>
      </c>
      <c r="X67" s="25"/>
      <c r="Y67" s="24"/>
      <c r="Z67" s="26">
        <v>125075045</v>
      </c>
    </row>
    <row r="68" spans="1:26" ht="13.5" hidden="1">
      <c r="A68" s="36" t="s">
        <v>31</v>
      </c>
      <c r="B68" s="18"/>
      <c r="C68" s="18"/>
      <c r="D68" s="19">
        <v>39647122</v>
      </c>
      <c r="E68" s="20">
        <v>39647122</v>
      </c>
      <c r="F68" s="20">
        <v>4816254</v>
      </c>
      <c r="G68" s="20">
        <v>6064172</v>
      </c>
      <c r="H68" s="20">
        <v>2676180</v>
      </c>
      <c r="I68" s="20">
        <v>13556606</v>
      </c>
      <c r="J68" s="20">
        <v>4393866</v>
      </c>
      <c r="K68" s="20">
        <v>3582236</v>
      </c>
      <c r="L68" s="20">
        <v>2537046</v>
      </c>
      <c r="M68" s="20">
        <v>10513148</v>
      </c>
      <c r="N68" s="20"/>
      <c r="O68" s="20"/>
      <c r="P68" s="20"/>
      <c r="Q68" s="20"/>
      <c r="R68" s="20"/>
      <c r="S68" s="20"/>
      <c r="T68" s="20"/>
      <c r="U68" s="20"/>
      <c r="V68" s="20">
        <v>24069754</v>
      </c>
      <c r="W68" s="20">
        <v>19823562</v>
      </c>
      <c r="X68" s="20"/>
      <c r="Y68" s="19"/>
      <c r="Z68" s="22">
        <v>39647122</v>
      </c>
    </row>
    <row r="69" spans="1:26" ht="13.5" hidden="1">
      <c r="A69" s="37" t="s">
        <v>32</v>
      </c>
      <c r="B69" s="18"/>
      <c r="C69" s="18"/>
      <c r="D69" s="19">
        <v>81520865</v>
      </c>
      <c r="E69" s="20">
        <v>81520865</v>
      </c>
      <c r="F69" s="20">
        <v>6261966</v>
      </c>
      <c r="G69" s="20">
        <v>6933359</v>
      </c>
      <c r="H69" s="20">
        <v>9935310</v>
      </c>
      <c r="I69" s="20">
        <v>23130635</v>
      </c>
      <c r="J69" s="20">
        <v>7582347</v>
      </c>
      <c r="K69" s="20">
        <v>7138773</v>
      </c>
      <c r="L69" s="20">
        <v>5995439</v>
      </c>
      <c r="M69" s="20">
        <v>20716559</v>
      </c>
      <c r="N69" s="20"/>
      <c r="O69" s="20"/>
      <c r="P69" s="20"/>
      <c r="Q69" s="20"/>
      <c r="R69" s="20"/>
      <c r="S69" s="20"/>
      <c r="T69" s="20"/>
      <c r="U69" s="20"/>
      <c r="V69" s="20">
        <v>43847194</v>
      </c>
      <c r="W69" s="20">
        <v>40760430</v>
      </c>
      <c r="X69" s="20"/>
      <c r="Y69" s="19"/>
      <c r="Z69" s="22">
        <v>81520865</v>
      </c>
    </row>
    <row r="70" spans="1:26" ht="13.5" hidden="1">
      <c r="A70" s="38" t="s">
        <v>103</v>
      </c>
      <c r="B70" s="18"/>
      <c r="C70" s="18"/>
      <c r="D70" s="19">
        <v>42838036</v>
      </c>
      <c r="E70" s="20">
        <v>42838036</v>
      </c>
      <c r="F70" s="20">
        <v>3763198</v>
      </c>
      <c r="G70" s="20">
        <v>4033533</v>
      </c>
      <c r="H70" s="20">
        <v>6136915</v>
      </c>
      <c r="I70" s="20">
        <v>13933646</v>
      </c>
      <c r="J70" s="20">
        <v>4026922</v>
      </c>
      <c r="K70" s="20">
        <v>4250309</v>
      </c>
      <c r="L70" s="20">
        <v>2795388</v>
      </c>
      <c r="M70" s="20">
        <v>11072619</v>
      </c>
      <c r="N70" s="20"/>
      <c r="O70" s="20"/>
      <c r="P70" s="20"/>
      <c r="Q70" s="20"/>
      <c r="R70" s="20"/>
      <c r="S70" s="20"/>
      <c r="T70" s="20"/>
      <c r="U70" s="20"/>
      <c r="V70" s="20">
        <v>25006265</v>
      </c>
      <c r="W70" s="20">
        <v>21419016</v>
      </c>
      <c r="X70" s="20"/>
      <c r="Y70" s="19"/>
      <c r="Z70" s="22">
        <v>42838036</v>
      </c>
    </row>
    <row r="71" spans="1:26" ht="13.5" hidden="1">
      <c r="A71" s="38" t="s">
        <v>104</v>
      </c>
      <c r="B71" s="18"/>
      <c r="C71" s="18"/>
      <c r="D71" s="19">
        <v>16611994</v>
      </c>
      <c r="E71" s="20">
        <v>16611994</v>
      </c>
      <c r="F71" s="20">
        <v>1072036</v>
      </c>
      <c r="G71" s="20">
        <v>1351625</v>
      </c>
      <c r="H71" s="20">
        <v>2246731</v>
      </c>
      <c r="I71" s="20">
        <v>4670392</v>
      </c>
      <c r="J71" s="20">
        <v>1809445</v>
      </c>
      <c r="K71" s="20">
        <v>1136906</v>
      </c>
      <c r="L71" s="20">
        <v>1452515</v>
      </c>
      <c r="M71" s="20">
        <v>4398866</v>
      </c>
      <c r="N71" s="20"/>
      <c r="O71" s="20"/>
      <c r="P71" s="20"/>
      <c r="Q71" s="20"/>
      <c r="R71" s="20"/>
      <c r="S71" s="20"/>
      <c r="T71" s="20"/>
      <c r="U71" s="20"/>
      <c r="V71" s="20">
        <v>9069258</v>
      </c>
      <c r="W71" s="20">
        <v>8305998</v>
      </c>
      <c r="X71" s="20"/>
      <c r="Y71" s="19"/>
      <c r="Z71" s="22">
        <v>16611994</v>
      </c>
    </row>
    <row r="72" spans="1:26" ht="13.5" hidden="1">
      <c r="A72" s="38" t="s">
        <v>105</v>
      </c>
      <c r="B72" s="18"/>
      <c r="C72" s="18"/>
      <c r="D72" s="19">
        <v>13264200</v>
      </c>
      <c r="E72" s="20">
        <v>13264200</v>
      </c>
      <c r="F72" s="20">
        <v>697019</v>
      </c>
      <c r="G72" s="20">
        <v>757722</v>
      </c>
      <c r="H72" s="20">
        <v>760256</v>
      </c>
      <c r="I72" s="20">
        <v>2214997</v>
      </c>
      <c r="J72" s="20">
        <v>847406</v>
      </c>
      <c r="K72" s="20">
        <v>846593</v>
      </c>
      <c r="L72" s="20">
        <v>846141</v>
      </c>
      <c r="M72" s="20">
        <v>2540140</v>
      </c>
      <c r="N72" s="20"/>
      <c r="O72" s="20"/>
      <c r="P72" s="20"/>
      <c r="Q72" s="20"/>
      <c r="R72" s="20"/>
      <c r="S72" s="20"/>
      <c r="T72" s="20"/>
      <c r="U72" s="20"/>
      <c r="V72" s="20">
        <v>4755137</v>
      </c>
      <c r="W72" s="20">
        <v>6632100</v>
      </c>
      <c r="X72" s="20"/>
      <c r="Y72" s="19"/>
      <c r="Z72" s="22">
        <v>13264200</v>
      </c>
    </row>
    <row r="73" spans="1:26" ht="13.5" hidden="1">
      <c r="A73" s="38" t="s">
        <v>106</v>
      </c>
      <c r="B73" s="18"/>
      <c r="C73" s="18"/>
      <c r="D73" s="19">
        <v>8806635</v>
      </c>
      <c r="E73" s="20">
        <v>8806635</v>
      </c>
      <c r="F73" s="20">
        <v>729713</v>
      </c>
      <c r="G73" s="20">
        <v>790479</v>
      </c>
      <c r="H73" s="20">
        <v>791408</v>
      </c>
      <c r="I73" s="20">
        <v>2311600</v>
      </c>
      <c r="J73" s="20">
        <v>898574</v>
      </c>
      <c r="K73" s="20">
        <v>904965</v>
      </c>
      <c r="L73" s="20">
        <v>901395</v>
      </c>
      <c r="M73" s="20">
        <v>2704934</v>
      </c>
      <c r="N73" s="20"/>
      <c r="O73" s="20"/>
      <c r="P73" s="20"/>
      <c r="Q73" s="20"/>
      <c r="R73" s="20"/>
      <c r="S73" s="20"/>
      <c r="T73" s="20"/>
      <c r="U73" s="20"/>
      <c r="V73" s="20">
        <v>5016534</v>
      </c>
      <c r="W73" s="20">
        <v>4403316</v>
      </c>
      <c r="X73" s="20"/>
      <c r="Y73" s="19"/>
      <c r="Z73" s="22">
        <v>8806635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3907058</v>
      </c>
      <c r="E75" s="29">
        <v>3907058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1953528</v>
      </c>
      <c r="X75" s="29"/>
      <c r="Y75" s="28"/>
      <c r="Z75" s="30">
        <v>3907058</v>
      </c>
    </row>
    <row r="76" spans="1:26" ht="13.5" hidden="1">
      <c r="A76" s="41" t="s">
        <v>110</v>
      </c>
      <c r="B76" s="31"/>
      <c r="C76" s="31"/>
      <c r="D76" s="32">
        <v>110520288</v>
      </c>
      <c r="E76" s="33">
        <v>110520288</v>
      </c>
      <c r="F76" s="33">
        <v>11078140</v>
      </c>
      <c r="G76" s="33">
        <v>12997531</v>
      </c>
      <c r="H76" s="33">
        <v>12608955</v>
      </c>
      <c r="I76" s="33">
        <v>36684626</v>
      </c>
      <c r="J76" s="33">
        <v>11976213</v>
      </c>
      <c r="K76" s="33">
        <v>10721009</v>
      </c>
      <c r="L76" s="33">
        <v>8432485</v>
      </c>
      <c r="M76" s="33">
        <v>31129707</v>
      </c>
      <c r="N76" s="33"/>
      <c r="O76" s="33"/>
      <c r="P76" s="33"/>
      <c r="Q76" s="33"/>
      <c r="R76" s="33"/>
      <c r="S76" s="33"/>
      <c r="T76" s="33"/>
      <c r="U76" s="33"/>
      <c r="V76" s="33">
        <v>67814333</v>
      </c>
      <c r="W76" s="33">
        <v>55260144</v>
      </c>
      <c r="X76" s="33"/>
      <c r="Y76" s="32"/>
      <c r="Z76" s="34">
        <v>110520288</v>
      </c>
    </row>
    <row r="77" spans="1:26" ht="13.5" hidden="1">
      <c r="A77" s="36" t="s">
        <v>31</v>
      </c>
      <c r="B77" s="18"/>
      <c r="C77" s="18"/>
      <c r="D77" s="19">
        <v>34492992</v>
      </c>
      <c r="E77" s="20">
        <v>34492992</v>
      </c>
      <c r="F77" s="20">
        <v>4816254</v>
      </c>
      <c r="G77" s="20">
        <v>6064172</v>
      </c>
      <c r="H77" s="20">
        <v>2676179</v>
      </c>
      <c r="I77" s="20">
        <v>13556605</v>
      </c>
      <c r="J77" s="20">
        <v>4393866</v>
      </c>
      <c r="K77" s="20">
        <v>3582236</v>
      </c>
      <c r="L77" s="20">
        <v>2437046</v>
      </c>
      <c r="M77" s="20">
        <v>10413148</v>
      </c>
      <c r="N77" s="20"/>
      <c r="O77" s="20"/>
      <c r="P77" s="20"/>
      <c r="Q77" s="20"/>
      <c r="R77" s="20"/>
      <c r="S77" s="20"/>
      <c r="T77" s="20"/>
      <c r="U77" s="20"/>
      <c r="V77" s="20">
        <v>23969753</v>
      </c>
      <c r="W77" s="20">
        <v>17246496</v>
      </c>
      <c r="X77" s="20"/>
      <c r="Y77" s="19"/>
      <c r="Z77" s="22">
        <v>34492992</v>
      </c>
    </row>
    <row r="78" spans="1:26" ht="13.5" hidden="1">
      <c r="A78" s="37" t="s">
        <v>32</v>
      </c>
      <c r="B78" s="18"/>
      <c r="C78" s="18"/>
      <c r="D78" s="19">
        <v>72120240</v>
      </c>
      <c r="E78" s="20">
        <v>72120240</v>
      </c>
      <c r="F78" s="20">
        <v>6261886</v>
      </c>
      <c r="G78" s="20">
        <v>6933359</v>
      </c>
      <c r="H78" s="20">
        <v>9932776</v>
      </c>
      <c r="I78" s="20">
        <v>23128021</v>
      </c>
      <c r="J78" s="20">
        <v>7582347</v>
      </c>
      <c r="K78" s="20">
        <v>7138773</v>
      </c>
      <c r="L78" s="20">
        <v>5995439</v>
      </c>
      <c r="M78" s="20">
        <v>20716559</v>
      </c>
      <c r="N78" s="20"/>
      <c r="O78" s="20"/>
      <c r="P78" s="20"/>
      <c r="Q78" s="20"/>
      <c r="R78" s="20"/>
      <c r="S78" s="20"/>
      <c r="T78" s="20"/>
      <c r="U78" s="20"/>
      <c r="V78" s="20">
        <v>43844580</v>
      </c>
      <c r="W78" s="20">
        <v>36060120</v>
      </c>
      <c r="X78" s="20"/>
      <c r="Y78" s="19"/>
      <c r="Z78" s="22">
        <v>72120240</v>
      </c>
    </row>
    <row r="79" spans="1:26" ht="13.5" hidden="1">
      <c r="A79" s="38" t="s">
        <v>103</v>
      </c>
      <c r="B79" s="18"/>
      <c r="C79" s="18"/>
      <c r="D79" s="19">
        <v>38554236</v>
      </c>
      <c r="E79" s="20">
        <v>38554236</v>
      </c>
      <c r="F79" s="20">
        <v>3763198</v>
      </c>
      <c r="G79" s="20">
        <v>4033533</v>
      </c>
      <c r="H79" s="20">
        <v>6136915</v>
      </c>
      <c r="I79" s="20">
        <v>13933646</v>
      </c>
      <c r="J79" s="20">
        <v>4026922</v>
      </c>
      <c r="K79" s="20">
        <v>4250309</v>
      </c>
      <c r="L79" s="20">
        <v>2795388</v>
      </c>
      <c r="M79" s="20">
        <v>11072619</v>
      </c>
      <c r="N79" s="20"/>
      <c r="O79" s="20"/>
      <c r="P79" s="20"/>
      <c r="Q79" s="20"/>
      <c r="R79" s="20"/>
      <c r="S79" s="20"/>
      <c r="T79" s="20"/>
      <c r="U79" s="20"/>
      <c r="V79" s="20">
        <v>25006265</v>
      </c>
      <c r="W79" s="20">
        <v>19277118</v>
      </c>
      <c r="X79" s="20"/>
      <c r="Y79" s="19"/>
      <c r="Z79" s="22">
        <v>38554236</v>
      </c>
    </row>
    <row r="80" spans="1:26" ht="13.5" hidden="1">
      <c r="A80" s="38" t="s">
        <v>104</v>
      </c>
      <c r="B80" s="18"/>
      <c r="C80" s="18"/>
      <c r="D80" s="19">
        <v>14452440</v>
      </c>
      <c r="E80" s="20">
        <v>14452440</v>
      </c>
      <c r="F80" s="20">
        <v>1071956</v>
      </c>
      <c r="G80" s="20">
        <v>1351625</v>
      </c>
      <c r="H80" s="20">
        <v>2246731</v>
      </c>
      <c r="I80" s="20">
        <v>4670312</v>
      </c>
      <c r="J80" s="20">
        <v>1809445</v>
      </c>
      <c r="K80" s="20">
        <v>1136906</v>
      </c>
      <c r="L80" s="20">
        <v>1452515</v>
      </c>
      <c r="M80" s="20">
        <v>4398866</v>
      </c>
      <c r="N80" s="20"/>
      <c r="O80" s="20"/>
      <c r="P80" s="20"/>
      <c r="Q80" s="20"/>
      <c r="R80" s="20"/>
      <c r="S80" s="20"/>
      <c r="T80" s="20"/>
      <c r="U80" s="20"/>
      <c r="V80" s="20">
        <v>9069178</v>
      </c>
      <c r="W80" s="20">
        <v>7226220</v>
      </c>
      <c r="X80" s="20"/>
      <c r="Y80" s="19"/>
      <c r="Z80" s="22">
        <v>14452440</v>
      </c>
    </row>
    <row r="81" spans="1:26" ht="13.5" hidden="1">
      <c r="A81" s="38" t="s">
        <v>105</v>
      </c>
      <c r="B81" s="18"/>
      <c r="C81" s="18"/>
      <c r="D81" s="19">
        <v>11539860</v>
      </c>
      <c r="E81" s="20">
        <v>11539860</v>
      </c>
      <c r="F81" s="20">
        <v>697019</v>
      </c>
      <c r="G81" s="20">
        <v>757722</v>
      </c>
      <c r="H81" s="20">
        <v>757722</v>
      </c>
      <c r="I81" s="20">
        <v>2212463</v>
      </c>
      <c r="J81" s="20">
        <v>847406</v>
      </c>
      <c r="K81" s="20">
        <v>846593</v>
      </c>
      <c r="L81" s="20">
        <v>846141</v>
      </c>
      <c r="M81" s="20">
        <v>2540140</v>
      </c>
      <c r="N81" s="20"/>
      <c r="O81" s="20"/>
      <c r="P81" s="20"/>
      <c r="Q81" s="20"/>
      <c r="R81" s="20"/>
      <c r="S81" s="20"/>
      <c r="T81" s="20"/>
      <c r="U81" s="20"/>
      <c r="V81" s="20">
        <v>4752603</v>
      </c>
      <c r="W81" s="20">
        <v>5769930</v>
      </c>
      <c r="X81" s="20"/>
      <c r="Y81" s="19"/>
      <c r="Z81" s="22">
        <v>11539860</v>
      </c>
    </row>
    <row r="82" spans="1:26" ht="13.5" hidden="1">
      <c r="A82" s="38" t="s">
        <v>106</v>
      </c>
      <c r="B82" s="18"/>
      <c r="C82" s="18"/>
      <c r="D82" s="19">
        <v>7573704</v>
      </c>
      <c r="E82" s="20">
        <v>7573704</v>
      </c>
      <c r="F82" s="20">
        <v>729713</v>
      </c>
      <c r="G82" s="20">
        <v>790479</v>
      </c>
      <c r="H82" s="20">
        <v>791408</v>
      </c>
      <c r="I82" s="20">
        <v>2311600</v>
      </c>
      <c r="J82" s="20">
        <v>898574</v>
      </c>
      <c r="K82" s="20">
        <v>904965</v>
      </c>
      <c r="L82" s="20">
        <v>901395</v>
      </c>
      <c r="M82" s="20">
        <v>2704934</v>
      </c>
      <c r="N82" s="20"/>
      <c r="O82" s="20"/>
      <c r="P82" s="20"/>
      <c r="Q82" s="20"/>
      <c r="R82" s="20"/>
      <c r="S82" s="20"/>
      <c r="T82" s="20"/>
      <c r="U82" s="20"/>
      <c r="V82" s="20">
        <v>5016534</v>
      </c>
      <c r="W82" s="20">
        <v>3786852</v>
      </c>
      <c r="X82" s="20"/>
      <c r="Y82" s="19"/>
      <c r="Z82" s="22">
        <v>7573704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3907056</v>
      </c>
      <c r="E84" s="29">
        <v>3907056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1953528</v>
      </c>
      <c r="X84" s="29"/>
      <c r="Y84" s="28"/>
      <c r="Z84" s="30">
        <v>3907056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33183557</v>
      </c>
      <c r="C5" s="18">
        <v>0</v>
      </c>
      <c r="D5" s="58">
        <v>41379809</v>
      </c>
      <c r="E5" s="59">
        <v>41379809</v>
      </c>
      <c r="F5" s="59">
        <v>3235191</v>
      </c>
      <c r="G5" s="59">
        <v>3235191</v>
      </c>
      <c r="H5" s="59">
        <v>3468413</v>
      </c>
      <c r="I5" s="59">
        <v>9938795</v>
      </c>
      <c r="J5" s="59">
        <v>3463999</v>
      </c>
      <c r="K5" s="59">
        <v>3463999</v>
      </c>
      <c r="L5" s="59">
        <v>3463999</v>
      </c>
      <c r="M5" s="59">
        <v>10391997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20330792</v>
      </c>
      <c r="W5" s="59">
        <v>20689902</v>
      </c>
      <c r="X5" s="59">
        <v>-359110</v>
      </c>
      <c r="Y5" s="60">
        <v>-1.74</v>
      </c>
      <c r="Z5" s="61">
        <v>41379809</v>
      </c>
    </row>
    <row r="6" spans="1:26" ht="13.5">
      <c r="A6" s="57" t="s">
        <v>32</v>
      </c>
      <c r="B6" s="18">
        <v>102775567</v>
      </c>
      <c r="C6" s="18">
        <v>0</v>
      </c>
      <c r="D6" s="58">
        <v>91318207</v>
      </c>
      <c r="E6" s="59">
        <v>91318207</v>
      </c>
      <c r="F6" s="59">
        <v>12523517</v>
      </c>
      <c r="G6" s="59">
        <v>12523517</v>
      </c>
      <c r="H6" s="59">
        <v>3761803</v>
      </c>
      <c r="I6" s="59">
        <v>28808837</v>
      </c>
      <c r="J6" s="59">
        <v>11491135</v>
      </c>
      <c r="K6" s="59">
        <v>11501136</v>
      </c>
      <c r="L6" s="59">
        <v>11465802</v>
      </c>
      <c r="M6" s="59">
        <v>34458073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63266910</v>
      </c>
      <c r="W6" s="59">
        <v>45659106</v>
      </c>
      <c r="X6" s="59">
        <v>17607804</v>
      </c>
      <c r="Y6" s="60">
        <v>38.56</v>
      </c>
      <c r="Z6" s="61">
        <v>91318207</v>
      </c>
    </row>
    <row r="7" spans="1:26" ht="13.5">
      <c r="A7" s="57" t="s">
        <v>33</v>
      </c>
      <c r="B7" s="18">
        <v>10066429</v>
      </c>
      <c r="C7" s="18">
        <v>0</v>
      </c>
      <c r="D7" s="58">
        <v>4905536</v>
      </c>
      <c r="E7" s="59">
        <v>4905536</v>
      </c>
      <c r="F7" s="59">
        <v>0</v>
      </c>
      <c r="G7" s="59">
        <v>0</v>
      </c>
      <c r="H7" s="59">
        <v>1071693</v>
      </c>
      <c r="I7" s="59">
        <v>1071693</v>
      </c>
      <c r="J7" s="59">
        <v>314278</v>
      </c>
      <c r="K7" s="59">
        <v>681521</v>
      </c>
      <c r="L7" s="59">
        <v>79463</v>
      </c>
      <c r="M7" s="59">
        <v>1075262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2146955</v>
      </c>
      <c r="W7" s="59">
        <v>2452770</v>
      </c>
      <c r="X7" s="59">
        <v>-305815</v>
      </c>
      <c r="Y7" s="60">
        <v>-12.47</v>
      </c>
      <c r="Z7" s="61">
        <v>4905536</v>
      </c>
    </row>
    <row r="8" spans="1:26" ht="13.5">
      <c r="A8" s="57" t="s">
        <v>34</v>
      </c>
      <c r="B8" s="18">
        <v>390998451</v>
      </c>
      <c r="C8" s="18">
        <v>0</v>
      </c>
      <c r="D8" s="58">
        <v>342061200</v>
      </c>
      <c r="E8" s="59">
        <v>342061200</v>
      </c>
      <c r="F8" s="59">
        <v>0</v>
      </c>
      <c r="G8" s="59">
        <v>2186000</v>
      </c>
      <c r="H8" s="59">
        <v>0</v>
      </c>
      <c r="I8" s="59">
        <v>2186000</v>
      </c>
      <c r="J8" s="59">
        <v>11400000</v>
      </c>
      <c r="K8" s="59">
        <v>1009000</v>
      </c>
      <c r="L8" s="59">
        <v>83296000</v>
      </c>
      <c r="M8" s="59">
        <v>95705000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97891000</v>
      </c>
      <c r="W8" s="59">
        <v>171030600</v>
      </c>
      <c r="X8" s="59">
        <v>-73139600</v>
      </c>
      <c r="Y8" s="60">
        <v>-42.76</v>
      </c>
      <c r="Z8" s="61">
        <v>342061200</v>
      </c>
    </row>
    <row r="9" spans="1:26" ht="13.5">
      <c r="A9" s="57" t="s">
        <v>35</v>
      </c>
      <c r="B9" s="18">
        <v>40724379</v>
      </c>
      <c r="C9" s="18">
        <v>0</v>
      </c>
      <c r="D9" s="58">
        <v>33558096</v>
      </c>
      <c r="E9" s="59">
        <v>33558096</v>
      </c>
      <c r="F9" s="59">
        <v>17187442</v>
      </c>
      <c r="G9" s="59">
        <v>5796617</v>
      </c>
      <c r="H9" s="59">
        <v>18176363</v>
      </c>
      <c r="I9" s="59">
        <v>41160422</v>
      </c>
      <c r="J9" s="59">
        <v>7600762</v>
      </c>
      <c r="K9" s="59">
        <v>3019078</v>
      </c>
      <c r="L9" s="59">
        <v>5423112</v>
      </c>
      <c r="M9" s="59">
        <v>16042952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57203374</v>
      </c>
      <c r="W9" s="59">
        <v>16779054</v>
      </c>
      <c r="X9" s="59">
        <v>40424320</v>
      </c>
      <c r="Y9" s="60">
        <v>240.92</v>
      </c>
      <c r="Z9" s="61">
        <v>33558096</v>
      </c>
    </row>
    <row r="10" spans="1:26" ht="25.5">
      <c r="A10" s="62" t="s">
        <v>95</v>
      </c>
      <c r="B10" s="63">
        <f>SUM(B5:B9)</f>
        <v>577748383</v>
      </c>
      <c r="C10" s="63">
        <f>SUM(C5:C9)</f>
        <v>0</v>
      </c>
      <c r="D10" s="64">
        <f aca="true" t="shared" si="0" ref="D10:Z10">SUM(D5:D9)</f>
        <v>513222848</v>
      </c>
      <c r="E10" s="65">
        <f t="shared" si="0"/>
        <v>513222848</v>
      </c>
      <c r="F10" s="65">
        <f t="shared" si="0"/>
        <v>32946150</v>
      </c>
      <c r="G10" s="65">
        <f t="shared" si="0"/>
        <v>23741325</v>
      </c>
      <c r="H10" s="65">
        <f t="shared" si="0"/>
        <v>26478272</v>
      </c>
      <c r="I10" s="65">
        <f t="shared" si="0"/>
        <v>83165747</v>
      </c>
      <c r="J10" s="65">
        <f t="shared" si="0"/>
        <v>34270174</v>
      </c>
      <c r="K10" s="65">
        <f t="shared" si="0"/>
        <v>19674734</v>
      </c>
      <c r="L10" s="65">
        <f t="shared" si="0"/>
        <v>103728376</v>
      </c>
      <c r="M10" s="65">
        <f t="shared" si="0"/>
        <v>157673284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240839031</v>
      </c>
      <c r="W10" s="65">
        <f t="shared" si="0"/>
        <v>256611432</v>
      </c>
      <c r="X10" s="65">
        <f t="shared" si="0"/>
        <v>-15772401</v>
      </c>
      <c r="Y10" s="66">
        <f>+IF(W10&lt;&gt;0,(X10/W10)*100,0)</f>
        <v>-6.146414006995604</v>
      </c>
      <c r="Z10" s="67">
        <f t="shared" si="0"/>
        <v>513222848</v>
      </c>
    </row>
    <row r="11" spans="1:26" ht="13.5">
      <c r="A11" s="57" t="s">
        <v>36</v>
      </c>
      <c r="B11" s="18">
        <v>108510078</v>
      </c>
      <c r="C11" s="18">
        <v>0</v>
      </c>
      <c r="D11" s="58">
        <v>113813858</v>
      </c>
      <c r="E11" s="59">
        <v>113813858</v>
      </c>
      <c r="F11" s="59">
        <v>8913805</v>
      </c>
      <c r="G11" s="59">
        <v>10450104</v>
      </c>
      <c r="H11" s="59">
        <v>8807830</v>
      </c>
      <c r="I11" s="59">
        <v>28171739</v>
      </c>
      <c r="J11" s="59">
        <v>8684896</v>
      </c>
      <c r="K11" s="59">
        <v>9265534</v>
      </c>
      <c r="L11" s="59">
        <v>9492981</v>
      </c>
      <c r="M11" s="59">
        <v>27443411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55615150</v>
      </c>
      <c r="W11" s="59">
        <v>56906928</v>
      </c>
      <c r="X11" s="59">
        <v>-1291778</v>
      </c>
      <c r="Y11" s="60">
        <v>-2.27</v>
      </c>
      <c r="Z11" s="61">
        <v>113813858</v>
      </c>
    </row>
    <row r="12" spans="1:26" ht="13.5">
      <c r="A12" s="57" t="s">
        <v>37</v>
      </c>
      <c r="B12" s="18">
        <v>20009378</v>
      </c>
      <c r="C12" s="18">
        <v>0</v>
      </c>
      <c r="D12" s="58">
        <v>21529439</v>
      </c>
      <c r="E12" s="59">
        <v>21529439</v>
      </c>
      <c r="F12" s="59">
        <v>1673399</v>
      </c>
      <c r="G12" s="59">
        <v>1568985</v>
      </c>
      <c r="H12" s="59">
        <v>1684329</v>
      </c>
      <c r="I12" s="59">
        <v>4926713</v>
      </c>
      <c r="J12" s="59">
        <v>1732163</v>
      </c>
      <c r="K12" s="59">
        <v>1663439</v>
      </c>
      <c r="L12" s="59">
        <v>1672506</v>
      </c>
      <c r="M12" s="59">
        <v>5068108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9994821</v>
      </c>
      <c r="W12" s="59">
        <v>10764720</v>
      </c>
      <c r="X12" s="59">
        <v>-769899</v>
      </c>
      <c r="Y12" s="60">
        <v>-7.15</v>
      </c>
      <c r="Z12" s="61">
        <v>21529439</v>
      </c>
    </row>
    <row r="13" spans="1:26" ht="13.5">
      <c r="A13" s="57" t="s">
        <v>96</v>
      </c>
      <c r="B13" s="18">
        <v>143287189</v>
      </c>
      <c r="C13" s="18">
        <v>0</v>
      </c>
      <c r="D13" s="58">
        <v>160966106</v>
      </c>
      <c r="E13" s="59">
        <v>160966106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160966106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120488577</v>
      </c>
      <c r="C15" s="18">
        <v>0</v>
      </c>
      <c r="D15" s="58">
        <v>132227397</v>
      </c>
      <c r="E15" s="59">
        <v>132227397</v>
      </c>
      <c r="F15" s="59">
        <v>2568411</v>
      </c>
      <c r="G15" s="59">
        <v>8380000</v>
      </c>
      <c r="H15" s="59">
        <v>8994534</v>
      </c>
      <c r="I15" s="59">
        <v>19942945</v>
      </c>
      <c r="J15" s="59">
        <v>7280292</v>
      </c>
      <c r="K15" s="59">
        <v>9098538</v>
      </c>
      <c r="L15" s="59">
        <v>9897125</v>
      </c>
      <c r="M15" s="59">
        <v>26275955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46218900</v>
      </c>
      <c r="W15" s="59">
        <v>66113700</v>
      </c>
      <c r="X15" s="59">
        <v>-19894800</v>
      </c>
      <c r="Y15" s="60">
        <v>-30.09</v>
      </c>
      <c r="Z15" s="61">
        <v>132227397</v>
      </c>
    </row>
    <row r="16" spans="1:26" ht="13.5">
      <c r="A16" s="68" t="s">
        <v>40</v>
      </c>
      <c r="B16" s="18">
        <v>58070145</v>
      </c>
      <c r="C16" s="18">
        <v>0</v>
      </c>
      <c r="D16" s="58">
        <v>28073982</v>
      </c>
      <c r="E16" s="59">
        <v>28073982</v>
      </c>
      <c r="F16" s="59">
        <v>284809</v>
      </c>
      <c r="G16" s="59">
        <v>203320</v>
      </c>
      <c r="H16" s="59">
        <v>3920163</v>
      </c>
      <c r="I16" s="59">
        <v>4408292</v>
      </c>
      <c r="J16" s="59">
        <v>3252987</v>
      </c>
      <c r="K16" s="59">
        <v>2241817</v>
      </c>
      <c r="L16" s="59">
        <v>3227282</v>
      </c>
      <c r="M16" s="59">
        <v>8722086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13130378</v>
      </c>
      <c r="W16" s="59">
        <v>14036988</v>
      </c>
      <c r="X16" s="59">
        <v>-906610</v>
      </c>
      <c r="Y16" s="60">
        <v>-6.46</v>
      </c>
      <c r="Z16" s="61">
        <v>28073982</v>
      </c>
    </row>
    <row r="17" spans="1:26" ht="13.5">
      <c r="A17" s="57" t="s">
        <v>41</v>
      </c>
      <c r="B17" s="18">
        <v>284171894</v>
      </c>
      <c r="C17" s="18">
        <v>0</v>
      </c>
      <c r="D17" s="58">
        <v>156674559</v>
      </c>
      <c r="E17" s="59">
        <v>156674559</v>
      </c>
      <c r="F17" s="59">
        <v>5607455</v>
      </c>
      <c r="G17" s="59">
        <v>8311727</v>
      </c>
      <c r="H17" s="59">
        <v>4796961</v>
      </c>
      <c r="I17" s="59">
        <v>18716143</v>
      </c>
      <c r="J17" s="59">
        <v>6585406</v>
      </c>
      <c r="K17" s="59">
        <v>2270529</v>
      </c>
      <c r="L17" s="59">
        <v>14099339</v>
      </c>
      <c r="M17" s="59">
        <v>22955274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41671417</v>
      </c>
      <c r="W17" s="59">
        <v>45739200</v>
      </c>
      <c r="X17" s="59">
        <v>-4067783</v>
      </c>
      <c r="Y17" s="60">
        <v>-8.89</v>
      </c>
      <c r="Z17" s="61">
        <v>156674559</v>
      </c>
    </row>
    <row r="18" spans="1:26" ht="13.5">
      <c r="A18" s="69" t="s">
        <v>42</v>
      </c>
      <c r="B18" s="70">
        <f>SUM(B11:B17)</f>
        <v>734537261</v>
      </c>
      <c r="C18" s="70">
        <f>SUM(C11:C17)</f>
        <v>0</v>
      </c>
      <c r="D18" s="71">
        <f aca="true" t="shared" si="1" ref="D18:Z18">SUM(D11:D17)</f>
        <v>613285341</v>
      </c>
      <c r="E18" s="72">
        <f t="shared" si="1"/>
        <v>613285341</v>
      </c>
      <c r="F18" s="72">
        <f t="shared" si="1"/>
        <v>19047879</v>
      </c>
      <c r="G18" s="72">
        <f t="shared" si="1"/>
        <v>28914136</v>
      </c>
      <c r="H18" s="72">
        <f t="shared" si="1"/>
        <v>28203817</v>
      </c>
      <c r="I18" s="72">
        <f t="shared" si="1"/>
        <v>76165832</v>
      </c>
      <c r="J18" s="72">
        <f t="shared" si="1"/>
        <v>27535744</v>
      </c>
      <c r="K18" s="72">
        <f t="shared" si="1"/>
        <v>24539857</v>
      </c>
      <c r="L18" s="72">
        <f t="shared" si="1"/>
        <v>38389233</v>
      </c>
      <c r="M18" s="72">
        <f t="shared" si="1"/>
        <v>90464834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166630666</v>
      </c>
      <c r="W18" s="72">
        <f t="shared" si="1"/>
        <v>193561536</v>
      </c>
      <c r="X18" s="72">
        <f t="shared" si="1"/>
        <v>-26930870</v>
      </c>
      <c r="Y18" s="66">
        <f>+IF(W18&lt;&gt;0,(X18/W18)*100,0)</f>
        <v>-13.913337616828997</v>
      </c>
      <c r="Z18" s="73">
        <f t="shared" si="1"/>
        <v>613285341</v>
      </c>
    </row>
    <row r="19" spans="1:26" ht="13.5">
      <c r="A19" s="69" t="s">
        <v>43</v>
      </c>
      <c r="B19" s="74">
        <f>+B10-B18</f>
        <v>-156788878</v>
      </c>
      <c r="C19" s="74">
        <f>+C10-C18</f>
        <v>0</v>
      </c>
      <c r="D19" s="75">
        <f aca="true" t="shared" si="2" ref="D19:Z19">+D10-D18</f>
        <v>-100062493</v>
      </c>
      <c r="E19" s="76">
        <f t="shared" si="2"/>
        <v>-100062493</v>
      </c>
      <c r="F19" s="76">
        <f t="shared" si="2"/>
        <v>13898271</v>
      </c>
      <c r="G19" s="76">
        <f t="shared" si="2"/>
        <v>-5172811</v>
      </c>
      <c r="H19" s="76">
        <f t="shared" si="2"/>
        <v>-1725545</v>
      </c>
      <c r="I19" s="76">
        <f t="shared" si="2"/>
        <v>6999915</v>
      </c>
      <c r="J19" s="76">
        <f t="shared" si="2"/>
        <v>6734430</v>
      </c>
      <c r="K19" s="76">
        <f t="shared" si="2"/>
        <v>-4865123</v>
      </c>
      <c r="L19" s="76">
        <f t="shared" si="2"/>
        <v>65339143</v>
      </c>
      <c r="M19" s="76">
        <f t="shared" si="2"/>
        <v>67208450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74208365</v>
      </c>
      <c r="W19" s="76">
        <f>IF(E10=E18,0,W10-W18)</f>
        <v>63049896</v>
      </c>
      <c r="X19" s="76">
        <f t="shared" si="2"/>
        <v>11158469</v>
      </c>
      <c r="Y19" s="77">
        <f>+IF(W19&lt;&gt;0,(X19/W19)*100,0)</f>
        <v>17.697838867172756</v>
      </c>
      <c r="Z19" s="78">
        <f t="shared" si="2"/>
        <v>-100062493</v>
      </c>
    </row>
    <row r="20" spans="1:26" ht="13.5">
      <c r="A20" s="57" t="s">
        <v>44</v>
      </c>
      <c r="B20" s="18">
        <v>125087054</v>
      </c>
      <c r="C20" s="18">
        <v>0</v>
      </c>
      <c r="D20" s="58">
        <v>113628800</v>
      </c>
      <c r="E20" s="59">
        <v>113628800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60237101</v>
      </c>
      <c r="M20" s="59">
        <v>60237101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60237101</v>
      </c>
      <c r="W20" s="59">
        <v>56814402</v>
      </c>
      <c r="X20" s="59">
        <v>3422699</v>
      </c>
      <c r="Y20" s="60">
        <v>6.02</v>
      </c>
      <c r="Z20" s="61">
        <v>113628800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-31701824</v>
      </c>
      <c r="C22" s="85">
        <f>SUM(C19:C21)</f>
        <v>0</v>
      </c>
      <c r="D22" s="86">
        <f aca="true" t="shared" si="3" ref="D22:Z22">SUM(D19:D21)</f>
        <v>13566307</v>
      </c>
      <c r="E22" s="87">
        <f t="shared" si="3"/>
        <v>13566307</v>
      </c>
      <c r="F22" s="87">
        <f t="shared" si="3"/>
        <v>13898271</v>
      </c>
      <c r="G22" s="87">
        <f t="shared" si="3"/>
        <v>-5172811</v>
      </c>
      <c r="H22" s="87">
        <f t="shared" si="3"/>
        <v>-1725545</v>
      </c>
      <c r="I22" s="87">
        <f t="shared" si="3"/>
        <v>6999915</v>
      </c>
      <c r="J22" s="87">
        <f t="shared" si="3"/>
        <v>6734430</v>
      </c>
      <c r="K22" s="87">
        <f t="shared" si="3"/>
        <v>-4865123</v>
      </c>
      <c r="L22" s="87">
        <f t="shared" si="3"/>
        <v>125576244</v>
      </c>
      <c r="M22" s="87">
        <f t="shared" si="3"/>
        <v>127445551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134445466</v>
      </c>
      <c r="W22" s="87">
        <f t="shared" si="3"/>
        <v>119864298</v>
      </c>
      <c r="X22" s="87">
        <f t="shared" si="3"/>
        <v>14581168</v>
      </c>
      <c r="Y22" s="88">
        <f>+IF(W22&lt;&gt;0,(X22/W22)*100,0)</f>
        <v>12.164729818048073</v>
      </c>
      <c r="Z22" s="89">
        <f t="shared" si="3"/>
        <v>13566307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-31701824</v>
      </c>
      <c r="C24" s="74">
        <f>SUM(C22:C23)</f>
        <v>0</v>
      </c>
      <c r="D24" s="75">
        <f aca="true" t="shared" si="4" ref="D24:Z24">SUM(D22:D23)</f>
        <v>13566307</v>
      </c>
      <c r="E24" s="76">
        <f t="shared" si="4"/>
        <v>13566307</v>
      </c>
      <c r="F24" s="76">
        <f t="shared" si="4"/>
        <v>13898271</v>
      </c>
      <c r="G24" s="76">
        <f t="shared" si="4"/>
        <v>-5172811</v>
      </c>
      <c r="H24" s="76">
        <f t="shared" si="4"/>
        <v>-1725545</v>
      </c>
      <c r="I24" s="76">
        <f t="shared" si="4"/>
        <v>6999915</v>
      </c>
      <c r="J24" s="76">
        <f t="shared" si="4"/>
        <v>6734430</v>
      </c>
      <c r="K24" s="76">
        <f t="shared" si="4"/>
        <v>-4865123</v>
      </c>
      <c r="L24" s="76">
        <f t="shared" si="4"/>
        <v>125576244</v>
      </c>
      <c r="M24" s="76">
        <f t="shared" si="4"/>
        <v>127445551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134445466</v>
      </c>
      <c r="W24" s="76">
        <f t="shared" si="4"/>
        <v>119864298</v>
      </c>
      <c r="X24" s="76">
        <f t="shared" si="4"/>
        <v>14581168</v>
      </c>
      <c r="Y24" s="77">
        <f>+IF(W24&lt;&gt;0,(X24/W24)*100,0)</f>
        <v>12.164729818048073</v>
      </c>
      <c r="Z24" s="78">
        <f t="shared" si="4"/>
        <v>13566307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103990254</v>
      </c>
      <c r="C27" s="21">
        <v>0</v>
      </c>
      <c r="D27" s="98">
        <v>135671781</v>
      </c>
      <c r="E27" s="99">
        <v>135671781</v>
      </c>
      <c r="F27" s="99">
        <v>0</v>
      </c>
      <c r="G27" s="99">
        <v>4991981</v>
      </c>
      <c r="H27" s="99">
        <v>1818521</v>
      </c>
      <c r="I27" s="99">
        <v>6810502</v>
      </c>
      <c r="J27" s="99">
        <v>4632430</v>
      </c>
      <c r="K27" s="99">
        <v>18234988</v>
      </c>
      <c r="L27" s="99">
        <v>19820481</v>
      </c>
      <c r="M27" s="99">
        <v>42687899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49498401</v>
      </c>
      <c r="W27" s="99">
        <v>67835891</v>
      </c>
      <c r="X27" s="99">
        <v>-18337490</v>
      </c>
      <c r="Y27" s="100">
        <v>-27.03</v>
      </c>
      <c r="Z27" s="101">
        <v>135671781</v>
      </c>
    </row>
    <row r="28" spans="1:26" ht="13.5">
      <c r="A28" s="102" t="s">
        <v>44</v>
      </c>
      <c r="B28" s="18">
        <v>103990254</v>
      </c>
      <c r="C28" s="18">
        <v>0</v>
      </c>
      <c r="D28" s="58">
        <v>135671781</v>
      </c>
      <c r="E28" s="59">
        <v>135671781</v>
      </c>
      <c r="F28" s="59">
        <v>0</v>
      </c>
      <c r="G28" s="59">
        <v>4991981</v>
      </c>
      <c r="H28" s="59">
        <v>1818521</v>
      </c>
      <c r="I28" s="59">
        <v>6810502</v>
      </c>
      <c r="J28" s="59">
        <v>4632430</v>
      </c>
      <c r="K28" s="59">
        <v>18234988</v>
      </c>
      <c r="L28" s="59">
        <v>19820481</v>
      </c>
      <c r="M28" s="59">
        <v>42687899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49498401</v>
      </c>
      <c r="W28" s="59">
        <v>67835891</v>
      </c>
      <c r="X28" s="59">
        <v>-18337490</v>
      </c>
      <c r="Y28" s="60">
        <v>-27.03</v>
      </c>
      <c r="Z28" s="61">
        <v>135671781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103990254</v>
      </c>
      <c r="C32" s="21">
        <f>SUM(C28:C31)</f>
        <v>0</v>
      </c>
      <c r="D32" s="98">
        <f aca="true" t="shared" si="5" ref="D32:Z32">SUM(D28:D31)</f>
        <v>135671781</v>
      </c>
      <c r="E32" s="99">
        <f t="shared" si="5"/>
        <v>135671781</v>
      </c>
      <c r="F32" s="99">
        <f t="shared" si="5"/>
        <v>0</v>
      </c>
      <c r="G32" s="99">
        <f t="shared" si="5"/>
        <v>4991981</v>
      </c>
      <c r="H32" s="99">
        <f t="shared" si="5"/>
        <v>1818521</v>
      </c>
      <c r="I32" s="99">
        <f t="shared" si="5"/>
        <v>6810502</v>
      </c>
      <c r="J32" s="99">
        <f t="shared" si="5"/>
        <v>4632430</v>
      </c>
      <c r="K32" s="99">
        <f t="shared" si="5"/>
        <v>18234988</v>
      </c>
      <c r="L32" s="99">
        <f t="shared" si="5"/>
        <v>19820481</v>
      </c>
      <c r="M32" s="99">
        <f t="shared" si="5"/>
        <v>42687899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49498401</v>
      </c>
      <c r="W32" s="99">
        <f t="shared" si="5"/>
        <v>67835891</v>
      </c>
      <c r="X32" s="99">
        <f t="shared" si="5"/>
        <v>-18337490</v>
      </c>
      <c r="Y32" s="100">
        <f>+IF(W32&lt;&gt;0,(X32/W32)*100,0)</f>
        <v>-27.03213554016708</v>
      </c>
      <c r="Z32" s="101">
        <f t="shared" si="5"/>
        <v>135671781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212348037</v>
      </c>
      <c r="C35" s="18">
        <v>0</v>
      </c>
      <c r="D35" s="58">
        <v>72402145</v>
      </c>
      <c r="E35" s="59">
        <v>72402145</v>
      </c>
      <c r="F35" s="59">
        <v>616876864</v>
      </c>
      <c r="G35" s="59">
        <v>806812352</v>
      </c>
      <c r="H35" s="59">
        <v>873912423</v>
      </c>
      <c r="I35" s="59">
        <v>873912423</v>
      </c>
      <c r="J35" s="59">
        <v>872630468</v>
      </c>
      <c r="K35" s="59">
        <v>850634837</v>
      </c>
      <c r="L35" s="59">
        <v>971234632</v>
      </c>
      <c r="M35" s="59">
        <v>971234632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971234632</v>
      </c>
      <c r="W35" s="59">
        <v>36201073</v>
      </c>
      <c r="X35" s="59">
        <v>935033559</v>
      </c>
      <c r="Y35" s="60">
        <v>2582.89</v>
      </c>
      <c r="Z35" s="61">
        <v>72402145</v>
      </c>
    </row>
    <row r="36" spans="1:26" ht="13.5">
      <c r="A36" s="57" t="s">
        <v>53</v>
      </c>
      <c r="B36" s="18">
        <v>1860621593</v>
      </c>
      <c r="C36" s="18">
        <v>0</v>
      </c>
      <c r="D36" s="58">
        <v>1361034740</v>
      </c>
      <c r="E36" s="59">
        <v>1361034740</v>
      </c>
      <c r="F36" s="59">
        <v>2580006033</v>
      </c>
      <c r="G36" s="59">
        <v>3563734599</v>
      </c>
      <c r="H36" s="59">
        <v>1853298223</v>
      </c>
      <c r="I36" s="59">
        <v>1853298223</v>
      </c>
      <c r="J36" s="59">
        <v>1853298223</v>
      </c>
      <c r="K36" s="59">
        <v>1862130421</v>
      </c>
      <c r="L36" s="59">
        <v>1870267602</v>
      </c>
      <c r="M36" s="59">
        <v>1870267602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1870267602</v>
      </c>
      <c r="W36" s="59">
        <v>680517370</v>
      </c>
      <c r="X36" s="59">
        <v>1189750232</v>
      </c>
      <c r="Y36" s="60">
        <v>174.83</v>
      </c>
      <c r="Z36" s="61">
        <v>1361034740</v>
      </c>
    </row>
    <row r="37" spans="1:26" ht="13.5">
      <c r="A37" s="57" t="s">
        <v>54</v>
      </c>
      <c r="B37" s="18">
        <v>123783073</v>
      </c>
      <c r="C37" s="18">
        <v>0</v>
      </c>
      <c r="D37" s="58">
        <v>15120420</v>
      </c>
      <c r="E37" s="59">
        <v>15120420</v>
      </c>
      <c r="F37" s="59">
        <v>678110220</v>
      </c>
      <c r="G37" s="59">
        <v>714655266</v>
      </c>
      <c r="H37" s="59">
        <v>180805650</v>
      </c>
      <c r="I37" s="59">
        <v>180805650</v>
      </c>
      <c r="J37" s="59">
        <v>180805650</v>
      </c>
      <c r="K37" s="59">
        <v>277001380</v>
      </c>
      <c r="L37" s="59">
        <v>102049863</v>
      </c>
      <c r="M37" s="59">
        <v>102049863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102049863</v>
      </c>
      <c r="W37" s="59">
        <v>7560210</v>
      </c>
      <c r="X37" s="59">
        <v>94489653</v>
      </c>
      <c r="Y37" s="60">
        <v>1249.83</v>
      </c>
      <c r="Z37" s="61">
        <v>15120420</v>
      </c>
    </row>
    <row r="38" spans="1:26" ht="13.5">
      <c r="A38" s="57" t="s">
        <v>55</v>
      </c>
      <c r="B38" s="18">
        <v>22673173</v>
      </c>
      <c r="C38" s="18">
        <v>0</v>
      </c>
      <c r="D38" s="58">
        <v>22784271</v>
      </c>
      <c r="E38" s="59">
        <v>22784271</v>
      </c>
      <c r="F38" s="59">
        <v>24291717</v>
      </c>
      <c r="G38" s="59">
        <v>22673173</v>
      </c>
      <c r="H38" s="59">
        <v>22673173</v>
      </c>
      <c r="I38" s="59">
        <v>22673173</v>
      </c>
      <c r="J38" s="59">
        <v>22673173</v>
      </c>
      <c r="K38" s="59">
        <v>22673173</v>
      </c>
      <c r="L38" s="59">
        <v>22673173</v>
      </c>
      <c r="M38" s="59">
        <v>22673173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22673173</v>
      </c>
      <c r="W38" s="59">
        <v>11392136</v>
      </c>
      <c r="X38" s="59">
        <v>11281037</v>
      </c>
      <c r="Y38" s="60">
        <v>99.02</v>
      </c>
      <c r="Z38" s="61">
        <v>22784271</v>
      </c>
    </row>
    <row r="39" spans="1:26" ht="13.5">
      <c r="A39" s="57" t="s">
        <v>56</v>
      </c>
      <c r="B39" s="18">
        <v>1926513384</v>
      </c>
      <c r="C39" s="18">
        <v>0</v>
      </c>
      <c r="D39" s="58">
        <v>1395532194</v>
      </c>
      <c r="E39" s="59">
        <v>1395532194</v>
      </c>
      <c r="F39" s="59">
        <v>2494480960</v>
      </c>
      <c r="G39" s="59">
        <v>3633218512</v>
      </c>
      <c r="H39" s="59">
        <v>2523731823</v>
      </c>
      <c r="I39" s="59">
        <v>2523731823</v>
      </c>
      <c r="J39" s="59">
        <v>2522449868</v>
      </c>
      <c r="K39" s="59">
        <v>2413090705</v>
      </c>
      <c r="L39" s="59">
        <v>2716779198</v>
      </c>
      <c r="M39" s="59">
        <v>2716779198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2716779198</v>
      </c>
      <c r="W39" s="59">
        <v>697766097</v>
      </c>
      <c r="X39" s="59">
        <v>2019013101</v>
      </c>
      <c r="Y39" s="60">
        <v>289.35</v>
      </c>
      <c r="Z39" s="61">
        <v>1395532194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81556951</v>
      </c>
      <c r="C42" s="18">
        <v>0</v>
      </c>
      <c r="D42" s="58">
        <v>126776217</v>
      </c>
      <c r="E42" s="59">
        <v>126776217</v>
      </c>
      <c r="F42" s="59">
        <v>168805317</v>
      </c>
      <c r="G42" s="59">
        <v>-22882049</v>
      </c>
      <c r="H42" s="59">
        <v>-21745111</v>
      </c>
      <c r="I42" s="59">
        <v>124178157</v>
      </c>
      <c r="J42" s="59">
        <v>-10215057</v>
      </c>
      <c r="K42" s="59">
        <v>-21798687</v>
      </c>
      <c r="L42" s="59">
        <v>99927306</v>
      </c>
      <c r="M42" s="59">
        <v>67913562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192091719</v>
      </c>
      <c r="W42" s="59">
        <v>138886442</v>
      </c>
      <c r="X42" s="59">
        <v>53205277</v>
      </c>
      <c r="Y42" s="60">
        <v>38.31</v>
      </c>
      <c r="Z42" s="61">
        <v>126776217</v>
      </c>
    </row>
    <row r="43" spans="1:26" ht="13.5">
      <c r="A43" s="57" t="s">
        <v>59</v>
      </c>
      <c r="B43" s="18">
        <v>-99165424</v>
      </c>
      <c r="C43" s="18">
        <v>0</v>
      </c>
      <c r="D43" s="58">
        <v>-135671785</v>
      </c>
      <c r="E43" s="59">
        <v>-135671785</v>
      </c>
      <c r="F43" s="59">
        <v>-21911503</v>
      </c>
      <c r="G43" s="59">
        <v>-4991981</v>
      </c>
      <c r="H43" s="59">
        <v>-1818521</v>
      </c>
      <c r="I43" s="59">
        <v>-28722005</v>
      </c>
      <c r="J43" s="59">
        <v>-5961009</v>
      </c>
      <c r="K43" s="59">
        <v>-18234988</v>
      </c>
      <c r="L43" s="59">
        <v>-19820481</v>
      </c>
      <c r="M43" s="59">
        <v>-44016478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-72738483</v>
      </c>
      <c r="W43" s="59">
        <v>-58651317</v>
      </c>
      <c r="X43" s="59">
        <v>-14087166</v>
      </c>
      <c r="Y43" s="60">
        <v>24.02</v>
      </c>
      <c r="Z43" s="61">
        <v>-135671785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68831678</v>
      </c>
      <c r="C45" s="21">
        <v>0</v>
      </c>
      <c r="D45" s="98">
        <v>26950410</v>
      </c>
      <c r="E45" s="99">
        <v>26950410</v>
      </c>
      <c r="F45" s="99">
        <v>213346588</v>
      </c>
      <c r="G45" s="99">
        <v>185472558</v>
      </c>
      <c r="H45" s="99">
        <v>161908926</v>
      </c>
      <c r="I45" s="99">
        <v>161908926</v>
      </c>
      <c r="J45" s="99">
        <v>145732860</v>
      </c>
      <c r="K45" s="99">
        <v>105699185</v>
      </c>
      <c r="L45" s="99">
        <v>185806010</v>
      </c>
      <c r="M45" s="99">
        <v>185806010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185806010</v>
      </c>
      <c r="W45" s="99">
        <v>116081103</v>
      </c>
      <c r="X45" s="99">
        <v>69724907</v>
      </c>
      <c r="Y45" s="100">
        <v>60.07</v>
      </c>
      <c r="Z45" s="101">
        <v>26950410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15587764</v>
      </c>
      <c r="C49" s="51">
        <v>0</v>
      </c>
      <c r="D49" s="128">
        <v>15379094</v>
      </c>
      <c r="E49" s="53">
        <v>15304392</v>
      </c>
      <c r="F49" s="53">
        <v>0</v>
      </c>
      <c r="G49" s="53">
        <v>0</v>
      </c>
      <c r="H49" s="53">
        <v>0</v>
      </c>
      <c r="I49" s="53">
        <v>15263387</v>
      </c>
      <c r="J49" s="53">
        <v>0</v>
      </c>
      <c r="K49" s="53">
        <v>0</v>
      </c>
      <c r="L49" s="53">
        <v>0</v>
      </c>
      <c r="M49" s="53">
        <v>15180076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595778846</v>
      </c>
      <c r="W49" s="53">
        <v>0</v>
      </c>
      <c r="X49" s="53">
        <v>0</v>
      </c>
      <c r="Y49" s="53">
        <v>672493559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500426</v>
      </c>
      <c r="C51" s="51">
        <v>0</v>
      </c>
      <c r="D51" s="128">
        <v>154809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655235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2.414612411725474</v>
      </c>
      <c r="C58" s="5">
        <f>IF(C67=0,0,+(C76/C67)*100)</f>
        <v>0</v>
      </c>
      <c r="D58" s="6">
        <f aca="true" t="shared" si="6" ref="D58:Z58">IF(D67=0,0,+(D76/D67)*100)</f>
        <v>8.272051823370138</v>
      </c>
      <c r="E58" s="7">
        <f t="shared" si="6"/>
        <v>8.272051823370138</v>
      </c>
      <c r="F58" s="7">
        <f t="shared" si="6"/>
        <v>1.469514117948405</v>
      </c>
      <c r="G58" s="7">
        <f t="shared" si="6"/>
        <v>2.3860553444721644</v>
      </c>
      <c r="H58" s="7">
        <f t="shared" si="6"/>
        <v>0.6604401477691763</v>
      </c>
      <c r="I58" s="7">
        <f t="shared" si="6"/>
        <v>1.6643848401720813</v>
      </c>
      <c r="J58" s="7">
        <f t="shared" si="6"/>
        <v>2.0699401256558696</v>
      </c>
      <c r="K58" s="7">
        <f t="shared" si="6"/>
        <v>1.6616069113844552</v>
      </c>
      <c r="L58" s="7">
        <f t="shared" si="6"/>
        <v>2.169153536113172</v>
      </c>
      <c r="M58" s="7">
        <f t="shared" si="6"/>
        <v>1.9668629064212833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1.825345955395454</v>
      </c>
      <c r="W58" s="7">
        <f t="shared" si="6"/>
        <v>8.272051932633719</v>
      </c>
      <c r="X58" s="7">
        <f t="shared" si="6"/>
        <v>0</v>
      </c>
      <c r="Y58" s="7">
        <f t="shared" si="6"/>
        <v>0</v>
      </c>
      <c r="Z58" s="8">
        <f t="shared" si="6"/>
        <v>8.272051823370138</v>
      </c>
    </row>
    <row r="59" spans="1:26" ht="13.5">
      <c r="A59" s="36" t="s">
        <v>31</v>
      </c>
      <c r="B59" s="9">
        <f aca="true" t="shared" si="7" ref="B59:Z66">IF(B68=0,0,+(B77/B68)*100)</f>
        <v>3.171142864521727</v>
      </c>
      <c r="C59" s="9">
        <f t="shared" si="7"/>
        <v>0</v>
      </c>
      <c r="D59" s="2">
        <f t="shared" si="7"/>
        <v>5.253779687576615</v>
      </c>
      <c r="E59" s="10">
        <f t="shared" si="7"/>
        <v>5.253779687576615</v>
      </c>
      <c r="F59" s="10">
        <f t="shared" si="7"/>
        <v>2.259062911586982</v>
      </c>
      <c r="G59" s="10">
        <f t="shared" si="7"/>
        <v>8.40349147855567</v>
      </c>
      <c r="H59" s="10">
        <f t="shared" si="7"/>
        <v>0.3715820463134004</v>
      </c>
      <c r="I59" s="10">
        <f t="shared" si="7"/>
        <v>3.600456594587171</v>
      </c>
      <c r="J59" s="10">
        <f t="shared" si="7"/>
        <v>5.924568684921676</v>
      </c>
      <c r="K59" s="10">
        <f t="shared" si="7"/>
        <v>5.417784473956257</v>
      </c>
      <c r="L59" s="10">
        <f t="shared" si="7"/>
        <v>7.518160368983941</v>
      </c>
      <c r="M59" s="10">
        <f t="shared" si="7"/>
        <v>6.286837842620624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4.973588830184284</v>
      </c>
      <c r="W59" s="10">
        <f t="shared" si="7"/>
        <v>5.253780322400754</v>
      </c>
      <c r="X59" s="10">
        <f t="shared" si="7"/>
        <v>0</v>
      </c>
      <c r="Y59" s="10">
        <f t="shared" si="7"/>
        <v>0</v>
      </c>
      <c r="Z59" s="11">
        <f t="shared" si="7"/>
        <v>5.253779687576615</v>
      </c>
    </row>
    <row r="60" spans="1:26" ht="13.5">
      <c r="A60" s="37" t="s">
        <v>32</v>
      </c>
      <c r="B60" s="12">
        <f t="shared" si="7"/>
        <v>2.5774501443519156</v>
      </c>
      <c r="C60" s="12">
        <f t="shared" si="7"/>
        <v>0</v>
      </c>
      <c r="D60" s="3">
        <f t="shared" si="7"/>
        <v>3.4232998026341015</v>
      </c>
      <c r="E60" s="13">
        <f t="shared" si="7"/>
        <v>3.4232998026341015</v>
      </c>
      <c r="F60" s="13">
        <f t="shared" si="7"/>
        <v>1.4667684804516177</v>
      </c>
      <c r="G60" s="13">
        <f t="shared" si="7"/>
        <v>1.1643614170045045</v>
      </c>
      <c r="H60" s="13">
        <f t="shared" si="7"/>
        <v>1.197617206430002</v>
      </c>
      <c r="I60" s="13">
        <f t="shared" si="7"/>
        <v>1.3001635574528747</v>
      </c>
      <c r="J60" s="13">
        <f t="shared" si="7"/>
        <v>1.277663172523863</v>
      </c>
      <c r="K60" s="13">
        <f t="shared" si="7"/>
        <v>0.8055986817302222</v>
      </c>
      <c r="L60" s="13">
        <f t="shared" si="7"/>
        <v>0.9505658653446134</v>
      </c>
      <c r="M60" s="13">
        <f t="shared" si="7"/>
        <v>1.0112608444471054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1.142813834277666</v>
      </c>
      <c r="W60" s="13">
        <f t="shared" si="7"/>
        <v>3.4232996151961452</v>
      </c>
      <c r="X60" s="13">
        <f t="shared" si="7"/>
        <v>0</v>
      </c>
      <c r="Y60" s="13">
        <f t="shared" si="7"/>
        <v>0</v>
      </c>
      <c r="Z60" s="14">
        <f t="shared" si="7"/>
        <v>3.4232998026341015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1.9106329434995677</v>
      </c>
      <c r="C62" s="12">
        <f t="shared" si="7"/>
        <v>0</v>
      </c>
      <c r="D62" s="3">
        <f t="shared" si="7"/>
        <v>6.299755377246657</v>
      </c>
      <c r="E62" s="13">
        <f t="shared" si="7"/>
        <v>6.299755377246657</v>
      </c>
      <c r="F62" s="13">
        <f t="shared" si="7"/>
        <v>1.017763784950086</v>
      </c>
      <c r="G62" s="13">
        <f t="shared" si="7"/>
        <v>0.8976210431907874</v>
      </c>
      <c r="H62" s="13">
        <f t="shared" si="7"/>
        <v>2.5060427269588197</v>
      </c>
      <c r="I62" s="13">
        <f t="shared" si="7"/>
        <v>1.0386899616733662</v>
      </c>
      <c r="J62" s="13">
        <f t="shared" si="7"/>
        <v>0.7977001714229973</v>
      </c>
      <c r="K62" s="13">
        <f t="shared" si="7"/>
        <v>0.629420902091559</v>
      </c>
      <c r="L62" s="13">
        <f t="shared" si="7"/>
        <v>0.6900808731480021</v>
      </c>
      <c r="M62" s="13">
        <f t="shared" si="7"/>
        <v>0.7057366842612777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0.850876264841876</v>
      </c>
      <c r="W62" s="13">
        <f t="shared" si="7"/>
        <v>6.299755993918789</v>
      </c>
      <c r="X62" s="13">
        <f t="shared" si="7"/>
        <v>0</v>
      </c>
      <c r="Y62" s="13">
        <f t="shared" si="7"/>
        <v>0</v>
      </c>
      <c r="Z62" s="14">
        <f t="shared" si="7"/>
        <v>6.299755377246657</v>
      </c>
    </row>
    <row r="63" spans="1:26" ht="13.5">
      <c r="A63" s="38" t="s">
        <v>105</v>
      </c>
      <c r="B63" s="12">
        <f t="shared" si="7"/>
        <v>16.568753300413128</v>
      </c>
      <c r="C63" s="12">
        <f t="shared" si="7"/>
        <v>0</v>
      </c>
      <c r="D63" s="3">
        <f t="shared" si="7"/>
        <v>30.812087069983225</v>
      </c>
      <c r="E63" s="13">
        <f t="shared" si="7"/>
        <v>30.812087069983225</v>
      </c>
      <c r="F63" s="13">
        <f t="shared" si="7"/>
        <v>644.4257467395877</v>
      </c>
      <c r="G63" s="13">
        <f t="shared" si="7"/>
        <v>418.3845183003786</v>
      </c>
      <c r="H63" s="13">
        <f t="shared" si="7"/>
        <v>3.7144618088397725</v>
      </c>
      <c r="I63" s="13">
        <f t="shared" si="7"/>
        <v>32.65236675298908</v>
      </c>
      <c r="J63" s="13">
        <f t="shared" si="7"/>
        <v>12.662843322278617</v>
      </c>
      <c r="K63" s="13">
        <f t="shared" si="7"/>
        <v>6.902077874596308</v>
      </c>
      <c r="L63" s="13">
        <f t="shared" si="7"/>
        <v>4.66477820783629</v>
      </c>
      <c r="M63" s="13">
        <f t="shared" si="7"/>
        <v>8.075168364036506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14.482785583678185</v>
      </c>
      <c r="W63" s="13">
        <f t="shared" si="7"/>
        <v>30.811959439308083</v>
      </c>
      <c r="X63" s="13">
        <f t="shared" si="7"/>
        <v>0</v>
      </c>
      <c r="Y63" s="13">
        <f t="shared" si="7"/>
        <v>0</v>
      </c>
      <c r="Z63" s="14">
        <f t="shared" si="7"/>
        <v>30.812087069983225</v>
      </c>
    </row>
    <row r="64" spans="1:26" ht="13.5">
      <c r="A64" s="38" t="s">
        <v>106</v>
      </c>
      <c r="B64" s="12">
        <f t="shared" si="7"/>
        <v>3.6303871509435393</v>
      </c>
      <c r="C64" s="12">
        <f t="shared" si="7"/>
        <v>0</v>
      </c>
      <c r="D64" s="3">
        <f t="shared" si="7"/>
        <v>0.5138288878192595</v>
      </c>
      <c r="E64" s="13">
        <f t="shared" si="7"/>
        <v>0.5138288878192595</v>
      </c>
      <c r="F64" s="13">
        <f t="shared" si="7"/>
        <v>1.912750249018758</v>
      </c>
      <c r="G64" s="13">
        <f t="shared" si="7"/>
        <v>1.3708072535482119</v>
      </c>
      <c r="H64" s="13">
        <f t="shared" si="7"/>
        <v>0.48404817023709945</v>
      </c>
      <c r="I64" s="13">
        <f t="shared" si="7"/>
        <v>1.286979838739934</v>
      </c>
      <c r="J64" s="13">
        <f t="shared" si="7"/>
        <v>2.2089035549597136</v>
      </c>
      <c r="K64" s="13">
        <f t="shared" si="7"/>
        <v>1.0224839210450465</v>
      </c>
      <c r="L64" s="13">
        <f t="shared" si="7"/>
        <v>1.6110880207072287</v>
      </c>
      <c r="M64" s="13">
        <f t="shared" si="7"/>
        <v>1.6138096273316023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1.4436067990894663</v>
      </c>
      <c r="W64" s="13">
        <f t="shared" si="7"/>
        <v>0.5138288359064783</v>
      </c>
      <c r="X64" s="13">
        <f t="shared" si="7"/>
        <v>0</v>
      </c>
      <c r="Y64" s="13">
        <f t="shared" si="7"/>
        <v>0</v>
      </c>
      <c r="Z64" s="14">
        <f t="shared" si="7"/>
        <v>0.5138288878192595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38.60206278852053</v>
      </c>
      <c r="E66" s="16">
        <f t="shared" si="7"/>
        <v>38.60206278852053</v>
      </c>
      <c r="F66" s="16">
        <f t="shared" si="7"/>
        <v>0.4122243289134774</v>
      </c>
      <c r="G66" s="16">
        <f t="shared" si="7"/>
        <v>0.6374477586954159</v>
      </c>
      <c r="H66" s="16">
        <f t="shared" si="7"/>
        <v>0.21541858994293941</v>
      </c>
      <c r="I66" s="16">
        <f t="shared" si="7"/>
        <v>0.424442322469027</v>
      </c>
      <c r="J66" s="16">
        <f t="shared" si="7"/>
        <v>0.2641743457168689</v>
      </c>
      <c r="K66" s="16">
        <f t="shared" si="7"/>
        <v>0.35093804937555134</v>
      </c>
      <c r="L66" s="16">
        <f t="shared" si="7"/>
        <v>0.33084116598415464</v>
      </c>
      <c r="M66" s="16">
        <f t="shared" si="7"/>
        <v>0.31589882903283273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0.3694461000134582</v>
      </c>
      <c r="W66" s="16">
        <f t="shared" si="7"/>
        <v>38.60206691342083</v>
      </c>
      <c r="X66" s="16">
        <f t="shared" si="7"/>
        <v>0</v>
      </c>
      <c r="Y66" s="16">
        <f t="shared" si="7"/>
        <v>0</v>
      </c>
      <c r="Z66" s="17">
        <f t="shared" si="7"/>
        <v>38.60206278852053</v>
      </c>
    </row>
    <row r="67" spans="1:26" ht="13.5" hidden="1">
      <c r="A67" s="40" t="s">
        <v>109</v>
      </c>
      <c r="B67" s="23">
        <v>153287003</v>
      </c>
      <c r="C67" s="23"/>
      <c r="D67" s="24">
        <v>151414622</v>
      </c>
      <c r="E67" s="25">
        <v>151414622</v>
      </c>
      <c r="F67" s="25">
        <v>18142119</v>
      </c>
      <c r="G67" s="25">
        <v>18142119</v>
      </c>
      <c r="H67" s="25">
        <v>9519712</v>
      </c>
      <c r="I67" s="25">
        <v>45803950</v>
      </c>
      <c r="J67" s="25">
        <v>17307747</v>
      </c>
      <c r="K67" s="25">
        <v>17380946</v>
      </c>
      <c r="L67" s="25">
        <v>17408634</v>
      </c>
      <c r="M67" s="25">
        <v>52097327</v>
      </c>
      <c r="N67" s="25"/>
      <c r="O67" s="25"/>
      <c r="P67" s="25"/>
      <c r="Q67" s="25"/>
      <c r="R67" s="25"/>
      <c r="S67" s="25"/>
      <c r="T67" s="25"/>
      <c r="U67" s="25"/>
      <c r="V67" s="25">
        <v>97901277</v>
      </c>
      <c r="W67" s="25">
        <v>75707310</v>
      </c>
      <c r="X67" s="25"/>
      <c r="Y67" s="24"/>
      <c r="Z67" s="26">
        <v>151414622</v>
      </c>
    </row>
    <row r="68" spans="1:26" ht="13.5" hidden="1">
      <c r="A68" s="36" t="s">
        <v>31</v>
      </c>
      <c r="B68" s="18">
        <v>33183557</v>
      </c>
      <c r="C68" s="18"/>
      <c r="D68" s="19">
        <v>41379809</v>
      </c>
      <c r="E68" s="20">
        <v>41379809</v>
      </c>
      <c r="F68" s="20">
        <v>3235191</v>
      </c>
      <c r="G68" s="20">
        <v>3235191</v>
      </c>
      <c r="H68" s="20">
        <v>3468413</v>
      </c>
      <c r="I68" s="20">
        <v>9938795</v>
      </c>
      <c r="J68" s="20">
        <v>3463999</v>
      </c>
      <c r="K68" s="20">
        <v>3463999</v>
      </c>
      <c r="L68" s="20">
        <v>3463999</v>
      </c>
      <c r="M68" s="20">
        <v>10391997</v>
      </c>
      <c r="N68" s="20"/>
      <c r="O68" s="20"/>
      <c r="P68" s="20"/>
      <c r="Q68" s="20"/>
      <c r="R68" s="20"/>
      <c r="S68" s="20"/>
      <c r="T68" s="20"/>
      <c r="U68" s="20"/>
      <c r="V68" s="20">
        <v>20330792</v>
      </c>
      <c r="W68" s="20">
        <v>20689902</v>
      </c>
      <c r="X68" s="20"/>
      <c r="Y68" s="19"/>
      <c r="Z68" s="22">
        <v>41379809</v>
      </c>
    </row>
    <row r="69" spans="1:26" ht="13.5" hidden="1">
      <c r="A69" s="37" t="s">
        <v>32</v>
      </c>
      <c r="B69" s="18">
        <v>102775567</v>
      </c>
      <c r="C69" s="18"/>
      <c r="D69" s="19">
        <v>91318207</v>
      </c>
      <c r="E69" s="20">
        <v>91318207</v>
      </c>
      <c r="F69" s="20">
        <v>12523517</v>
      </c>
      <c r="G69" s="20">
        <v>12523517</v>
      </c>
      <c r="H69" s="20">
        <v>3761803</v>
      </c>
      <c r="I69" s="20">
        <v>28808837</v>
      </c>
      <c r="J69" s="20">
        <v>11491135</v>
      </c>
      <c r="K69" s="20">
        <v>11501136</v>
      </c>
      <c r="L69" s="20">
        <v>11465802</v>
      </c>
      <c r="M69" s="20">
        <v>34458073</v>
      </c>
      <c r="N69" s="20"/>
      <c r="O69" s="20"/>
      <c r="P69" s="20"/>
      <c r="Q69" s="20"/>
      <c r="R69" s="20"/>
      <c r="S69" s="20"/>
      <c r="T69" s="20"/>
      <c r="U69" s="20"/>
      <c r="V69" s="20">
        <v>63266910</v>
      </c>
      <c r="W69" s="20">
        <v>45659106</v>
      </c>
      <c r="X69" s="20"/>
      <c r="Y69" s="19"/>
      <c r="Z69" s="22">
        <v>91318207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77044207</v>
      </c>
      <c r="C71" s="18"/>
      <c r="D71" s="19">
        <v>40862920</v>
      </c>
      <c r="E71" s="20">
        <v>40862920</v>
      </c>
      <c r="F71" s="20">
        <v>9653517</v>
      </c>
      <c r="G71" s="20">
        <v>9653517</v>
      </c>
      <c r="H71" s="20">
        <v>1065744</v>
      </c>
      <c r="I71" s="20">
        <v>20372778</v>
      </c>
      <c r="J71" s="20">
        <v>8795786</v>
      </c>
      <c r="K71" s="20">
        <v>8800947</v>
      </c>
      <c r="L71" s="20">
        <v>8766074</v>
      </c>
      <c r="M71" s="20">
        <v>26362807</v>
      </c>
      <c r="N71" s="20"/>
      <c r="O71" s="20"/>
      <c r="P71" s="20"/>
      <c r="Q71" s="20"/>
      <c r="R71" s="20"/>
      <c r="S71" s="20"/>
      <c r="T71" s="20"/>
      <c r="U71" s="20"/>
      <c r="V71" s="20">
        <v>46735585</v>
      </c>
      <c r="W71" s="20">
        <v>20431458</v>
      </c>
      <c r="X71" s="20"/>
      <c r="Y71" s="19"/>
      <c r="Z71" s="22">
        <v>40862920</v>
      </c>
    </row>
    <row r="72" spans="1:26" ht="13.5" hidden="1">
      <c r="A72" s="38" t="s">
        <v>105</v>
      </c>
      <c r="B72" s="18">
        <v>1876659</v>
      </c>
      <c r="C72" s="18"/>
      <c r="D72" s="19">
        <v>965660</v>
      </c>
      <c r="E72" s="20">
        <v>965660</v>
      </c>
      <c r="F72" s="20">
        <v>4754</v>
      </c>
      <c r="G72" s="20">
        <v>4754</v>
      </c>
      <c r="H72" s="20">
        <v>163873</v>
      </c>
      <c r="I72" s="20">
        <v>173381</v>
      </c>
      <c r="J72" s="20">
        <v>163731</v>
      </c>
      <c r="K72" s="20">
        <v>164110</v>
      </c>
      <c r="L72" s="20">
        <v>163802</v>
      </c>
      <c r="M72" s="20">
        <v>491643</v>
      </c>
      <c r="N72" s="20"/>
      <c r="O72" s="20"/>
      <c r="P72" s="20"/>
      <c r="Q72" s="20"/>
      <c r="R72" s="20"/>
      <c r="S72" s="20"/>
      <c r="T72" s="20"/>
      <c r="U72" s="20"/>
      <c r="V72" s="20">
        <v>665024</v>
      </c>
      <c r="W72" s="20">
        <v>482832</v>
      </c>
      <c r="X72" s="20"/>
      <c r="Y72" s="19"/>
      <c r="Z72" s="22">
        <v>965660</v>
      </c>
    </row>
    <row r="73" spans="1:26" ht="13.5" hidden="1">
      <c r="A73" s="38" t="s">
        <v>106</v>
      </c>
      <c r="B73" s="18">
        <v>23854701</v>
      </c>
      <c r="C73" s="18"/>
      <c r="D73" s="19">
        <v>49489627</v>
      </c>
      <c r="E73" s="20">
        <v>49489627</v>
      </c>
      <c r="F73" s="20">
        <v>2865246</v>
      </c>
      <c r="G73" s="20">
        <v>2865246</v>
      </c>
      <c r="H73" s="20">
        <v>2532186</v>
      </c>
      <c r="I73" s="20">
        <v>8262678</v>
      </c>
      <c r="J73" s="20">
        <v>2531618</v>
      </c>
      <c r="K73" s="20">
        <v>2536079</v>
      </c>
      <c r="L73" s="20">
        <v>2535926</v>
      </c>
      <c r="M73" s="20">
        <v>7603623</v>
      </c>
      <c r="N73" s="20"/>
      <c r="O73" s="20"/>
      <c r="P73" s="20"/>
      <c r="Q73" s="20"/>
      <c r="R73" s="20"/>
      <c r="S73" s="20"/>
      <c r="T73" s="20"/>
      <c r="U73" s="20"/>
      <c r="V73" s="20">
        <v>15866301</v>
      </c>
      <c r="W73" s="20">
        <v>24744816</v>
      </c>
      <c r="X73" s="20"/>
      <c r="Y73" s="19"/>
      <c r="Z73" s="22">
        <v>49489627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17327879</v>
      </c>
      <c r="C75" s="27"/>
      <c r="D75" s="28">
        <v>18716606</v>
      </c>
      <c r="E75" s="29">
        <v>18716606</v>
      </c>
      <c r="F75" s="29">
        <v>2383411</v>
      </c>
      <c r="G75" s="29">
        <v>2383411</v>
      </c>
      <c r="H75" s="29">
        <v>2289496</v>
      </c>
      <c r="I75" s="29">
        <v>7056318</v>
      </c>
      <c r="J75" s="29">
        <v>2352613</v>
      </c>
      <c r="K75" s="29">
        <v>2415811</v>
      </c>
      <c r="L75" s="29">
        <v>2478833</v>
      </c>
      <c r="M75" s="29">
        <v>7247257</v>
      </c>
      <c r="N75" s="29"/>
      <c r="O75" s="29"/>
      <c r="P75" s="29"/>
      <c r="Q75" s="29"/>
      <c r="R75" s="29"/>
      <c r="S75" s="29"/>
      <c r="T75" s="29"/>
      <c r="U75" s="29"/>
      <c r="V75" s="29">
        <v>14303575</v>
      </c>
      <c r="W75" s="29">
        <v>9358302</v>
      </c>
      <c r="X75" s="29"/>
      <c r="Y75" s="28"/>
      <c r="Z75" s="30">
        <v>18716606</v>
      </c>
    </row>
    <row r="76" spans="1:26" ht="13.5" hidden="1">
      <c r="A76" s="41" t="s">
        <v>110</v>
      </c>
      <c r="B76" s="31">
        <v>3701287</v>
      </c>
      <c r="C76" s="31"/>
      <c r="D76" s="32">
        <v>12525096</v>
      </c>
      <c r="E76" s="33">
        <v>12525096</v>
      </c>
      <c r="F76" s="33">
        <v>266601</v>
      </c>
      <c r="G76" s="33">
        <v>432881</v>
      </c>
      <c r="H76" s="33">
        <v>62872</v>
      </c>
      <c r="I76" s="33">
        <v>762354</v>
      </c>
      <c r="J76" s="33">
        <v>358260</v>
      </c>
      <c r="K76" s="33">
        <v>288803</v>
      </c>
      <c r="L76" s="33">
        <v>377620</v>
      </c>
      <c r="M76" s="33">
        <v>1024683</v>
      </c>
      <c r="N76" s="33"/>
      <c r="O76" s="33"/>
      <c r="P76" s="33"/>
      <c r="Q76" s="33"/>
      <c r="R76" s="33"/>
      <c r="S76" s="33"/>
      <c r="T76" s="33"/>
      <c r="U76" s="33"/>
      <c r="V76" s="33">
        <v>1787037</v>
      </c>
      <c r="W76" s="33">
        <v>6262548</v>
      </c>
      <c r="X76" s="33"/>
      <c r="Y76" s="32"/>
      <c r="Z76" s="34">
        <v>12525096</v>
      </c>
    </row>
    <row r="77" spans="1:26" ht="13.5" hidden="1">
      <c r="A77" s="36" t="s">
        <v>31</v>
      </c>
      <c r="B77" s="18">
        <v>1052298</v>
      </c>
      <c r="C77" s="18"/>
      <c r="D77" s="19">
        <v>2174004</v>
      </c>
      <c r="E77" s="20">
        <v>2174004</v>
      </c>
      <c r="F77" s="20">
        <v>73085</v>
      </c>
      <c r="G77" s="20">
        <v>271869</v>
      </c>
      <c r="H77" s="20">
        <v>12888</v>
      </c>
      <c r="I77" s="20">
        <v>357842</v>
      </c>
      <c r="J77" s="20">
        <v>205227</v>
      </c>
      <c r="K77" s="20">
        <v>187672</v>
      </c>
      <c r="L77" s="20">
        <v>260429</v>
      </c>
      <c r="M77" s="20">
        <v>653328</v>
      </c>
      <c r="N77" s="20"/>
      <c r="O77" s="20"/>
      <c r="P77" s="20"/>
      <c r="Q77" s="20"/>
      <c r="R77" s="20"/>
      <c r="S77" s="20"/>
      <c r="T77" s="20"/>
      <c r="U77" s="20"/>
      <c r="V77" s="20">
        <v>1011170</v>
      </c>
      <c r="W77" s="20">
        <v>1087002</v>
      </c>
      <c r="X77" s="20"/>
      <c r="Y77" s="19"/>
      <c r="Z77" s="22">
        <v>2174004</v>
      </c>
    </row>
    <row r="78" spans="1:26" ht="13.5" hidden="1">
      <c r="A78" s="37" t="s">
        <v>32</v>
      </c>
      <c r="B78" s="18">
        <v>2648989</v>
      </c>
      <c r="C78" s="18"/>
      <c r="D78" s="19">
        <v>3126096</v>
      </c>
      <c r="E78" s="20">
        <v>3126096</v>
      </c>
      <c r="F78" s="20">
        <v>183691</v>
      </c>
      <c r="G78" s="20">
        <v>145819</v>
      </c>
      <c r="H78" s="20">
        <v>45052</v>
      </c>
      <c r="I78" s="20">
        <v>374562</v>
      </c>
      <c r="J78" s="20">
        <v>146818</v>
      </c>
      <c r="K78" s="20">
        <v>92653</v>
      </c>
      <c r="L78" s="20">
        <v>108990</v>
      </c>
      <c r="M78" s="20">
        <v>348461</v>
      </c>
      <c r="N78" s="20"/>
      <c r="O78" s="20"/>
      <c r="P78" s="20"/>
      <c r="Q78" s="20"/>
      <c r="R78" s="20"/>
      <c r="S78" s="20"/>
      <c r="T78" s="20"/>
      <c r="U78" s="20"/>
      <c r="V78" s="20">
        <v>723023</v>
      </c>
      <c r="W78" s="20">
        <v>1563048</v>
      </c>
      <c r="X78" s="20"/>
      <c r="Y78" s="19"/>
      <c r="Z78" s="22">
        <v>3126096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1472032</v>
      </c>
      <c r="C80" s="18"/>
      <c r="D80" s="19">
        <v>2574264</v>
      </c>
      <c r="E80" s="20">
        <v>2574264</v>
      </c>
      <c r="F80" s="20">
        <v>98250</v>
      </c>
      <c r="G80" s="20">
        <v>86652</v>
      </c>
      <c r="H80" s="20">
        <v>26708</v>
      </c>
      <c r="I80" s="20">
        <v>211610</v>
      </c>
      <c r="J80" s="20">
        <v>70164</v>
      </c>
      <c r="K80" s="20">
        <v>55395</v>
      </c>
      <c r="L80" s="20">
        <v>60493</v>
      </c>
      <c r="M80" s="20">
        <v>186052</v>
      </c>
      <c r="N80" s="20"/>
      <c r="O80" s="20"/>
      <c r="P80" s="20"/>
      <c r="Q80" s="20"/>
      <c r="R80" s="20"/>
      <c r="S80" s="20"/>
      <c r="T80" s="20"/>
      <c r="U80" s="20"/>
      <c r="V80" s="20">
        <v>397662</v>
      </c>
      <c r="W80" s="20">
        <v>1287132</v>
      </c>
      <c r="X80" s="20"/>
      <c r="Y80" s="19"/>
      <c r="Z80" s="22">
        <v>2574264</v>
      </c>
    </row>
    <row r="81" spans="1:26" ht="13.5" hidden="1">
      <c r="A81" s="38" t="s">
        <v>105</v>
      </c>
      <c r="B81" s="18">
        <v>310939</v>
      </c>
      <c r="C81" s="18"/>
      <c r="D81" s="19">
        <v>297540</v>
      </c>
      <c r="E81" s="20">
        <v>297540</v>
      </c>
      <c r="F81" s="20">
        <v>30636</v>
      </c>
      <c r="G81" s="20">
        <v>19890</v>
      </c>
      <c r="H81" s="20">
        <v>6087</v>
      </c>
      <c r="I81" s="20">
        <v>56613</v>
      </c>
      <c r="J81" s="20">
        <v>20733</v>
      </c>
      <c r="K81" s="20">
        <v>11327</v>
      </c>
      <c r="L81" s="20">
        <v>7641</v>
      </c>
      <c r="M81" s="20">
        <v>39701</v>
      </c>
      <c r="N81" s="20"/>
      <c r="O81" s="20"/>
      <c r="P81" s="20"/>
      <c r="Q81" s="20"/>
      <c r="R81" s="20"/>
      <c r="S81" s="20"/>
      <c r="T81" s="20"/>
      <c r="U81" s="20"/>
      <c r="V81" s="20">
        <v>96314</v>
      </c>
      <c r="W81" s="20">
        <v>148770</v>
      </c>
      <c r="X81" s="20"/>
      <c r="Y81" s="19"/>
      <c r="Z81" s="22">
        <v>297540</v>
      </c>
    </row>
    <row r="82" spans="1:26" ht="13.5" hidden="1">
      <c r="A82" s="38" t="s">
        <v>106</v>
      </c>
      <c r="B82" s="18">
        <v>866018</v>
      </c>
      <c r="C82" s="18"/>
      <c r="D82" s="19">
        <v>254292</v>
      </c>
      <c r="E82" s="20">
        <v>254292</v>
      </c>
      <c r="F82" s="20">
        <v>54805</v>
      </c>
      <c r="G82" s="20">
        <v>39277</v>
      </c>
      <c r="H82" s="20">
        <v>12257</v>
      </c>
      <c r="I82" s="20">
        <v>106339</v>
      </c>
      <c r="J82" s="20">
        <v>55921</v>
      </c>
      <c r="K82" s="20">
        <v>25931</v>
      </c>
      <c r="L82" s="20">
        <v>40856</v>
      </c>
      <c r="M82" s="20">
        <v>122708</v>
      </c>
      <c r="N82" s="20"/>
      <c r="O82" s="20"/>
      <c r="P82" s="20"/>
      <c r="Q82" s="20"/>
      <c r="R82" s="20"/>
      <c r="S82" s="20"/>
      <c r="T82" s="20"/>
      <c r="U82" s="20"/>
      <c r="V82" s="20">
        <v>229047</v>
      </c>
      <c r="W82" s="20">
        <v>127146</v>
      </c>
      <c r="X82" s="20"/>
      <c r="Y82" s="19"/>
      <c r="Z82" s="22">
        <v>254292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7224996</v>
      </c>
      <c r="E84" s="29">
        <v>7224996</v>
      </c>
      <c r="F84" s="29">
        <v>9825</v>
      </c>
      <c r="G84" s="29">
        <v>15193</v>
      </c>
      <c r="H84" s="29">
        <v>4932</v>
      </c>
      <c r="I84" s="29">
        <v>29950</v>
      </c>
      <c r="J84" s="29">
        <v>6215</v>
      </c>
      <c r="K84" s="29">
        <v>8478</v>
      </c>
      <c r="L84" s="29">
        <v>8201</v>
      </c>
      <c r="M84" s="29">
        <v>22894</v>
      </c>
      <c r="N84" s="29"/>
      <c r="O84" s="29"/>
      <c r="P84" s="29"/>
      <c r="Q84" s="29"/>
      <c r="R84" s="29"/>
      <c r="S84" s="29"/>
      <c r="T84" s="29"/>
      <c r="U84" s="29"/>
      <c r="V84" s="29">
        <v>52844</v>
      </c>
      <c r="W84" s="29">
        <v>3612498</v>
      </c>
      <c r="X84" s="29"/>
      <c r="Y84" s="28"/>
      <c r="Z84" s="30">
        <v>7224996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19638513</v>
      </c>
      <c r="C5" s="18">
        <v>0</v>
      </c>
      <c r="D5" s="58">
        <v>27366000</v>
      </c>
      <c r="E5" s="59">
        <v>27366000</v>
      </c>
      <c r="F5" s="59">
        <v>32110</v>
      </c>
      <c r="G5" s="59">
        <v>2741000</v>
      </c>
      <c r="H5" s="59">
        <v>2741000</v>
      </c>
      <c r="I5" s="59">
        <v>5514110</v>
      </c>
      <c r="J5" s="59">
        <v>2763828</v>
      </c>
      <c r="K5" s="59">
        <v>2763826</v>
      </c>
      <c r="L5" s="59">
        <v>2763826</v>
      </c>
      <c r="M5" s="59">
        <v>8291480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13805590</v>
      </c>
      <c r="W5" s="59">
        <v>13683000</v>
      </c>
      <c r="X5" s="59">
        <v>122590</v>
      </c>
      <c r="Y5" s="60">
        <v>0.9</v>
      </c>
      <c r="Z5" s="61">
        <v>27366000</v>
      </c>
    </row>
    <row r="6" spans="1:26" ht="13.5">
      <c r="A6" s="57" t="s">
        <v>32</v>
      </c>
      <c r="B6" s="18">
        <v>43748147</v>
      </c>
      <c r="C6" s="18">
        <v>0</v>
      </c>
      <c r="D6" s="58">
        <v>27026000</v>
      </c>
      <c r="E6" s="59">
        <v>27026000</v>
      </c>
      <c r="F6" s="59">
        <v>17093870</v>
      </c>
      <c r="G6" s="59">
        <v>6596000</v>
      </c>
      <c r="H6" s="59">
        <v>12546000</v>
      </c>
      <c r="I6" s="59">
        <v>36235870</v>
      </c>
      <c r="J6" s="59">
        <v>7177803</v>
      </c>
      <c r="K6" s="59">
        <v>4114746</v>
      </c>
      <c r="L6" s="59">
        <v>5060394</v>
      </c>
      <c r="M6" s="59">
        <v>16352943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52588813</v>
      </c>
      <c r="W6" s="59">
        <v>13513494</v>
      </c>
      <c r="X6" s="59">
        <v>39075319</v>
      </c>
      <c r="Y6" s="60">
        <v>289.16</v>
      </c>
      <c r="Z6" s="61">
        <v>27026000</v>
      </c>
    </row>
    <row r="7" spans="1:26" ht="13.5">
      <c r="A7" s="57" t="s">
        <v>33</v>
      </c>
      <c r="B7" s="18">
        <v>5750886</v>
      </c>
      <c r="C7" s="18">
        <v>0</v>
      </c>
      <c r="D7" s="58">
        <v>10500000</v>
      </c>
      <c r="E7" s="59">
        <v>10500000</v>
      </c>
      <c r="F7" s="59">
        <v>33539</v>
      </c>
      <c r="G7" s="59">
        <v>358000</v>
      </c>
      <c r="H7" s="59">
        <v>460000</v>
      </c>
      <c r="I7" s="59">
        <v>851539</v>
      </c>
      <c r="J7" s="59">
        <v>275568</v>
      </c>
      <c r="K7" s="59">
        <v>3441112</v>
      </c>
      <c r="L7" s="59">
        <v>219783</v>
      </c>
      <c r="M7" s="59">
        <v>3936463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4788002</v>
      </c>
      <c r="W7" s="59">
        <v>875000</v>
      </c>
      <c r="X7" s="59">
        <v>3913002</v>
      </c>
      <c r="Y7" s="60">
        <v>447.2</v>
      </c>
      <c r="Z7" s="61">
        <v>10500000</v>
      </c>
    </row>
    <row r="8" spans="1:26" ht="13.5">
      <c r="A8" s="57" t="s">
        <v>34</v>
      </c>
      <c r="B8" s="18">
        <v>0</v>
      </c>
      <c r="C8" s="18">
        <v>0</v>
      </c>
      <c r="D8" s="58">
        <v>320490000</v>
      </c>
      <c r="E8" s="59">
        <v>320490000</v>
      </c>
      <c r="F8" s="59">
        <v>131087000</v>
      </c>
      <c r="G8" s="59">
        <v>1625000</v>
      </c>
      <c r="H8" s="59">
        <v>1064000</v>
      </c>
      <c r="I8" s="59">
        <v>133776000</v>
      </c>
      <c r="J8" s="59">
        <v>0</v>
      </c>
      <c r="K8" s="59">
        <v>94601000</v>
      </c>
      <c r="L8" s="59">
        <v>0</v>
      </c>
      <c r="M8" s="59">
        <v>94601000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228377000</v>
      </c>
      <c r="W8" s="59">
        <v>159444000</v>
      </c>
      <c r="X8" s="59">
        <v>68933000</v>
      </c>
      <c r="Y8" s="60">
        <v>43.23</v>
      </c>
      <c r="Z8" s="61">
        <v>320490000</v>
      </c>
    </row>
    <row r="9" spans="1:26" ht="13.5">
      <c r="A9" s="57" t="s">
        <v>35</v>
      </c>
      <c r="B9" s="18">
        <v>69511449</v>
      </c>
      <c r="C9" s="18">
        <v>0</v>
      </c>
      <c r="D9" s="58">
        <v>51808000</v>
      </c>
      <c r="E9" s="59">
        <v>51808000</v>
      </c>
      <c r="F9" s="59">
        <v>1541358</v>
      </c>
      <c r="G9" s="59">
        <v>8955000</v>
      </c>
      <c r="H9" s="59">
        <v>4117000</v>
      </c>
      <c r="I9" s="59">
        <v>14613358</v>
      </c>
      <c r="J9" s="59">
        <v>2282857</v>
      </c>
      <c r="K9" s="59">
        <v>2232096</v>
      </c>
      <c r="L9" s="59">
        <v>2510800</v>
      </c>
      <c r="M9" s="59">
        <v>7025753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21639111</v>
      </c>
      <c r="W9" s="59">
        <v>4075002</v>
      </c>
      <c r="X9" s="59">
        <v>17564109</v>
      </c>
      <c r="Y9" s="60">
        <v>431.02</v>
      </c>
      <c r="Z9" s="61">
        <v>51808000</v>
      </c>
    </row>
    <row r="10" spans="1:26" ht="25.5">
      <c r="A10" s="62" t="s">
        <v>95</v>
      </c>
      <c r="B10" s="63">
        <f>SUM(B5:B9)</f>
        <v>138648995</v>
      </c>
      <c r="C10" s="63">
        <f>SUM(C5:C9)</f>
        <v>0</v>
      </c>
      <c r="D10" s="64">
        <f aca="true" t="shared" si="0" ref="D10:Z10">SUM(D5:D9)</f>
        <v>437190000</v>
      </c>
      <c r="E10" s="65">
        <f t="shared" si="0"/>
        <v>437190000</v>
      </c>
      <c r="F10" s="65">
        <f t="shared" si="0"/>
        <v>149787877</v>
      </c>
      <c r="G10" s="65">
        <f t="shared" si="0"/>
        <v>20275000</v>
      </c>
      <c r="H10" s="65">
        <f t="shared" si="0"/>
        <v>20928000</v>
      </c>
      <c r="I10" s="65">
        <f t="shared" si="0"/>
        <v>190990877</v>
      </c>
      <c r="J10" s="65">
        <f t="shared" si="0"/>
        <v>12500056</v>
      </c>
      <c r="K10" s="65">
        <f t="shared" si="0"/>
        <v>107152780</v>
      </c>
      <c r="L10" s="65">
        <f t="shared" si="0"/>
        <v>10554803</v>
      </c>
      <c r="M10" s="65">
        <f t="shared" si="0"/>
        <v>130207639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321198516</v>
      </c>
      <c r="W10" s="65">
        <f t="shared" si="0"/>
        <v>191590496</v>
      </c>
      <c r="X10" s="65">
        <f t="shared" si="0"/>
        <v>129608020</v>
      </c>
      <c r="Y10" s="66">
        <f>+IF(W10&lt;&gt;0,(X10/W10)*100,0)</f>
        <v>67.64845997371394</v>
      </c>
      <c r="Z10" s="67">
        <f t="shared" si="0"/>
        <v>437190000</v>
      </c>
    </row>
    <row r="11" spans="1:26" ht="13.5">
      <c r="A11" s="57" t="s">
        <v>36</v>
      </c>
      <c r="B11" s="18">
        <v>161644700</v>
      </c>
      <c r="C11" s="18">
        <v>0</v>
      </c>
      <c r="D11" s="58">
        <v>192049563</v>
      </c>
      <c r="E11" s="59">
        <v>192049563</v>
      </c>
      <c r="F11" s="59">
        <v>13304521</v>
      </c>
      <c r="G11" s="59">
        <v>12866957</v>
      </c>
      <c r="H11" s="59">
        <v>13815619</v>
      </c>
      <c r="I11" s="59">
        <v>39987097</v>
      </c>
      <c r="J11" s="59">
        <v>13337038</v>
      </c>
      <c r="K11" s="59">
        <v>13310922</v>
      </c>
      <c r="L11" s="59">
        <v>13520638</v>
      </c>
      <c r="M11" s="59">
        <v>40168598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80155695</v>
      </c>
      <c r="W11" s="59">
        <v>96025002</v>
      </c>
      <c r="X11" s="59">
        <v>-15869307</v>
      </c>
      <c r="Y11" s="60">
        <v>-16.53</v>
      </c>
      <c r="Z11" s="61">
        <v>192049563</v>
      </c>
    </row>
    <row r="12" spans="1:26" ht="13.5">
      <c r="A12" s="57" t="s">
        <v>37</v>
      </c>
      <c r="B12" s="18">
        <v>20856106</v>
      </c>
      <c r="C12" s="18">
        <v>0</v>
      </c>
      <c r="D12" s="58">
        <v>21175934</v>
      </c>
      <c r="E12" s="59">
        <v>21175934</v>
      </c>
      <c r="F12" s="59">
        <v>1444843</v>
      </c>
      <c r="G12" s="59">
        <v>1551580</v>
      </c>
      <c r="H12" s="59">
        <v>1387623</v>
      </c>
      <c r="I12" s="59">
        <v>4384046</v>
      </c>
      <c r="J12" s="59">
        <v>1407081</v>
      </c>
      <c r="K12" s="59">
        <v>1423584</v>
      </c>
      <c r="L12" s="59">
        <v>1446213</v>
      </c>
      <c r="M12" s="59">
        <v>4276878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8660924</v>
      </c>
      <c r="W12" s="59">
        <v>10588002</v>
      </c>
      <c r="X12" s="59">
        <v>-1927078</v>
      </c>
      <c r="Y12" s="60">
        <v>-18.2</v>
      </c>
      <c r="Z12" s="61">
        <v>21175934</v>
      </c>
    </row>
    <row r="13" spans="1:26" ht="13.5">
      <c r="A13" s="57" t="s">
        <v>96</v>
      </c>
      <c r="B13" s="18">
        <v>63332264</v>
      </c>
      <c r="C13" s="18">
        <v>0</v>
      </c>
      <c r="D13" s="58">
        <v>140000000</v>
      </c>
      <c r="E13" s="59">
        <v>140000000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140000000</v>
      </c>
    </row>
    <row r="14" spans="1:26" ht="13.5">
      <c r="A14" s="57" t="s">
        <v>38</v>
      </c>
      <c r="B14" s="18">
        <v>1567545</v>
      </c>
      <c r="C14" s="18">
        <v>0</v>
      </c>
      <c r="D14" s="58">
        <v>159000</v>
      </c>
      <c r="E14" s="59">
        <v>159000</v>
      </c>
      <c r="F14" s="59">
        <v>0</v>
      </c>
      <c r="G14" s="59">
        <v>9311</v>
      </c>
      <c r="H14" s="59">
        <v>29120</v>
      </c>
      <c r="I14" s="59">
        <v>38431</v>
      </c>
      <c r="J14" s="59">
        <v>10700</v>
      </c>
      <c r="K14" s="59">
        <v>12986</v>
      </c>
      <c r="L14" s="59">
        <v>13679</v>
      </c>
      <c r="M14" s="59">
        <v>37365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75796</v>
      </c>
      <c r="W14" s="59">
        <v>79500</v>
      </c>
      <c r="X14" s="59">
        <v>-3704</v>
      </c>
      <c r="Y14" s="60">
        <v>-4.66</v>
      </c>
      <c r="Z14" s="61">
        <v>159000</v>
      </c>
    </row>
    <row r="15" spans="1:26" ht="13.5">
      <c r="A15" s="57" t="s">
        <v>39</v>
      </c>
      <c r="B15" s="18">
        <v>56769335</v>
      </c>
      <c r="C15" s="18">
        <v>0</v>
      </c>
      <c r="D15" s="58">
        <v>40810000</v>
      </c>
      <c r="E15" s="59">
        <v>40810000</v>
      </c>
      <c r="F15" s="59">
        <v>609100</v>
      </c>
      <c r="G15" s="59">
        <v>4253486</v>
      </c>
      <c r="H15" s="59">
        <v>7493337</v>
      </c>
      <c r="I15" s="59">
        <v>12355923</v>
      </c>
      <c r="J15" s="59">
        <v>4902797</v>
      </c>
      <c r="K15" s="59">
        <v>9204209</v>
      </c>
      <c r="L15" s="59">
        <v>11201475</v>
      </c>
      <c r="M15" s="59">
        <v>25308481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37664404</v>
      </c>
      <c r="W15" s="59">
        <v>20404998</v>
      </c>
      <c r="X15" s="59">
        <v>17259406</v>
      </c>
      <c r="Y15" s="60">
        <v>84.58</v>
      </c>
      <c r="Z15" s="61">
        <v>40810000</v>
      </c>
    </row>
    <row r="16" spans="1:26" ht="13.5">
      <c r="A16" s="68" t="s">
        <v>40</v>
      </c>
      <c r="B16" s="18">
        <v>2149030</v>
      </c>
      <c r="C16" s="18">
        <v>0</v>
      </c>
      <c r="D16" s="58">
        <v>3568900</v>
      </c>
      <c r="E16" s="59">
        <v>3568900</v>
      </c>
      <c r="F16" s="59">
        <v>0</v>
      </c>
      <c r="G16" s="59">
        <v>2203630</v>
      </c>
      <c r="H16" s="59">
        <v>255507</v>
      </c>
      <c r="I16" s="59">
        <v>2459137</v>
      </c>
      <c r="J16" s="59">
        <v>0</v>
      </c>
      <c r="K16" s="59">
        <v>51897</v>
      </c>
      <c r="L16" s="59">
        <v>23950</v>
      </c>
      <c r="M16" s="59">
        <v>75847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2534984</v>
      </c>
      <c r="W16" s="59">
        <v>6985500</v>
      </c>
      <c r="X16" s="59">
        <v>-4450516</v>
      </c>
      <c r="Y16" s="60">
        <v>-63.71</v>
      </c>
      <c r="Z16" s="61">
        <v>3568900</v>
      </c>
    </row>
    <row r="17" spans="1:26" ht="13.5">
      <c r="A17" s="57" t="s">
        <v>41</v>
      </c>
      <c r="B17" s="18">
        <v>235719357</v>
      </c>
      <c r="C17" s="18">
        <v>0</v>
      </c>
      <c r="D17" s="58">
        <v>223494603</v>
      </c>
      <c r="E17" s="59">
        <v>223494603</v>
      </c>
      <c r="F17" s="59">
        <v>10197984</v>
      </c>
      <c r="G17" s="59">
        <v>16352067</v>
      </c>
      <c r="H17" s="59">
        <v>26510886</v>
      </c>
      <c r="I17" s="59">
        <v>53060937</v>
      </c>
      <c r="J17" s="59">
        <v>6360756</v>
      </c>
      <c r="K17" s="59">
        <v>5044976</v>
      </c>
      <c r="L17" s="59">
        <v>18389186</v>
      </c>
      <c r="M17" s="59">
        <v>29794918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82855855</v>
      </c>
      <c r="W17" s="59">
        <v>86746998</v>
      </c>
      <c r="X17" s="59">
        <v>-3891143</v>
      </c>
      <c r="Y17" s="60">
        <v>-4.49</v>
      </c>
      <c r="Z17" s="61">
        <v>223494603</v>
      </c>
    </row>
    <row r="18" spans="1:26" ht="13.5">
      <c r="A18" s="69" t="s">
        <v>42</v>
      </c>
      <c r="B18" s="70">
        <f>SUM(B11:B17)</f>
        <v>542038337</v>
      </c>
      <c r="C18" s="70">
        <f>SUM(C11:C17)</f>
        <v>0</v>
      </c>
      <c r="D18" s="71">
        <f aca="true" t="shared" si="1" ref="D18:Z18">SUM(D11:D17)</f>
        <v>621258000</v>
      </c>
      <c r="E18" s="72">
        <f t="shared" si="1"/>
        <v>621258000</v>
      </c>
      <c r="F18" s="72">
        <f t="shared" si="1"/>
        <v>25556448</v>
      </c>
      <c r="G18" s="72">
        <f t="shared" si="1"/>
        <v>37237031</v>
      </c>
      <c r="H18" s="72">
        <f t="shared" si="1"/>
        <v>49492092</v>
      </c>
      <c r="I18" s="72">
        <f t="shared" si="1"/>
        <v>112285571</v>
      </c>
      <c r="J18" s="72">
        <f t="shared" si="1"/>
        <v>26018372</v>
      </c>
      <c r="K18" s="72">
        <f t="shared" si="1"/>
        <v>29048574</v>
      </c>
      <c r="L18" s="72">
        <f t="shared" si="1"/>
        <v>44595141</v>
      </c>
      <c r="M18" s="72">
        <f t="shared" si="1"/>
        <v>99662087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211947658</v>
      </c>
      <c r="W18" s="72">
        <f t="shared" si="1"/>
        <v>220830000</v>
      </c>
      <c r="X18" s="72">
        <f t="shared" si="1"/>
        <v>-8882342</v>
      </c>
      <c r="Y18" s="66">
        <f>+IF(W18&lt;&gt;0,(X18/W18)*100,0)</f>
        <v>-4.0222533170312005</v>
      </c>
      <c r="Z18" s="73">
        <f t="shared" si="1"/>
        <v>621258000</v>
      </c>
    </row>
    <row r="19" spans="1:26" ht="13.5">
      <c r="A19" s="69" t="s">
        <v>43</v>
      </c>
      <c r="B19" s="74">
        <f>+B10-B18</f>
        <v>-403389342</v>
      </c>
      <c r="C19" s="74">
        <f>+C10-C18</f>
        <v>0</v>
      </c>
      <c r="D19" s="75">
        <f aca="true" t="shared" si="2" ref="D19:Z19">+D10-D18</f>
        <v>-184068000</v>
      </c>
      <c r="E19" s="76">
        <f t="shared" si="2"/>
        <v>-184068000</v>
      </c>
      <c r="F19" s="76">
        <f t="shared" si="2"/>
        <v>124231429</v>
      </c>
      <c r="G19" s="76">
        <f t="shared" si="2"/>
        <v>-16962031</v>
      </c>
      <c r="H19" s="76">
        <f t="shared" si="2"/>
        <v>-28564092</v>
      </c>
      <c r="I19" s="76">
        <f t="shared" si="2"/>
        <v>78705306</v>
      </c>
      <c r="J19" s="76">
        <f t="shared" si="2"/>
        <v>-13518316</v>
      </c>
      <c r="K19" s="76">
        <f t="shared" si="2"/>
        <v>78104206</v>
      </c>
      <c r="L19" s="76">
        <f t="shared" si="2"/>
        <v>-34040338</v>
      </c>
      <c r="M19" s="76">
        <f t="shared" si="2"/>
        <v>30545552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109250858</v>
      </c>
      <c r="W19" s="76">
        <f>IF(E10=E18,0,W10-W18)</f>
        <v>-29239504</v>
      </c>
      <c r="X19" s="76">
        <f t="shared" si="2"/>
        <v>138490362</v>
      </c>
      <c r="Y19" s="77">
        <f>+IF(W19&lt;&gt;0,(X19/W19)*100,0)</f>
        <v>-473.6412833815512</v>
      </c>
      <c r="Z19" s="78">
        <f t="shared" si="2"/>
        <v>-184068000</v>
      </c>
    </row>
    <row r="20" spans="1:26" ht="13.5">
      <c r="A20" s="57" t="s">
        <v>44</v>
      </c>
      <c r="B20" s="18">
        <v>469967178</v>
      </c>
      <c r="C20" s="18">
        <v>0</v>
      </c>
      <c r="D20" s="58">
        <v>119102000</v>
      </c>
      <c r="E20" s="59">
        <v>119102000</v>
      </c>
      <c r="F20" s="59">
        <v>0</v>
      </c>
      <c r="G20" s="59">
        <v>37924000</v>
      </c>
      <c r="H20" s="59">
        <v>0</v>
      </c>
      <c r="I20" s="59">
        <v>37924000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37924000</v>
      </c>
      <c r="W20" s="59"/>
      <c r="X20" s="59">
        <v>37924000</v>
      </c>
      <c r="Y20" s="60">
        <v>0</v>
      </c>
      <c r="Z20" s="61">
        <v>119102000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66577836</v>
      </c>
      <c r="C22" s="85">
        <f>SUM(C19:C21)</f>
        <v>0</v>
      </c>
      <c r="D22" s="86">
        <f aca="true" t="shared" si="3" ref="D22:Z22">SUM(D19:D21)</f>
        <v>-64966000</v>
      </c>
      <c r="E22" s="87">
        <f t="shared" si="3"/>
        <v>-64966000</v>
      </c>
      <c r="F22" s="87">
        <f t="shared" si="3"/>
        <v>124231429</v>
      </c>
      <c r="G22" s="87">
        <f t="shared" si="3"/>
        <v>20961969</v>
      </c>
      <c r="H22" s="87">
        <f t="shared" si="3"/>
        <v>-28564092</v>
      </c>
      <c r="I22" s="87">
        <f t="shared" si="3"/>
        <v>116629306</v>
      </c>
      <c r="J22" s="87">
        <f t="shared" si="3"/>
        <v>-13518316</v>
      </c>
      <c r="K22" s="87">
        <f t="shared" si="3"/>
        <v>78104206</v>
      </c>
      <c r="L22" s="87">
        <f t="shared" si="3"/>
        <v>-34040338</v>
      </c>
      <c r="M22" s="87">
        <f t="shared" si="3"/>
        <v>30545552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147174858</v>
      </c>
      <c r="W22" s="87">
        <f t="shared" si="3"/>
        <v>-29239504</v>
      </c>
      <c r="X22" s="87">
        <f t="shared" si="3"/>
        <v>176414362</v>
      </c>
      <c r="Y22" s="88">
        <f>+IF(W22&lt;&gt;0,(X22/W22)*100,0)</f>
        <v>-603.3425259197284</v>
      </c>
      <c r="Z22" s="89">
        <f t="shared" si="3"/>
        <v>-64966000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66577836</v>
      </c>
      <c r="C24" s="74">
        <f>SUM(C22:C23)</f>
        <v>0</v>
      </c>
      <c r="D24" s="75">
        <f aca="true" t="shared" si="4" ref="D24:Z24">SUM(D22:D23)</f>
        <v>-64966000</v>
      </c>
      <c r="E24" s="76">
        <f t="shared" si="4"/>
        <v>-64966000</v>
      </c>
      <c r="F24" s="76">
        <f t="shared" si="4"/>
        <v>124231429</v>
      </c>
      <c r="G24" s="76">
        <f t="shared" si="4"/>
        <v>20961969</v>
      </c>
      <c r="H24" s="76">
        <f t="shared" si="4"/>
        <v>-28564092</v>
      </c>
      <c r="I24" s="76">
        <f t="shared" si="4"/>
        <v>116629306</v>
      </c>
      <c r="J24" s="76">
        <f t="shared" si="4"/>
        <v>-13518316</v>
      </c>
      <c r="K24" s="76">
        <f t="shared" si="4"/>
        <v>78104206</v>
      </c>
      <c r="L24" s="76">
        <f t="shared" si="4"/>
        <v>-34040338</v>
      </c>
      <c r="M24" s="76">
        <f t="shared" si="4"/>
        <v>30545552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147174858</v>
      </c>
      <c r="W24" s="76">
        <f t="shared" si="4"/>
        <v>-29239504</v>
      </c>
      <c r="X24" s="76">
        <f t="shared" si="4"/>
        <v>176414362</v>
      </c>
      <c r="Y24" s="77">
        <f>+IF(W24&lt;&gt;0,(X24/W24)*100,0)</f>
        <v>-603.3425259197284</v>
      </c>
      <c r="Z24" s="78">
        <f t="shared" si="4"/>
        <v>-64966000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1870535294</v>
      </c>
      <c r="C27" s="21">
        <v>0</v>
      </c>
      <c r="D27" s="98">
        <v>123602000</v>
      </c>
      <c r="E27" s="99">
        <v>123602000</v>
      </c>
      <c r="F27" s="99">
        <v>360000</v>
      </c>
      <c r="G27" s="99">
        <v>3776000</v>
      </c>
      <c r="H27" s="99">
        <v>7874320</v>
      </c>
      <c r="I27" s="99">
        <v>12010320</v>
      </c>
      <c r="J27" s="99">
        <v>9061463</v>
      </c>
      <c r="K27" s="99">
        <v>0</v>
      </c>
      <c r="L27" s="99">
        <v>29666333</v>
      </c>
      <c r="M27" s="99">
        <v>38727796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50738116</v>
      </c>
      <c r="W27" s="99">
        <v>61801000</v>
      </c>
      <c r="X27" s="99">
        <v>-11062884</v>
      </c>
      <c r="Y27" s="100">
        <v>-17.9</v>
      </c>
      <c r="Z27" s="101">
        <v>123602000</v>
      </c>
    </row>
    <row r="28" spans="1:26" ht="13.5">
      <c r="A28" s="102" t="s">
        <v>44</v>
      </c>
      <c r="B28" s="18">
        <v>506956761</v>
      </c>
      <c r="C28" s="18">
        <v>0</v>
      </c>
      <c r="D28" s="58">
        <v>119102000</v>
      </c>
      <c r="E28" s="59">
        <v>119102000</v>
      </c>
      <c r="F28" s="59">
        <v>0</v>
      </c>
      <c r="G28" s="59">
        <v>3776000</v>
      </c>
      <c r="H28" s="59">
        <v>7874320</v>
      </c>
      <c r="I28" s="59">
        <v>11650320</v>
      </c>
      <c r="J28" s="59">
        <v>8877347</v>
      </c>
      <c r="K28" s="59">
        <v>0</v>
      </c>
      <c r="L28" s="59">
        <v>28905650</v>
      </c>
      <c r="M28" s="59">
        <v>37782997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49433317</v>
      </c>
      <c r="W28" s="59">
        <v>59551000</v>
      </c>
      <c r="X28" s="59">
        <v>-10117683</v>
      </c>
      <c r="Y28" s="60">
        <v>-16.99</v>
      </c>
      <c r="Z28" s="61">
        <v>119102000</v>
      </c>
    </row>
    <row r="29" spans="1:26" ht="13.5">
      <c r="A29" s="57" t="s">
        <v>100</v>
      </c>
      <c r="B29" s="18">
        <v>1261919121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101659412</v>
      </c>
      <c r="C31" s="18">
        <v>0</v>
      </c>
      <c r="D31" s="58">
        <v>4500000</v>
      </c>
      <c r="E31" s="59">
        <v>4500000</v>
      </c>
      <c r="F31" s="59">
        <v>360000</v>
      </c>
      <c r="G31" s="59">
        <v>0</v>
      </c>
      <c r="H31" s="59">
        <v>0</v>
      </c>
      <c r="I31" s="59">
        <v>360000</v>
      </c>
      <c r="J31" s="59">
        <v>184116</v>
      </c>
      <c r="K31" s="59">
        <v>0</v>
      </c>
      <c r="L31" s="59">
        <v>760683</v>
      </c>
      <c r="M31" s="59">
        <v>944799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1304799</v>
      </c>
      <c r="W31" s="59">
        <v>2250000</v>
      </c>
      <c r="X31" s="59">
        <v>-945201</v>
      </c>
      <c r="Y31" s="60">
        <v>-42.01</v>
      </c>
      <c r="Z31" s="61">
        <v>4500000</v>
      </c>
    </row>
    <row r="32" spans="1:26" ht="13.5">
      <c r="A32" s="69" t="s">
        <v>50</v>
      </c>
      <c r="B32" s="21">
        <f>SUM(B28:B31)</f>
        <v>1870535294</v>
      </c>
      <c r="C32" s="21">
        <f>SUM(C28:C31)</f>
        <v>0</v>
      </c>
      <c r="D32" s="98">
        <f aca="true" t="shared" si="5" ref="D32:Z32">SUM(D28:D31)</f>
        <v>123602000</v>
      </c>
      <c r="E32" s="99">
        <f t="shared" si="5"/>
        <v>123602000</v>
      </c>
      <c r="F32" s="99">
        <f t="shared" si="5"/>
        <v>360000</v>
      </c>
      <c r="G32" s="99">
        <f t="shared" si="5"/>
        <v>3776000</v>
      </c>
      <c r="H32" s="99">
        <f t="shared" si="5"/>
        <v>7874320</v>
      </c>
      <c r="I32" s="99">
        <f t="shared" si="5"/>
        <v>12010320</v>
      </c>
      <c r="J32" s="99">
        <f t="shared" si="5"/>
        <v>9061463</v>
      </c>
      <c r="K32" s="99">
        <f t="shared" si="5"/>
        <v>0</v>
      </c>
      <c r="L32" s="99">
        <f t="shared" si="5"/>
        <v>29666333</v>
      </c>
      <c r="M32" s="99">
        <f t="shared" si="5"/>
        <v>38727796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50738116</v>
      </c>
      <c r="W32" s="99">
        <f t="shared" si="5"/>
        <v>61801000</v>
      </c>
      <c r="X32" s="99">
        <f t="shared" si="5"/>
        <v>-11062884</v>
      </c>
      <c r="Y32" s="100">
        <f>+IF(W32&lt;&gt;0,(X32/W32)*100,0)</f>
        <v>-17.900817138881248</v>
      </c>
      <c r="Z32" s="101">
        <f t="shared" si="5"/>
        <v>123602000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102401422</v>
      </c>
      <c r="C35" s="18">
        <v>0</v>
      </c>
      <c r="D35" s="58">
        <v>101786724</v>
      </c>
      <c r="E35" s="59">
        <v>101786724</v>
      </c>
      <c r="F35" s="59">
        <v>104407000</v>
      </c>
      <c r="G35" s="59">
        <v>178564000</v>
      </c>
      <c r="H35" s="59">
        <v>108087000</v>
      </c>
      <c r="I35" s="59">
        <v>108087000</v>
      </c>
      <c r="J35" s="59">
        <v>0</v>
      </c>
      <c r="K35" s="59">
        <v>3245262</v>
      </c>
      <c r="L35" s="59">
        <v>30444060</v>
      </c>
      <c r="M35" s="59">
        <v>30444060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30444060</v>
      </c>
      <c r="W35" s="59">
        <v>50893362</v>
      </c>
      <c r="X35" s="59">
        <v>-20449302</v>
      </c>
      <c r="Y35" s="60">
        <v>-40.18</v>
      </c>
      <c r="Z35" s="61">
        <v>101786724</v>
      </c>
    </row>
    <row r="36" spans="1:26" ht="13.5">
      <c r="A36" s="57" t="s">
        <v>53</v>
      </c>
      <c r="B36" s="18">
        <v>1870535294</v>
      </c>
      <c r="C36" s="18">
        <v>0</v>
      </c>
      <c r="D36" s="58">
        <v>1455996090</v>
      </c>
      <c r="E36" s="59">
        <v>1455996090</v>
      </c>
      <c r="F36" s="59">
        <v>1441244000</v>
      </c>
      <c r="G36" s="59">
        <v>1441244000</v>
      </c>
      <c r="H36" s="59">
        <v>1044818000</v>
      </c>
      <c r="I36" s="59">
        <v>1044818000</v>
      </c>
      <c r="J36" s="59">
        <v>0</v>
      </c>
      <c r="K36" s="59">
        <v>1044818000</v>
      </c>
      <c r="L36" s="59">
        <v>1044818000</v>
      </c>
      <c r="M36" s="59">
        <v>1044818000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1044818000</v>
      </c>
      <c r="W36" s="59">
        <v>727998045</v>
      </c>
      <c r="X36" s="59">
        <v>316819955</v>
      </c>
      <c r="Y36" s="60">
        <v>43.52</v>
      </c>
      <c r="Z36" s="61">
        <v>1455996090</v>
      </c>
    </row>
    <row r="37" spans="1:26" ht="13.5">
      <c r="A37" s="57" t="s">
        <v>54</v>
      </c>
      <c r="B37" s="18">
        <v>80966173</v>
      </c>
      <c r="C37" s="18">
        <v>0</v>
      </c>
      <c r="D37" s="58">
        <v>13178000</v>
      </c>
      <c r="E37" s="59">
        <v>13178000</v>
      </c>
      <c r="F37" s="59">
        <v>0</v>
      </c>
      <c r="G37" s="59">
        <v>0</v>
      </c>
      <c r="H37" s="59">
        <v>28598000</v>
      </c>
      <c r="I37" s="59">
        <v>28598000</v>
      </c>
      <c r="J37" s="59">
        <v>0</v>
      </c>
      <c r="K37" s="59">
        <v>8521142</v>
      </c>
      <c r="L37" s="59">
        <v>33051133</v>
      </c>
      <c r="M37" s="59">
        <v>33051133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33051133</v>
      </c>
      <c r="W37" s="59">
        <v>6589000</v>
      </c>
      <c r="X37" s="59">
        <v>26462133</v>
      </c>
      <c r="Y37" s="60">
        <v>401.61</v>
      </c>
      <c r="Z37" s="61">
        <v>13178000</v>
      </c>
    </row>
    <row r="38" spans="1:26" ht="13.5">
      <c r="A38" s="57" t="s">
        <v>55</v>
      </c>
      <c r="B38" s="18">
        <v>27050933</v>
      </c>
      <c r="C38" s="18">
        <v>0</v>
      </c>
      <c r="D38" s="58">
        <v>2139000</v>
      </c>
      <c r="E38" s="59">
        <v>2139000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1069500</v>
      </c>
      <c r="X38" s="59">
        <v>-1069500</v>
      </c>
      <c r="Y38" s="60">
        <v>-100</v>
      </c>
      <c r="Z38" s="61">
        <v>2139000</v>
      </c>
    </row>
    <row r="39" spans="1:26" ht="13.5">
      <c r="A39" s="57" t="s">
        <v>56</v>
      </c>
      <c r="B39" s="18">
        <v>1864919610</v>
      </c>
      <c r="C39" s="18">
        <v>0</v>
      </c>
      <c r="D39" s="58">
        <v>1542465814</v>
      </c>
      <c r="E39" s="59">
        <v>1542465814</v>
      </c>
      <c r="F39" s="59">
        <v>1545651000</v>
      </c>
      <c r="G39" s="59">
        <v>1619808000</v>
      </c>
      <c r="H39" s="59">
        <v>1124307000</v>
      </c>
      <c r="I39" s="59">
        <v>1124307000</v>
      </c>
      <c r="J39" s="59">
        <v>0</v>
      </c>
      <c r="K39" s="59">
        <v>1039542120</v>
      </c>
      <c r="L39" s="59">
        <v>1042210927</v>
      </c>
      <c r="M39" s="59">
        <v>1042210927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1042210927</v>
      </c>
      <c r="W39" s="59">
        <v>771232907</v>
      </c>
      <c r="X39" s="59">
        <v>270978020</v>
      </c>
      <c r="Y39" s="60">
        <v>35.14</v>
      </c>
      <c r="Z39" s="61">
        <v>1542465814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108293299</v>
      </c>
      <c r="C42" s="18">
        <v>0</v>
      </c>
      <c r="D42" s="58">
        <v>125033500</v>
      </c>
      <c r="E42" s="59">
        <v>125033500</v>
      </c>
      <c r="F42" s="59">
        <v>124230877</v>
      </c>
      <c r="G42" s="59">
        <v>20882000</v>
      </c>
      <c r="H42" s="59">
        <v>-28564025</v>
      </c>
      <c r="I42" s="59">
        <v>116548852</v>
      </c>
      <c r="J42" s="59">
        <v>-13518317</v>
      </c>
      <c r="K42" s="59">
        <v>75710635</v>
      </c>
      <c r="L42" s="59">
        <v>-44147626</v>
      </c>
      <c r="M42" s="59">
        <v>18044692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134593544</v>
      </c>
      <c r="W42" s="59">
        <v>57316492</v>
      </c>
      <c r="X42" s="59">
        <v>77277052</v>
      </c>
      <c r="Y42" s="60">
        <v>134.83</v>
      </c>
      <c r="Z42" s="61">
        <v>125033500</v>
      </c>
    </row>
    <row r="43" spans="1:26" ht="13.5">
      <c r="A43" s="57" t="s">
        <v>59</v>
      </c>
      <c r="B43" s="18">
        <v>-117090766</v>
      </c>
      <c r="C43" s="18">
        <v>0</v>
      </c>
      <c r="D43" s="58">
        <v>-123602004</v>
      </c>
      <c r="E43" s="59">
        <v>-123602004</v>
      </c>
      <c r="F43" s="59">
        <v>0</v>
      </c>
      <c r="G43" s="59">
        <v>-3776000</v>
      </c>
      <c r="H43" s="59">
        <v>-12164928</v>
      </c>
      <c r="I43" s="59">
        <v>-15940928</v>
      </c>
      <c r="J43" s="59">
        <v>-9061463</v>
      </c>
      <c r="K43" s="59">
        <v>-10541935</v>
      </c>
      <c r="L43" s="59">
        <v>-29666000</v>
      </c>
      <c r="M43" s="59">
        <v>-49269398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-65210326</v>
      </c>
      <c r="W43" s="59">
        <v>-61801002</v>
      </c>
      <c r="X43" s="59">
        <v>-3409324</v>
      </c>
      <c r="Y43" s="60">
        <v>5.52</v>
      </c>
      <c r="Z43" s="61">
        <v>-123602004</v>
      </c>
    </row>
    <row r="44" spans="1:26" ht="13.5">
      <c r="A44" s="57" t="s">
        <v>60</v>
      </c>
      <c r="B44" s="18">
        <v>-3781865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2930948</v>
      </c>
      <c r="C45" s="21">
        <v>0</v>
      </c>
      <c r="D45" s="98">
        <v>6256496</v>
      </c>
      <c r="E45" s="99">
        <v>6256496</v>
      </c>
      <c r="F45" s="99">
        <v>124230877</v>
      </c>
      <c r="G45" s="99">
        <v>141336877</v>
      </c>
      <c r="H45" s="99">
        <v>100607924</v>
      </c>
      <c r="I45" s="99">
        <v>100607924</v>
      </c>
      <c r="J45" s="99">
        <v>78028144</v>
      </c>
      <c r="K45" s="99">
        <v>143196844</v>
      </c>
      <c r="L45" s="99">
        <v>69383218</v>
      </c>
      <c r="M45" s="99">
        <v>69383218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69383218</v>
      </c>
      <c r="W45" s="99">
        <v>340490</v>
      </c>
      <c r="X45" s="99">
        <v>69042728</v>
      </c>
      <c r="Y45" s="100">
        <v>20277.46</v>
      </c>
      <c r="Z45" s="101">
        <v>6256496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9866413</v>
      </c>
      <c r="C49" s="51">
        <v>0</v>
      </c>
      <c r="D49" s="128">
        <v>7223103</v>
      </c>
      <c r="E49" s="53">
        <v>6991118</v>
      </c>
      <c r="F49" s="53">
        <v>0</v>
      </c>
      <c r="G49" s="53">
        <v>0</v>
      </c>
      <c r="H49" s="53">
        <v>0</v>
      </c>
      <c r="I49" s="53">
        <v>5633749</v>
      </c>
      <c r="J49" s="53">
        <v>0</v>
      </c>
      <c r="K49" s="53">
        <v>0</v>
      </c>
      <c r="L49" s="53">
        <v>0</v>
      </c>
      <c r="M49" s="53">
        <v>30922988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2161347</v>
      </c>
      <c r="W49" s="53">
        <v>17624388</v>
      </c>
      <c r="X49" s="53">
        <v>157327911</v>
      </c>
      <c r="Y49" s="53">
        <v>237751017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76400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76400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57.5278587584936</v>
      </c>
      <c r="C58" s="5">
        <f>IF(C67=0,0,+(C76/C67)*100)</f>
        <v>0</v>
      </c>
      <c r="D58" s="6">
        <f aca="true" t="shared" si="6" ref="D58:Z58">IF(D67=0,0,+(D76/D67)*100)</f>
        <v>100.0017295929129</v>
      </c>
      <c r="E58" s="7">
        <f t="shared" si="6"/>
        <v>100.0017295929129</v>
      </c>
      <c r="F58" s="7">
        <f t="shared" si="6"/>
        <v>100</v>
      </c>
      <c r="G58" s="7">
        <f t="shared" si="6"/>
        <v>100</v>
      </c>
      <c r="H58" s="7">
        <f t="shared" si="6"/>
        <v>100.00039021549215</v>
      </c>
      <c r="I58" s="7">
        <f t="shared" si="6"/>
        <v>100.00014312153318</v>
      </c>
      <c r="J58" s="7">
        <f t="shared" si="6"/>
        <v>99.84160713237974</v>
      </c>
      <c r="K58" s="7">
        <f t="shared" si="6"/>
        <v>72.35190598086638</v>
      </c>
      <c r="L58" s="7">
        <f t="shared" si="6"/>
        <v>9.864350663471653</v>
      </c>
      <c r="M58" s="7">
        <f t="shared" si="6"/>
        <v>63.09723253543111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85.58411229003939</v>
      </c>
      <c r="W58" s="7">
        <f t="shared" si="6"/>
        <v>104.59617331557516</v>
      </c>
      <c r="X58" s="7">
        <f t="shared" si="6"/>
        <v>0</v>
      </c>
      <c r="Y58" s="7">
        <f t="shared" si="6"/>
        <v>0</v>
      </c>
      <c r="Z58" s="8">
        <f t="shared" si="6"/>
        <v>100.0017295929129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100.00554542137905</v>
      </c>
      <c r="I59" s="10">
        <f t="shared" si="7"/>
        <v>100.00275656452264</v>
      </c>
      <c r="J59" s="10">
        <f t="shared" si="7"/>
        <v>100</v>
      </c>
      <c r="K59" s="10">
        <f t="shared" si="7"/>
        <v>13.553421959269505</v>
      </c>
      <c r="L59" s="10">
        <f t="shared" si="7"/>
        <v>0.751168850716362</v>
      </c>
      <c r="M59" s="10">
        <f t="shared" si="7"/>
        <v>38.101545200615575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62.8255945598848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95.65677147422953</v>
      </c>
      <c r="C60" s="12">
        <f t="shared" si="7"/>
        <v>0</v>
      </c>
      <c r="D60" s="3">
        <f t="shared" si="7"/>
        <v>100.00365573891807</v>
      </c>
      <c r="E60" s="13">
        <f t="shared" si="7"/>
        <v>100.00365573891807</v>
      </c>
      <c r="F60" s="13">
        <f t="shared" si="7"/>
        <v>100</v>
      </c>
      <c r="G60" s="13">
        <f t="shared" si="7"/>
        <v>100</v>
      </c>
      <c r="H60" s="13">
        <f t="shared" si="7"/>
        <v>99.99932249322492</v>
      </c>
      <c r="I60" s="13">
        <f t="shared" si="7"/>
        <v>99.99976542580598</v>
      </c>
      <c r="J60" s="13">
        <f t="shared" si="7"/>
        <v>99.74086778363798</v>
      </c>
      <c r="K60" s="13">
        <f t="shared" si="7"/>
        <v>142.89059397591006</v>
      </c>
      <c r="L60" s="13">
        <f t="shared" si="7"/>
        <v>12.920772572254254</v>
      </c>
      <c r="M60" s="13">
        <f t="shared" si="7"/>
        <v>83.73190073493193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94.94113320260718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100.00365573891807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99.99998312093848</v>
      </c>
      <c r="E62" s="13">
        <f t="shared" si="7"/>
        <v>99.99998312093848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182.49383218846157</v>
      </c>
      <c r="L62" s="13">
        <f t="shared" si="7"/>
        <v>15.798429259617524</v>
      </c>
      <c r="M62" s="13">
        <f t="shared" si="7"/>
        <v>93.78319391062145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98.15090435372585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99.99998312093848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100.22739726027396</v>
      </c>
      <c r="E63" s="13">
        <f t="shared" si="7"/>
        <v>100.22739726027396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5.8475988887418975</v>
      </c>
      <c r="L63" s="13">
        <f t="shared" si="7"/>
        <v>2.1818653746322894</v>
      </c>
      <c r="M63" s="13">
        <f t="shared" si="7"/>
        <v>74.29926620350994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92.28062606759015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100.22739726027396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99.99984095427436</v>
      </c>
      <c r="E64" s="13">
        <f t="shared" si="7"/>
        <v>99.99984095427436</v>
      </c>
      <c r="F64" s="13">
        <f t="shared" si="7"/>
        <v>100</v>
      </c>
      <c r="G64" s="13">
        <f t="shared" si="7"/>
        <v>100</v>
      </c>
      <c r="H64" s="13">
        <f t="shared" si="7"/>
        <v>99.98454545454545</v>
      </c>
      <c r="I64" s="13">
        <f t="shared" si="7"/>
        <v>99.99482054403786</v>
      </c>
      <c r="J64" s="13">
        <f t="shared" si="7"/>
        <v>100</v>
      </c>
      <c r="K64" s="13">
        <f t="shared" si="7"/>
        <v>7.495747564514222</v>
      </c>
      <c r="L64" s="13">
        <f t="shared" si="7"/>
        <v>3.3955970647098064</v>
      </c>
      <c r="M64" s="13">
        <f t="shared" si="7"/>
        <v>37.162609910728996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68.60044836336397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99.99984095427436</v>
      </c>
    </row>
    <row r="65" spans="1:26" ht="13.5">
      <c r="A65" s="38" t="s">
        <v>107</v>
      </c>
      <c r="B65" s="12">
        <f t="shared" si="7"/>
        <v>95.65677147422953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99.99983999999999</v>
      </c>
      <c r="E66" s="16">
        <f t="shared" si="7"/>
        <v>99.99983999999999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0.5503437189093178</v>
      </c>
      <c r="L66" s="16">
        <f t="shared" si="7"/>
        <v>15.305190334659882</v>
      </c>
      <c r="M66" s="16">
        <f t="shared" si="7"/>
        <v>38.84033894654388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68.53006937534197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99.99983999999999</v>
      </c>
    </row>
    <row r="67" spans="1:26" ht="13.5" hidden="1">
      <c r="A67" s="40" t="s">
        <v>109</v>
      </c>
      <c r="B67" s="23">
        <v>72743999</v>
      </c>
      <c r="C67" s="23"/>
      <c r="D67" s="24">
        <v>56892000</v>
      </c>
      <c r="E67" s="25">
        <v>56892000</v>
      </c>
      <c r="F67" s="25">
        <v>18496361</v>
      </c>
      <c r="G67" s="25">
        <v>11147000</v>
      </c>
      <c r="H67" s="25">
        <v>17170000</v>
      </c>
      <c r="I67" s="25">
        <v>46813361</v>
      </c>
      <c r="J67" s="25">
        <v>11742953</v>
      </c>
      <c r="K67" s="25">
        <v>8657642</v>
      </c>
      <c r="L67" s="25">
        <v>9610810</v>
      </c>
      <c r="M67" s="25">
        <v>30011405</v>
      </c>
      <c r="N67" s="25"/>
      <c r="O67" s="25"/>
      <c r="P67" s="25"/>
      <c r="Q67" s="25"/>
      <c r="R67" s="25"/>
      <c r="S67" s="25"/>
      <c r="T67" s="25"/>
      <c r="U67" s="25"/>
      <c r="V67" s="25">
        <v>76824766</v>
      </c>
      <c r="W67" s="25">
        <v>27196494</v>
      </c>
      <c r="X67" s="25"/>
      <c r="Y67" s="24"/>
      <c r="Z67" s="26">
        <v>56892000</v>
      </c>
    </row>
    <row r="68" spans="1:26" ht="13.5" hidden="1">
      <c r="A68" s="36" t="s">
        <v>31</v>
      </c>
      <c r="B68" s="18">
        <v>19638513</v>
      </c>
      <c r="C68" s="18"/>
      <c r="D68" s="19">
        <v>27366000</v>
      </c>
      <c r="E68" s="20">
        <v>27366000</v>
      </c>
      <c r="F68" s="20">
        <v>32110</v>
      </c>
      <c r="G68" s="20">
        <v>2741000</v>
      </c>
      <c r="H68" s="20">
        <v>2741000</v>
      </c>
      <c r="I68" s="20">
        <v>5514110</v>
      </c>
      <c r="J68" s="20">
        <v>2763828</v>
      </c>
      <c r="K68" s="20">
        <v>2763826</v>
      </c>
      <c r="L68" s="20">
        <v>2763826</v>
      </c>
      <c r="M68" s="20">
        <v>8291480</v>
      </c>
      <c r="N68" s="20"/>
      <c r="O68" s="20"/>
      <c r="P68" s="20"/>
      <c r="Q68" s="20"/>
      <c r="R68" s="20"/>
      <c r="S68" s="20"/>
      <c r="T68" s="20"/>
      <c r="U68" s="20"/>
      <c r="V68" s="20">
        <v>13805590</v>
      </c>
      <c r="W68" s="20">
        <v>13683000</v>
      </c>
      <c r="X68" s="20"/>
      <c r="Y68" s="19"/>
      <c r="Z68" s="22">
        <v>27366000</v>
      </c>
    </row>
    <row r="69" spans="1:26" ht="13.5" hidden="1">
      <c r="A69" s="37" t="s">
        <v>32</v>
      </c>
      <c r="B69" s="18">
        <v>43748147</v>
      </c>
      <c r="C69" s="18"/>
      <c r="D69" s="19">
        <v>27026000</v>
      </c>
      <c r="E69" s="20">
        <v>27026000</v>
      </c>
      <c r="F69" s="20">
        <v>17093870</v>
      </c>
      <c r="G69" s="20">
        <v>6596000</v>
      </c>
      <c r="H69" s="20">
        <v>12546000</v>
      </c>
      <c r="I69" s="20">
        <v>36235870</v>
      </c>
      <c r="J69" s="20">
        <v>7177803</v>
      </c>
      <c r="K69" s="20">
        <v>4114746</v>
      </c>
      <c r="L69" s="20">
        <v>5060394</v>
      </c>
      <c r="M69" s="20">
        <v>16352943</v>
      </c>
      <c r="N69" s="20"/>
      <c r="O69" s="20"/>
      <c r="P69" s="20"/>
      <c r="Q69" s="20"/>
      <c r="R69" s="20"/>
      <c r="S69" s="20"/>
      <c r="T69" s="20"/>
      <c r="U69" s="20"/>
      <c r="V69" s="20">
        <v>52588813</v>
      </c>
      <c r="W69" s="20">
        <v>13513494</v>
      </c>
      <c r="X69" s="20"/>
      <c r="Y69" s="19"/>
      <c r="Z69" s="22">
        <v>27026000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>
        <v>23698000</v>
      </c>
      <c r="E71" s="20">
        <v>23698000</v>
      </c>
      <c r="F71" s="20">
        <v>13560038</v>
      </c>
      <c r="G71" s="20">
        <v>3418000</v>
      </c>
      <c r="H71" s="20">
        <v>9268000</v>
      </c>
      <c r="I71" s="20">
        <v>26246038</v>
      </c>
      <c r="J71" s="20">
        <v>3981448</v>
      </c>
      <c r="K71" s="20">
        <v>3187111</v>
      </c>
      <c r="L71" s="20">
        <v>3942854</v>
      </c>
      <c r="M71" s="20">
        <v>11111413</v>
      </c>
      <c r="N71" s="20"/>
      <c r="O71" s="20"/>
      <c r="P71" s="20"/>
      <c r="Q71" s="20"/>
      <c r="R71" s="20"/>
      <c r="S71" s="20"/>
      <c r="T71" s="20"/>
      <c r="U71" s="20"/>
      <c r="V71" s="20">
        <v>37357451</v>
      </c>
      <c r="W71" s="20">
        <v>11848998</v>
      </c>
      <c r="X71" s="20"/>
      <c r="Y71" s="19"/>
      <c r="Z71" s="22">
        <v>23698000</v>
      </c>
    </row>
    <row r="72" spans="1:26" ht="13.5" hidden="1">
      <c r="A72" s="38" t="s">
        <v>105</v>
      </c>
      <c r="B72" s="18"/>
      <c r="C72" s="18"/>
      <c r="D72" s="19">
        <v>438000</v>
      </c>
      <c r="E72" s="20">
        <v>438000</v>
      </c>
      <c r="F72" s="20">
        <v>2992733</v>
      </c>
      <c r="G72" s="20">
        <v>2628000</v>
      </c>
      <c r="H72" s="20">
        <v>2728000</v>
      </c>
      <c r="I72" s="20">
        <v>8348733</v>
      </c>
      <c r="J72" s="20">
        <v>2628250</v>
      </c>
      <c r="K72" s="20">
        <v>377950</v>
      </c>
      <c r="L72" s="20">
        <v>577900</v>
      </c>
      <c r="M72" s="20">
        <v>3584100</v>
      </c>
      <c r="N72" s="20"/>
      <c r="O72" s="20"/>
      <c r="P72" s="20"/>
      <c r="Q72" s="20"/>
      <c r="R72" s="20"/>
      <c r="S72" s="20"/>
      <c r="T72" s="20"/>
      <c r="U72" s="20"/>
      <c r="V72" s="20">
        <v>11932833</v>
      </c>
      <c r="W72" s="20">
        <v>219498</v>
      </c>
      <c r="X72" s="20"/>
      <c r="Y72" s="19"/>
      <c r="Z72" s="22">
        <v>438000</v>
      </c>
    </row>
    <row r="73" spans="1:26" ht="13.5" hidden="1">
      <c r="A73" s="38" t="s">
        <v>106</v>
      </c>
      <c r="B73" s="18"/>
      <c r="C73" s="18"/>
      <c r="D73" s="19">
        <v>2515000</v>
      </c>
      <c r="E73" s="20">
        <v>2515000</v>
      </c>
      <c r="F73" s="20">
        <v>541099</v>
      </c>
      <c r="G73" s="20">
        <v>550000</v>
      </c>
      <c r="H73" s="20">
        <v>550000</v>
      </c>
      <c r="I73" s="20">
        <v>1641099</v>
      </c>
      <c r="J73" s="20">
        <v>549505</v>
      </c>
      <c r="K73" s="20">
        <v>549685</v>
      </c>
      <c r="L73" s="20">
        <v>539640</v>
      </c>
      <c r="M73" s="20">
        <v>1638830</v>
      </c>
      <c r="N73" s="20"/>
      <c r="O73" s="20"/>
      <c r="P73" s="20"/>
      <c r="Q73" s="20"/>
      <c r="R73" s="20"/>
      <c r="S73" s="20"/>
      <c r="T73" s="20"/>
      <c r="U73" s="20"/>
      <c r="V73" s="20">
        <v>3279929</v>
      </c>
      <c r="W73" s="20">
        <v>1257498</v>
      </c>
      <c r="X73" s="20"/>
      <c r="Y73" s="19"/>
      <c r="Z73" s="22">
        <v>2515000</v>
      </c>
    </row>
    <row r="74" spans="1:26" ht="13.5" hidden="1">
      <c r="A74" s="38" t="s">
        <v>107</v>
      </c>
      <c r="B74" s="18">
        <v>43748147</v>
      </c>
      <c r="C74" s="18"/>
      <c r="D74" s="19">
        <v>375000</v>
      </c>
      <c r="E74" s="20">
        <v>375000</v>
      </c>
      <c r="F74" s="20"/>
      <c r="G74" s="20"/>
      <c r="H74" s="20"/>
      <c r="I74" s="20"/>
      <c r="J74" s="20">
        <v>18600</v>
      </c>
      <c r="K74" s="20"/>
      <c r="L74" s="20"/>
      <c r="M74" s="20">
        <v>18600</v>
      </c>
      <c r="N74" s="20"/>
      <c r="O74" s="20"/>
      <c r="P74" s="20"/>
      <c r="Q74" s="20"/>
      <c r="R74" s="20"/>
      <c r="S74" s="20"/>
      <c r="T74" s="20"/>
      <c r="U74" s="20"/>
      <c r="V74" s="20">
        <v>18600</v>
      </c>
      <c r="W74" s="20">
        <v>187500</v>
      </c>
      <c r="X74" s="20"/>
      <c r="Y74" s="19"/>
      <c r="Z74" s="22">
        <v>375000</v>
      </c>
    </row>
    <row r="75" spans="1:26" ht="13.5" hidden="1">
      <c r="A75" s="39" t="s">
        <v>108</v>
      </c>
      <c r="B75" s="27">
        <v>9357339</v>
      </c>
      <c r="C75" s="27"/>
      <c r="D75" s="28">
        <v>2500000</v>
      </c>
      <c r="E75" s="29">
        <v>2500000</v>
      </c>
      <c r="F75" s="29">
        <v>1370381</v>
      </c>
      <c r="G75" s="29">
        <v>1810000</v>
      </c>
      <c r="H75" s="29">
        <v>1883000</v>
      </c>
      <c r="I75" s="29">
        <v>5063381</v>
      </c>
      <c r="J75" s="29">
        <v>1801322</v>
      </c>
      <c r="K75" s="29">
        <v>1779070</v>
      </c>
      <c r="L75" s="29">
        <v>1786590</v>
      </c>
      <c r="M75" s="29">
        <v>5366982</v>
      </c>
      <c r="N75" s="29"/>
      <c r="O75" s="29"/>
      <c r="P75" s="29"/>
      <c r="Q75" s="29"/>
      <c r="R75" s="29"/>
      <c r="S75" s="29"/>
      <c r="T75" s="29"/>
      <c r="U75" s="29"/>
      <c r="V75" s="29">
        <v>10430363</v>
      </c>
      <c r="W75" s="29"/>
      <c r="X75" s="29"/>
      <c r="Y75" s="28"/>
      <c r="Z75" s="30">
        <v>2500000</v>
      </c>
    </row>
    <row r="76" spans="1:26" ht="13.5" hidden="1">
      <c r="A76" s="41" t="s">
        <v>110</v>
      </c>
      <c r="B76" s="31">
        <v>41848065</v>
      </c>
      <c r="C76" s="31"/>
      <c r="D76" s="32">
        <v>56892984</v>
      </c>
      <c r="E76" s="33">
        <v>56892984</v>
      </c>
      <c r="F76" s="33">
        <v>18496361</v>
      </c>
      <c r="G76" s="33">
        <v>11147000</v>
      </c>
      <c r="H76" s="33">
        <v>17170067</v>
      </c>
      <c r="I76" s="33">
        <v>46813428</v>
      </c>
      <c r="J76" s="33">
        <v>11724353</v>
      </c>
      <c r="K76" s="33">
        <v>6263969</v>
      </c>
      <c r="L76" s="33">
        <v>948044</v>
      </c>
      <c r="M76" s="33">
        <v>18936366</v>
      </c>
      <c r="N76" s="33"/>
      <c r="O76" s="33"/>
      <c r="P76" s="33"/>
      <c r="Q76" s="33"/>
      <c r="R76" s="33"/>
      <c r="S76" s="33"/>
      <c r="T76" s="33"/>
      <c r="U76" s="33"/>
      <c r="V76" s="33">
        <v>65749794</v>
      </c>
      <c r="W76" s="33">
        <v>28446492</v>
      </c>
      <c r="X76" s="33"/>
      <c r="Y76" s="32"/>
      <c r="Z76" s="34">
        <v>56892984</v>
      </c>
    </row>
    <row r="77" spans="1:26" ht="13.5" hidden="1">
      <c r="A77" s="36" t="s">
        <v>31</v>
      </c>
      <c r="B77" s="18"/>
      <c r="C77" s="18"/>
      <c r="D77" s="19">
        <v>27366000</v>
      </c>
      <c r="E77" s="20">
        <v>27366000</v>
      </c>
      <c r="F77" s="20">
        <v>32110</v>
      </c>
      <c r="G77" s="20">
        <v>2741000</v>
      </c>
      <c r="H77" s="20">
        <v>2741152</v>
      </c>
      <c r="I77" s="20">
        <v>5514262</v>
      </c>
      <c r="J77" s="20">
        <v>2763828</v>
      </c>
      <c r="K77" s="20">
        <v>374593</v>
      </c>
      <c r="L77" s="20">
        <v>20761</v>
      </c>
      <c r="M77" s="20">
        <v>3159182</v>
      </c>
      <c r="N77" s="20"/>
      <c r="O77" s="20"/>
      <c r="P77" s="20"/>
      <c r="Q77" s="20"/>
      <c r="R77" s="20"/>
      <c r="S77" s="20"/>
      <c r="T77" s="20"/>
      <c r="U77" s="20"/>
      <c r="V77" s="20">
        <v>8673444</v>
      </c>
      <c r="W77" s="20">
        <v>13683000</v>
      </c>
      <c r="X77" s="20"/>
      <c r="Y77" s="19"/>
      <c r="Z77" s="22">
        <v>27366000</v>
      </c>
    </row>
    <row r="78" spans="1:26" ht="13.5" hidden="1">
      <c r="A78" s="37" t="s">
        <v>32</v>
      </c>
      <c r="B78" s="18">
        <v>41848065</v>
      </c>
      <c r="C78" s="18"/>
      <c r="D78" s="19">
        <v>27026988</v>
      </c>
      <c r="E78" s="20">
        <v>27026988</v>
      </c>
      <c r="F78" s="20">
        <v>17093870</v>
      </c>
      <c r="G78" s="20">
        <v>6596000</v>
      </c>
      <c r="H78" s="20">
        <v>12545915</v>
      </c>
      <c r="I78" s="20">
        <v>36235785</v>
      </c>
      <c r="J78" s="20">
        <v>7159203</v>
      </c>
      <c r="K78" s="20">
        <v>5879585</v>
      </c>
      <c r="L78" s="20">
        <v>653842</v>
      </c>
      <c r="M78" s="20">
        <v>13692630</v>
      </c>
      <c r="N78" s="20"/>
      <c r="O78" s="20"/>
      <c r="P78" s="20"/>
      <c r="Q78" s="20"/>
      <c r="R78" s="20"/>
      <c r="S78" s="20"/>
      <c r="T78" s="20"/>
      <c r="U78" s="20"/>
      <c r="V78" s="20">
        <v>49928415</v>
      </c>
      <c r="W78" s="20">
        <v>13513494</v>
      </c>
      <c r="X78" s="20"/>
      <c r="Y78" s="19"/>
      <c r="Z78" s="22">
        <v>27026988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>
        <v>23697996</v>
      </c>
      <c r="E80" s="20">
        <v>23697996</v>
      </c>
      <c r="F80" s="20">
        <v>13560038</v>
      </c>
      <c r="G80" s="20">
        <v>3418000</v>
      </c>
      <c r="H80" s="20">
        <v>9268000</v>
      </c>
      <c r="I80" s="20">
        <v>26246038</v>
      </c>
      <c r="J80" s="20">
        <v>3981448</v>
      </c>
      <c r="K80" s="20">
        <v>5816281</v>
      </c>
      <c r="L80" s="20">
        <v>622909</v>
      </c>
      <c r="M80" s="20">
        <v>10420638</v>
      </c>
      <c r="N80" s="20"/>
      <c r="O80" s="20"/>
      <c r="P80" s="20"/>
      <c r="Q80" s="20"/>
      <c r="R80" s="20"/>
      <c r="S80" s="20"/>
      <c r="T80" s="20"/>
      <c r="U80" s="20"/>
      <c r="V80" s="20">
        <v>36666676</v>
      </c>
      <c r="W80" s="20">
        <v>11848998</v>
      </c>
      <c r="X80" s="20"/>
      <c r="Y80" s="19"/>
      <c r="Z80" s="22">
        <v>23697996</v>
      </c>
    </row>
    <row r="81" spans="1:26" ht="13.5" hidden="1">
      <c r="A81" s="38" t="s">
        <v>105</v>
      </c>
      <c r="B81" s="18"/>
      <c r="C81" s="18"/>
      <c r="D81" s="19">
        <v>438996</v>
      </c>
      <c r="E81" s="20">
        <v>438996</v>
      </c>
      <c r="F81" s="20">
        <v>2992733</v>
      </c>
      <c r="G81" s="20">
        <v>2628000</v>
      </c>
      <c r="H81" s="20">
        <v>2728000</v>
      </c>
      <c r="I81" s="20">
        <v>8348733</v>
      </c>
      <c r="J81" s="20">
        <v>2628250</v>
      </c>
      <c r="K81" s="20">
        <v>22101</v>
      </c>
      <c r="L81" s="20">
        <v>12609</v>
      </c>
      <c r="M81" s="20">
        <v>2662960</v>
      </c>
      <c r="N81" s="20"/>
      <c r="O81" s="20"/>
      <c r="P81" s="20"/>
      <c r="Q81" s="20"/>
      <c r="R81" s="20"/>
      <c r="S81" s="20"/>
      <c r="T81" s="20"/>
      <c r="U81" s="20"/>
      <c r="V81" s="20">
        <v>11011693</v>
      </c>
      <c r="W81" s="20">
        <v>219498</v>
      </c>
      <c r="X81" s="20"/>
      <c r="Y81" s="19"/>
      <c r="Z81" s="22">
        <v>438996</v>
      </c>
    </row>
    <row r="82" spans="1:26" ht="13.5" hidden="1">
      <c r="A82" s="38" t="s">
        <v>106</v>
      </c>
      <c r="B82" s="18"/>
      <c r="C82" s="18"/>
      <c r="D82" s="19">
        <v>2514996</v>
      </c>
      <c r="E82" s="20">
        <v>2514996</v>
      </c>
      <c r="F82" s="20">
        <v>541099</v>
      </c>
      <c r="G82" s="20">
        <v>550000</v>
      </c>
      <c r="H82" s="20">
        <v>549915</v>
      </c>
      <c r="I82" s="20">
        <v>1641014</v>
      </c>
      <c r="J82" s="20">
        <v>549505</v>
      </c>
      <c r="K82" s="20">
        <v>41203</v>
      </c>
      <c r="L82" s="20">
        <v>18324</v>
      </c>
      <c r="M82" s="20">
        <v>609032</v>
      </c>
      <c r="N82" s="20"/>
      <c r="O82" s="20"/>
      <c r="P82" s="20"/>
      <c r="Q82" s="20"/>
      <c r="R82" s="20"/>
      <c r="S82" s="20"/>
      <c r="T82" s="20"/>
      <c r="U82" s="20"/>
      <c r="V82" s="20">
        <v>2250046</v>
      </c>
      <c r="W82" s="20">
        <v>1257498</v>
      </c>
      <c r="X82" s="20"/>
      <c r="Y82" s="19"/>
      <c r="Z82" s="22">
        <v>2514996</v>
      </c>
    </row>
    <row r="83" spans="1:26" ht="13.5" hidden="1">
      <c r="A83" s="38" t="s">
        <v>107</v>
      </c>
      <c r="B83" s="18">
        <v>41848065</v>
      </c>
      <c r="C83" s="18"/>
      <c r="D83" s="19">
        <v>375000</v>
      </c>
      <c r="E83" s="20">
        <v>375000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187500</v>
      </c>
      <c r="X83" s="20"/>
      <c r="Y83" s="19"/>
      <c r="Z83" s="22">
        <v>375000</v>
      </c>
    </row>
    <row r="84" spans="1:26" ht="13.5" hidden="1">
      <c r="A84" s="39" t="s">
        <v>108</v>
      </c>
      <c r="B84" s="27"/>
      <c r="C84" s="27"/>
      <c r="D84" s="28">
        <v>2499996</v>
      </c>
      <c r="E84" s="29">
        <v>2499996</v>
      </c>
      <c r="F84" s="29">
        <v>1370381</v>
      </c>
      <c r="G84" s="29">
        <v>1810000</v>
      </c>
      <c r="H84" s="29">
        <v>1883000</v>
      </c>
      <c r="I84" s="29">
        <v>5063381</v>
      </c>
      <c r="J84" s="29">
        <v>1801322</v>
      </c>
      <c r="K84" s="29">
        <v>9791</v>
      </c>
      <c r="L84" s="29">
        <v>273441</v>
      </c>
      <c r="M84" s="29">
        <v>2084554</v>
      </c>
      <c r="N84" s="29"/>
      <c r="O84" s="29"/>
      <c r="P84" s="29"/>
      <c r="Q84" s="29"/>
      <c r="R84" s="29"/>
      <c r="S84" s="29"/>
      <c r="T84" s="29"/>
      <c r="U84" s="29"/>
      <c r="V84" s="29">
        <v>7147935</v>
      </c>
      <c r="W84" s="29">
        <v>1249998</v>
      </c>
      <c r="X84" s="29"/>
      <c r="Y84" s="28"/>
      <c r="Z84" s="30">
        <v>2499996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38235491</v>
      </c>
      <c r="C7" s="18">
        <v>0</v>
      </c>
      <c r="D7" s="58">
        <v>17879944</v>
      </c>
      <c r="E7" s="59">
        <v>17879944</v>
      </c>
      <c r="F7" s="59">
        <v>3264240</v>
      </c>
      <c r="G7" s="59">
        <v>906788</v>
      </c>
      <c r="H7" s="59">
        <v>1240026</v>
      </c>
      <c r="I7" s="59">
        <v>5411054</v>
      </c>
      <c r="J7" s="59">
        <v>1044264</v>
      </c>
      <c r="K7" s="59">
        <v>4516734</v>
      </c>
      <c r="L7" s="59">
        <v>860036</v>
      </c>
      <c r="M7" s="59">
        <v>6421034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11832088</v>
      </c>
      <c r="W7" s="59">
        <v>7689972</v>
      </c>
      <c r="X7" s="59">
        <v>4142116</v>
      </c>
      <c r="Y7" s="60">
        <v>53.86</v>
      </c>
      <c r="Z7" s="61">
        <v>17879944</v>
      </c>
    </row>
    <row r="8" spans="1:26" ht="13.5">
      <c r="A8" s="57" t="s">
        <v>34</v>
      </c>
      <c r="B8" s="18">
        <v>338036461</v>
      </c>
      <c r="C8" s="18">
        <v>0</v>
      </c>
      <c r="D8" s="58">
        <v>337235000</v>
      </c>
      <c r="E8" s="59">
        <v>337235000</v>
      </c>
      <c r="F8" s="59">
        <v>139028000</v>
      </c>
      <c r="G8" s="59">
        <v>1032651</v>
      </c>
      <c r="H8" s="59">
        <v>0</v>
      </c>
      <c r="I8" s="59">
        <v>140060651</v>
      </c>
      <c r="J8" s="59">
        <v>-1104266</v>
      </c>
      <c r="K8" s="59">
        <v>-58610</v>
      </c>
      <c r="L8" s="59">
        <v>113515000</v>
      </c>
      <c r="M8" s="59">
        <v>112352124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252412775</v>
      </c>
      <c r="W8" s="59">
        <v>246372242</v>
      </c>
      <c r="X8" s="59">
        <v>6040533</v>
      </c>
      <c r="Y8" s="60">
        <v>2.45</v>
      </c>
      <c r="Z8" s="61">
        <v>337235000</v>
      </c>
    </row>
    <row r="9" spans="1:26" ht="13.5">
      <c r="A9" s="57" t="s">
        <v>35</v>
      </c>
      <c r="B9" s="18">
        <v>3483054</v>
      </c>
      <c r="C9" s="18">
        <v>0</v>
      </c>
      <c r="D9" s="58">
        <v>691174</v>
      </c>
      <c r="E9" s="59">
        <v>691174</v>
      </c>
      <c r="F9" s="59">
        <v>122628</v>
      </c>
      <c r="G9" s="59">
        <v>168422</v>
      </c>
      <c r="H9" s="59">
        <v>74001</v>
      </c>
      <c r="I9" s="59">
        <v>365051</v>
      </c>
      <c r="J9" s="59">
        <v>364994</v>
      </c>
      <c r="K9" s="59">
        <v>215631</v>
      </c>
      <c r="L9" s="59">
        <v>361493</v>
      </c>
      <c r="M9" s="59">
        <v>942118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1307169</v>
      </c>
      <c r="W9" s="59">
        <v>239688</v>
      </c>
      <c r="X9" s="59">
        <v>1067481</v>
      </c>
      <c r="Y9" s="60">
        <v>445.36</v>
      </c>
      <c r="Z9" s="61">
        <v>691174</v>
      </c>
    </row>
    <row r="10" spans="1:26" ht="25.5">
      <c r="A10" s="62" t="s">
        <v>95</v>
      </c>
      <c r="B10" s="63">
        <f>SUM(B5:B9)</f>
        <v>379755006</v>
      </c>
      <c r="C10" s="63">
        <f>SUM(C5:C9)</f>
        <v>0</v>
      </c>
      <c r="D10" s="64">
        <f aca="true" t="shared" si="0" ref="D10:Z10">SUM(D5:D9)</f>
        <v>355806118</v>
      </c>
      <c r="E10" s="65">
        <f t="shared" si="0"/>
        <v>355806118</v>
      </c>
      <c r="F10" s="65">
        <f t="shared" si="0"/>
        <v>142414868</v>
      </c>
      <c r="G10" s="65">
        <f t="shared" si="0"/>
        <v>2107861</v>
      </c>
      <c r="H10" s="65">
        <f t="shared" si="0"/>
        <v>1314027</v>
      </c>
      <c r="I10" s="65">
        <f t="shared" si="0"/>
        <v>145836756</v>
      </c>
      <c r="J10" s="65">
        <f t="shared" si="0"/>
        <v>304992</v>
      </c>
      <c r="K10" s="65">
        <f t="shared" si="0"/>
        <v>4673755</v>
      </c>
      <c r="L10" s="65">
        <f t="shared" si="0"/>
        <v>114736529</v>
      </c>
      <c r="M10" s="65">
        <f t="shared" si="0"/>
        <v>119715276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265552032</v>
      </c>
      <c r="W10" s="65">
        <f t="shared" si="0"/>
        <v>254301902</v>
      </c>
      <c r="X10" s="65">
        <f t="shared" si="0"/>
        <v>11250130</v>
      </c>
      <c r="Y10" s="66">
        <f>+IF(W10&lt;&gt;0,(X10/W10)*100,0)</f>
        <v>4.423926801774373</v>
      </c>
      <c r="Z10" s="67">
        <f t="shared" si="0"/>
        <v>355806118</v>
      </c>
    </row>
    <row r="11" spans="1:26" ht="13.5">
      <c r="A11" s="57" t="s">
        <v>36</v>
      </c>
      <c r="B11" s="18">
        <v>90059930</v>
      </c>
      <c r="C11" s="18">
        <v>0</v>
      </c>
      <c r="D11" s="58">
        <v>120522991</v>
      </c>
      <c r="E11" s="59">
        <v>120522991</v>
      </c>
      <c r="F11" s="59">
        <v>8449807</v>
      </c>
      <c r="G11" s="59">
        <v>8431212</v>
      </c>
      <c r="H11" s="59">
        <v>8500913</v>
      </c>
      <c r="I11" s="59">
        <v>25381932</v>
      </c>
      <c r="J11" s="59">
        <v>8383280</v>
      </c>
      <c r="K11" s="59">
        <v>7678088</v>
      </c>
      <c r="L11" s="59">
        <v>9540681</v>
      </c>
      <c r="M11" s="59">
        <v>25602049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50983981</v>
      </c>
      <c r="W11" s="59">
        <v>60261498</v>
      </c>
      <c r="X11" s="59">
        <v>-9277517</v>
      </c>
      <c r="Y11" s="60">
        <v>-15.4</v>
      </c>
      <c r="Z11" s="61">
        <v>120522991</v>
      </c>
    </row>
    <row r="12" spans="1:26" ht="13.5">
      <c r="A12" s="57" t="s">
        <v>37</v>
      </c>
      <c r="B12" s="18">
        <v>12881629</v>
      </c>
      <c r="C12" s="18">
        <v>0</v>
      </c>
      <c r="D12" s="58">
        <v>14347909</v>
      </c>
      <c r="E12" s="59">
        <v>14347909</v>
      </c>
      <c r="F12" s="59">
        <v>1056151</v>
      </c>
      <c r="G12" s="59">
        <v>806083</v>
      </c>
      <c r="H12" s="59">
        <v>1085826</v>
      </c>
      <c r="I12" s="59">
        <v>2948060</v>
      </c>
      <c r="J12" s="59">
        <v>1067170</v>
      </c>
      <c r="K12" s="59">
        <v>0</v>
      </c>
      <c r="L12" s="59">
        <v>2307817</v>
      </c>
      <c r="M12" s="59">
        <v>3374987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6323047</v>
      </c>
      <c r="W12" s="59">
        <v>7173954</v>
      </c>
      <c r="X12" s="59">
        <v>-850907</v>
      </c>
      <c r="Y12" s="60">
        <v>-11.86</v>
      </c>
      <c r="Z12" s="61">
        <v>14347909</v>
      </c>
    </row>
    <row r="13" spans="1:26" ht="13.5">
      <c r="A13" s="57" t="s">
        <v>96</v>
      </c>
      <c r="B13" s="18">
        <v>9565965</v>
      </c>
      <c r="C13" s="18">
        <v>0</v>
      </c>
      <c r="D13" s="58">
        <v>9584723</v>
      </c>
      <c r="E13" s="59">
        <v>9584723</v>
      </c>
      <c r="F13" s="59">
        <v>0</v>
      </c>
      <c r="G13" s="59">
        <v>1625325</v>
      </c>
      <c r="H13" s="59">
        <v>788693</v>
      </c>
      <c r="I13" s="59">
        <v>2414018</v>
      </c>
      <c r="J13" s="59">
        <v>818621</v>
      </c>
      <c r="K13" s="59">
        <v>790263</v>
      </c>
      <c r="L13" s="59">
        <v>816190</v>
      </c>
      <c r="M13" s="59">
        <v>2425074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4839092</v>
      </c>
      <c r="W13" s="59">
        <v>4792362</v>
      </c>
      <c r="X13" s="59">
        <v>46730</v>
      </c>
      <c r="Y13" s="60">
        <v>0.98</v>
      </c>
      <c r="Z13" s="61">
        <v>9584723</v>
      </c>
    </row>
    <row r="14" spans="1:26" ht="13.5">
      <c r="A14" s="57" t="s">
        <v>38</v>
      </c>
      <c r="B14" s="18">
        <v>1519218</v>
      </c>
      <c r="C14" s="18">
        <v>0</v>
      </c>
      <c r="D14" s="58">
        <v>1583419</v>
      </c>
      <c r="E14" s="59">
        <v>1583419</v>
      </c>
      <c r="F14" s="59">
        <v>4153</v>
      </c>
      <c r="G14" s="59">
        <v>3579</v>
      </c>
      <c r="H14" s="59">
        <v>323982</v>
      </c>
      <c r="I14" s="59">
        <v>331714</v>
      </c>
      <c r="J14" s="59">
        <v>3691</v>
      </c>
      <c r="K14" s="59">
        <v>3076</v>
      </c>
      <c r="L14" s="59">
        <v>2906</v>
      </c>
      <c r="M14" s="59">
        <v>9673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341387</v>
      </c>
      <c r="W14" s="59">
        <v>780806</v>
      </c>
      <c r="X14" s="59">
        <v>-439419</v>
      </c>
      <c r="Y14" s="60">
        <v>-56.28</v>
      </c>
      <c r="Z14" s="61">
        <v>1583419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177348649</v>
      </c>
      <c r="C16" s="18">
        <v>0</v>
      </c>
      <c r="D16" s="58">
        <v>205917172</v>
      </c>
      <c r="E16" s="59">
        <v>245663752</v>
      </c>
      <c r="F16" s="59">
        <v>2542026</v>
      </c>
      <c r="G16" s="59">
        <v>2682480</v>
      </c>
      <c r="H16" s="59">
        <v>5500093</v>
      </c>
      <c r="I16" s="59">
        <v>10724599</v>
      </c>
      <c r="J16" s="59">
        <v>14695950</v>
      </c>
      <c r="K16" s="59">
        <v>11420153</v>
      </c>
      <c r="L16" s="59">
        <v>40508144</v>
      </c>
      <c r="M16" s="59">
        <v>66624247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77348846</v>
      </c>
      <c r="W16" s="59">
        <v>68225839</v>
      </c>
      <c r="X16" s="59">
        <v>9123007</v>
      </c>
      <c r="Y16" s="60">
        <v>13.37</v>
      </c>
      <c r="Z16" s="61">
        <v>245663752</v>
      </c>
    </row>
    <row r="17" spans="1:26" ht="13.5">
      <c r="A17" s="57" t="s">
        <v>41</v>
      </c>
      <c r="B17" s="18">
        <v>65470669</v>
      </c>
      <c r="C17" s="18">
        <v>0</v>
      </c>
      <c r="D17" s="58">
        <v>89950188</v>
      </c>
      <c r="E17" s="59">
        <v>99641246</v>
      </c>
      <c r="F17" s="59">
        <v>2629117</v>
      </c>
      <c r="G17" s="59">
        <v>4908585</v>
      </c>
      <c r="H17" s="59">
        <v>4992397</v>
      </c>
      <c r="I17" s="59">
        <v>12530099</v>
      </c>
      <c r="J17" s="59">
        <v>3916855</v>
      </c>
      <c r="K17" s="59">
        <v>7974414</v>
      </c>
      <c r="L17" s="59">
        <v>6318449</v>
      </c>
      <c r="M17" s="59">
        <v>18209718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30739817</v>
      </c>
      <c r="W17" s="59">
        <v>43951407</v>
      </c>
      <c r="X17" s="59">
        <v>-13211590</v>
      </c>
      <c r="Y17" s="60">
        <v>-30.06</v>
      </c>
      <c r="Z17" s="61">
        <v>99641246</v>
      </c>
    </row>
    <row r="18" spans="1:26" ht="13.5">
      <c r="A18" s="69" t="s">
        <v>42</v>
      </c>
      <c r="B18" s="70">
        <f>SUM(B11:B17)</f>
        <v>356846060</v>
      </c>
      <c r="C18" s="70">
        <f>SUM(C11:C17)</f>
        <v>0</v>
      </c>
      <c r="D18" s="71">
        <f aca="true" t="shared" si="1" ref="D18:Z18">SUM(D11:D17)</f>
        <v>441906402</v>
      </c>
      <c r="E18" s="72">
        <f t="shared" si="1"/>
        <v>491344040</v>
      </c>
      <c r="F18" s="72">
        <f t="shared" si="1"/>
        <v>14681254</v>
      </c>
      <c r="G18" s="72">
        <f t="shared" si="1"/>
        <v>18457264</v>
      </c>
      <c r="H18" s="72">
        <f t="shared" si="1"/>
        <v>21191904</v>
      </c>
      <c r="I18" s="72">
        <f t="shared" si="1"/>
        <v>54330422</v>
      </c>
      <c r="J18" s="72">
        <f t="shared" si="1"/>
        <v>28885567</v>
      </c>
      <c r="K18" s="72">
        <f t="shared" si="1"/>
        <v>27865994</v>
      </c>
      <c r="L18" s="72">
        <f t="shared" si="1"/>
        <v>59494187</v>
      </c>
      <c r="M18" s="72">
        <f t="shared" si="1"/>
        <v>116245748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170576170</v>
      </c>
      <c r="W18" s="72">
        <f t="shared" si="1"/>
        <v>185185866</v>
      </c>
      <c r="X18" s="72">
        <f t="shared" si="1"/>
        <v>-14609696</v>
      </c>
      <c r="Y18" s="66">
        <f>+IF(W18&lt;&gt;0,(X18/W18)*100,0)</f>
        <v>-7.889206836119987</v>
      </c>
      <c r="Z18" s="73">
        <f t="shared" si="1"/>
        <v>491344040</v>
      </c>
    </row>
    <row r="19" spans="1:26" ht="13.5">
      <c r="A19" s="69" t="s">
        <v>43</v>
      </c>
      <c r="B19" s="74">
        <f>+B10-B18</f>
        <v>22908946</v>
      </c>
      <c r="C19" s="74">
        <f>+C10-C18</f>
        <v>0</v>
      </c>
      <c r="D19" s="75">
        <f aca="true" t="shared" si="2" ref="D19:Z19">+D10-D18</f>
        <v>-86100284</v>
      </c>
      <c r="E19" s="76">
        <f t="shared" si="2"/>
        <v>-135537922</v>
      </c>
      <c r="F19" s="76">
        <f t="shared" si="2"/>
        <v>127733614</v>
      </c>
      <c r="G19" s="76">
        <f t="shared" si="2"/>
        <v>-16349403</v>
      </c>
      <c r="H19" s="76">
        <f t="shared" si="2"/>
        <v>-19877877</v>
      </c>
      <c r="I19" s="76">
        <f t="shared" si="2"/>
        <v>91506334</v>
      </c>
      <c r="J19" s="76">
        <f t="shared" si="2"/>
        <v>-28580575</v>
      </c>
      <c r="K19" s="76">
        <f t="shared" si="2"/>
        <v>-23192239</v>
      </c>
      <c r="L19" s="76">
        <f t="shared" si="2"/>
        <v>55242342</v>
      </c>
      <c r="M19" s="76">
        <f t="shared" si="2"/>
        <v>3469528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94975862</v>
      </c>
      <c r="W19" s="76">
        <f>IF(E10=E18,0,W10-W18)</f>
        <v>69116036</v>
      </c>
      <c r="X19" s="76">
        <f t="shared" si="2"/>
        <v>25859826</v>
      </c>
      <c r="Y19" s="77">
        <f>+IF(W19&lt;&gt;0,(X19/W19)*100,0)</f>
        <v>37.41508844633393</v>
      </c>
      <c r="Z19" s="78">
        <f t="shared" si="2"/>
        <v>-135537922</v>
      </c>
    </row>
    <row r="20" spans="1:26" ht="13.5">
      <c r="A20" s="57" t="s">
        <v>44</v>
      </c>
      <c r="B20" s="18">
        <v>2010000</v>
      </c>
      <c r="C20" s="18">
        <v>0</v>
      </c>
      <c r="D20" s="58">
        <v>2076000</v>
      </c>
      <c r="E20" s="59">
        <v>2076000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2076000</v>
      </c>
      <c r="X20" s="59">
        <v>-2076000</v>
      </c>
      <c r="Y20" s="60">
        <v>-100</v>
      </c>
      <c r="Z20" s="61">
        <v>2076000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24918946</v>
      </c>
      <c r="C22" s="85">
        <f>SUM(C19:C21)</f>
        <v>0</v>
      </c>
      <c r="D22" s="86">
        <f aca="true" t="shared" si="3" ref="D22:Z22">SUM(D19:D21)</f>
        <v>-84024284</v>
      </c>
      <c r="E22" s="87">
        <f t="shared" si="3"/>
        <v>-133461922</v>
      </c>
      <c r="F22" s="87">
        <f t="shared" si="3"/>
        <v>127733614</v>
      </c>
      <c r="G22" s="87">
        <f t="shared" si="3"/>
        <v>-16349403</v>
      </c>
      <c r="H22" s="87">
        <f t="shared" si="3"/>
        <v>-19877877</v>
      </c>
      <c r="I22" s="87">
        <f t="shared" si="3"/>
        <v>91506334</v>
      </c>
      <c r="J22" s="87">
        <f t="shared" si="3"/>
        <v>-28580575</v>
      </c>
      <c r="K22" s="87">
        <f t="shared" si="3"/>
        <v>-23192239</v>
      </c>
      <c r="L22" s="87">
        <f t="shared" si="3"/>
        <v>55242342</v>
      </c>
      <c r="M22" s="87">
        <f t="shared" si="3"/>
        <v>3469528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94975862</v>
      </c>
      <c r="W22" s="87">
        <f t="shared" si="3"/>
        <v>71192036</v>
      </c>
      <c r="X22" s="87">
        <f t="shared" si="3"/>
        <v>23783826</v>
      </c>
      <c r="Y22" s="88">
        <f>+IF(W22&lt;&gt;0,(X22/W22)*100,0)</f>
        <v>33.40798681470495</v>
      </c>
      <c r="Z22" s="89">
        <f t="shared" si="3"/>
        <v>-133461922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24918946</v>
      </c>
      <c r="C24" s="74">
        <f>SUM(C22:C23)</f>
        <v>0</v>
      </c>
      <c r="D24" s="75">
        <f aca="true" t="shared" si="4" ref="D24:Z24">SUM(D22:D23)</f>
        <v>-84024284</v>
      </c>
      <c r="E24" s="76">
        <f t="shared" si="4"/>
        <v>-133461922</v>
      </c>
      <c r="F24" s="76">
        <f t="shared" si="4"/>
        <v>127733614</v>
      </c>
      <c r="G24" s="76">
        <f t="shared" si="4"/>
        <v>-16349403</v>
      </c>
      <c r="H24" s="76">
        <f t="shared" si="4"/>
        <v>-19877877</v>
      </c>
      <c r="I24" s="76">
        <f t="shared" si="4"/>
        <v>91506334</v>
      </c>
      <c r="J24" s="76">
        <f t="shared" si="4"/>
        <v>-28580575</v>
      </c>
      <c r="K24" s="76">
        <f t="shared" si="4"/>
        <v>-23192239</v>
      </c>
      <c r="L24" s="76">
        <f t="shared" si="4"/>
        <v>55242342</v>
      </c>
      <c r="M24" s="76">
        <f t="shared" si="4"/>
        <v>3469528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94975862</v>
      </c>
      <c r="W24" s="76">
        <f t="shared" si="4"/>
        <v>71192036</v>
      </c>
      <c r="X24" s="76">
        <f t="shared" si="4"/>
        <v>23783826</v>
      </c>
      <c r="Y24" s="77">
        <f>+IF(W24&lt;&gt;0,(X24/W24)*100,0)</f>
        <v>33.40798681470495</v>
      </c>
      <c r="Z24" s="78">
        <f t="shared" si="4"/>
        <v>-133461922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23539657</v>
      </c>
      <c r="C27" s="21">
        <v>0</v>
      </c>
      <c r="D27" s="98">
        <v>8050000</v>
      </c>
      <c r="E27" s="99">
        <v>31284177</v>
      </c>
      <c r="F27" s="99">
        <v>0</v>
      </c>
      <c r="G27" s="99">
        <v>4180388</v>
      </c>
      <c r="H27" s="99">
        <v>843976</v>
      </c>
      <c r="I27" s="99">
        <v>5024364</v>
      </c>
      <c r="J27" s="99">
        <v>5808297</v>
      </c>
      <c r="K27" s="99">
        <v>288369</v>
      </c>
      <c r="L27" s="99">
        <v>9220869</v>
      </c>
      <c r="M27" s="99">
        <v>15317535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20341899</v>
      </c>
      <c r="W27" s="99">
        <v>15642089</v>
      </c>
      <c r="X27" s="99">
        <v>4699810</v>
      </c>
      <c r="Y27" s="100">
        <v>30.05</v>
      </c>
      <c r="Z27" s="101">
        <v>31284177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23539657</v>
      </c>
      <c r="C31" s="18">
        <v>0</v>
      </c>
      <c r="D31" s="58">
        <v>8050000</v>
      </c>
      <c r="E31" s="59">
        <v>31284177</v>
      </c>
      <c r="F31" s="59">
        <v>0</v>
      </c>
      <c r="G31" s="59">
        <v>4180388</v>
      </c>
      <c r="H31" s="59">
        <v>843976</v>
      </c>
      <c r="I31" s="59">
        <v>5024364</v>
      </c>
      <c r="J31" s="59">
        <v>5808297</v>
      </c>
      <c r="K31" s="59">
        <v>288369</v>
      </c>
      <c r="L31" s="59">
        <v>9220869</v>
      </c>
      <c r="M31" s="59">
        <v>15317535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20341899</v>
      </c>
      <c r="W31" s="59">
        <v>15642089</v>
      </c>
      <c r="X31" s="59">
        <v>4699810</v>
      </c>
      <c r="Y31" s="60">
        <v>30.05</v>
      </c>
      <c r="Z31" s="61">
        <v>31284177</v>
      </c>
    </row>
    <row r="32" spans="1:26" ht="13.5">
      <c r="A32" s="69" t="s">
        <v>50</v>
      </c>
      <c r="B32" s="21">
        <f>SUM(B28:B31)</f>
        <v>23539657</v>
      </c>
      <c r="C32" s="21">
        <f>SUM(C28:C31)</f>
        <v>0</v>
      </c>
      <c r="D32" s="98">
        <f aca="true" t="shared" si="5" ref="D32:Z32">SUM(D28:D31)</f>
        <v>8050000</v>
      </c>
      <c r="E32" s="99">
        <f t="shared" si="5"/>
        <v>31284177</v>
      </c>
      <c r="F32" s="99">
        <f t="shared" si="5"/>
        <v>0</v>
      </c>
      <c r="G32" s="99">
        <f t="shared" si="5"/>
        <v>4180388</v>
      </c>
      <c r="H32" s="99">
        <f t="shared" si="5"/>
        <v>843976</v>
      </c>
      <c r="I32" s="99">
        <f t="shared" si="5"/>
        <v>5024364</v>
      </c>
      <c r="J32" s="99">
        <f t="shared" si="5"/>
        <v>5808297</v>
      </c>
      <c r="K32" s="99">
        <f t="shared" si="5"/>
        <v>288369</v>
      </c>
      <c r="L32" s="99">
        <f t="shared" si="5"/>
        <v>9220869</v>
      </c>
      <c r="M32" s="99">
        <f t="shared" si="5"/>
        <v>15317535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20341899</v>
      </c>
      <c r="W32" s="99">
        <f t="shared" si="5"/>
        <v>15642089</v>
      </c>
      <c r="X32" s="99">
        <f t="shared" si="5"/>
        <v>4699810</v>
      </c>
      <c r="Y32" s="100">
        <f>+IF(W32&lt;&gt;0,(X32/W32)*100,0)</f>
        <v>30.04592289431418</v>
      </c>
      <c r="Z32" s="101">
        <f t="shared" si="5"/>
        <v>31284177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556574259</v>
      </c>
      <c r="C35" s="18">
        <v>0</v>
      </c>
      <c r="D35" s="58">
        <v>518604019</v>
      </c>
      <c r="E35" s="59">
        <v>445932204</v>
      </c>
      <c r="F35" s="59">
        <v>691916286</v>
      </c>
      <c r="G35" s="59">
        <v>650797692</v>
      </c>
      <c r="H35" s="59">
        <v>627777058</v>
      </c>
      <c r="I35" s="59">
        <v>627777058</v>
      </c>
      <c r="J35" s="59">
        <v>595655877</v>
      </c>
      <c r="K35" s="59">
        <v>572413314</v>
      </c>
      <c r="L35" s="59">
        <v>622245220</v>
      </c>
      <c r="M35" s="59">
        <v>622245220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622245220</v>
      </c>
      <c r="W35" s="59">
        <v>222966102</v>
      </c>
      <c r="X35" s="59">
        <v>399279118</v>
      </c>
      <c r="Y35" s="60">
        <v>179.08</v>
      </c>
      <c r="Z35" s="61">
        <v>445932204</v>
      </c>
    </row>
    <row r="36" spans="1:26" ht="13.5">
      <c r="A36" s="57" t="s">
        <v>53</v>
      </c>
      <c r="B36" s="18">
        <v>176863248</v>
      </c>
      <c r="C36" s="18">
        <v>0</v>
      </c>
      <c r="D36" s="58">
        <v>197324294</v>
      </c>
      <c r="E36" s="59">
        <v>220558470</v>
      </c>
      <c r="F36" s="59">
        <v>177016275</v>
      </c>
      <c r="G36" s="59">
        <v>179418009</v>
      </c>
      <c r="H36" s="59">
        <v>179473293</v>
      </c>
      <c r="I36" s="59">
        <v>179473293</v>
      </c>
      <c r="J36" s="59">
        <v>184462972</v>
      </c>
      <c r="K36" s="59">
        <v>183961079</v>
      </c>
      <c r="L36" s="59">
        <v>192365464</v>
      </c>
      <c r="M36" s="59">
        <v>192365464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192365464</v>
      </c>
      <c r="W36" s="59">
        <v>110279235</v>
      </c>
      <c r="X36" s="59">
        <v>82086229</v>
      </c>
      <c r="Y36" s="60">
        <v>74.43</v>
      </c>
      <c r="Z36" s="61">
        <v>220558470</v>
      </c>
    </row>
    <row r="37" spans="1:26" ht="13.5">
      <c r="A37" s="57" t="s">
        <v>54</v>
      </c>
      <c r="B37" s="18">
        <v>40871790</v>
      </c>
      <c r="C37" s="18">
        <v>0</v>
      </c>
      <c r="D37" s="58">
        <v>28601590</v>
      </c>
      <c r="E37" s="59">
        <v>28601590</v>
      </c>
      <c r="F37" s="59">
        <v>26863207</v>
      </c>
      <c r="G37" s="59">
        <v>26265209</v>
      </c>
      <c r="H37" s="59">
        <v>23168695</v>
      </c>
      <c r="I37" s="59">
        <v>23168695</v>
      </c>
      <c r="J37" s="59">
        <v>23367755</v>
      </c>
      <c r="K37" s="59">
        <v>22815530</v>
      </c>
      <c r="L37" s="59">
        <v>27059427</v>
      </c>
      <c r="M37" s="59">
        <v>27059427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27059427</v>
      </c>
      <c r="W37" s="59">
        <v>14300795</v>
      </c>
      <c r="X37" s="59">
        <v>12758632</v>
      </c>
      <c r="Y37" s="60">
        <v>89.22</v>
      </c>
      <c r="Z37" s="61">
        <v>28601590</v>
      </c>
    </row>
    <row r="38" spans="1:26" ht="13.5">
      <c r="A38" s="57" t="s">
        <v>55</v>
      </c>
      <c r="B38" s="18">
        <v>26161070</v>
      </c>
      <c r="C38" s="18">
        <v>0</v>
      </c>
      <c r="D38" s="58">
        <v>25432068</v>
      </c>
      <c r="E38" s="59">
        <v>25432068</v>
      </c>
      <c r="F38" s="59">
        <v>22580532</v>
      </c>
      <c r="G38" s="59">
        <v>26170653</v>
      </c>
      <c r="H38" s="59">
        <v>26170653</v>
      </c>
      <c r="I38" s="59">
        <v>26170653</v>
      </c>
      <c r="J38" s="59">
        <v>26170653</v>
      </c>
      <c r="K38" s="59">
        <v>26170653</v>
      </c>
      <c r="L38" s="59">
        <v>26170653</v>
      </c>
      <c r="M38" s="59">
        <v>26170653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26170653</v>
      </c>
      <c r="W38" s="59">
        <v>12716034</v>
      </c>
      <c r="X38" s="59">
        <v>13454619</v>
      </c>
      <c r="Y38" s="60">
        <v>105.81</v>
      </c>
      <c r="Z38" s="61">
        <v>25432068</v>
      </c>
    </row>
    <row r="39" spans="1:26" ht="13.5">
      <c r="A39" s="57" t="s">
        <v>56</v>
      </c>
      <c r="B39" s="18">
        <v>666404647</v>
      </c>
      <c r="C39" s="18">
        <v>0</v>
      </c>
      <c r="D39" s="58">
        <v>661894655</v>
      </c>
      <c r="E39" s="59">
        <v>612457016</v>
      </c>
      <c r="F39" s="59">
        <v>819488822</v>
      </c>
      <c r="G39" s="59">
        <v>777779839</v>
      </c>
      <c r="H39" s="59">
        <v>757911003</v>
      </c>
      <c r="I39" s="59">
        <v>757911003</v>
      </c>
      <c r="J39" s="59">
        <v>730580441</v>
      </c>
      <c r="K39" s="59">
        <v>707388210</v>
      </c>
      <c r="L39" s="59">
        <v>761380604</v>
      </c>
      <c r="M39" s="59">
        <v>761380604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761380604</v>
      </c>
      <c r="W39" s="59">
        <v>306228508</v>
      </c>
      <c r="X39" s="59">
        <v>455152096</v>
      </c>
      <c r="Y39" s="60">
        <v>148.63</v>
      </c>
      <c r="Z39" s="61">
        <v>612457016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66360970</v>
      </c>
      <c r="C42" s="18">
        <v>0</v>
      </c>
      <c r="D42" s="58">
        <v>4948982</v>
      </c>
      <c r="E42" s="59">
        <v>-46288654</v>
      </c>
      <c r="F42" s="59">
        <v>116698377</v>
      </c>
      <c r="G42" s="59">
        <v>-19073007</v>
      </c>
      <c r="H42" s="59">
        <v>-21524752</v>
      </c>
      <c r="I42" s="59">
        <v>76100618</v>
      </c>
      <c r="J42" s="59">
        <v>-29443508</v>
      </c>
      <c r="K42" s="59">
        <v>-25072199</v>
      </c>
      <c r="L42" s="59">
        <v>51596650</v>
      </c>
      <c r="M42" s="59">
        <v>-2919057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73181561</v>
      </c>
      <c r="W42" s="59">
        <v>38079511</v>
      </c>
      <c r="X42" s="59">
        <v>35102050</v>
      </c>
      <c r="Y42" s="60">
        <v>92.18</v>
      </c>
      <c r="Z42" s="61">
        <v>-46288654</v>
      </c>
    </row>
    <row r="43" spans="1:26" ht="13.5">
      <c r="A43" s="57" t="s">
        <v>59</v>
      </c>
      <c r="B43" s="18">
        <v>-33328639</v>
      </c>
      <c r="C43" s="18">
        <v>0</v>
      </c>
      <c r="D43" s="58">
        <v>-9850000</v>
      </c>
      <c r="E43" s="59">
        <v>-31284176</v>
      </c>
      <c r="F43" s="59">
        <v>0</v>
      </c>
      <c r="G43" s="59">
        <v>-4159182</v>
      </c>
      <c r="H43" s="59">
        <v>14539563</v>
      </c>
      <c r="I43" s="59">
        <v>10380381</v>
      </c>
      <c r="J43" s="59">
        <v>253960</v>
      </c>
      <c r="K43" s="59">
        <v>1180151</v>
      </c>
      <c r="L43" s="59">
        <v>-7340903</v>
      </c>
      <c r="M43" s="59">
        <v>-5906792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4473589</v>
      </c>
      <c r="W43" s="59">
        <v>-13028759</v>
      </c>
      <c r="X43" s="59">
        <v>17502348</v>
      </c>
      <c r="Y43" s="60">
        <v>-134.34</v>
      </c>
      <c r="Z43" s="61">
        <v>-31284176</v>
      </c>
    </row>
    <row r="44" spans="1:26" ht="13.5">
      <c r="A44" s="57" t="s">
        <v>60</v>
      </c>
      <c r="B44" s="18">
        <v>-3085068</v>
      </c>
      <c r="C44" s="18">
        <v>0</v>
      </c>
      <c r="D44" s="58">
        <v>-1702996</v>
      </c>
      <c r="E44" s="59">
        <v>-1702996</v>
      </c>
      <c r="F44" s="59">
        <v>0</v>
      </c>
      <c r="G44" s="59">
        <v>0</v>
      </c>
      <c r="H44" s="59">
        <v>-1882191</v>
      </c>
      <c r="I44" s="59">
        <v>-1882191</v>
      </c>
      <c r="J44" s="59">
        <v>0</v>
      </c>
      <c r="K44" s="59">
        <v>-22063</v>
      </c>
      <c r="L44" s="59">
        <v>-22211</v>
      </c>
      <c r="M44" s="59">
        <v>-44274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-1926465</v>
      </c>
      <c r="W44" s="59">
        <v>-851498</v>
      </c>
      <c r="X44" s="59">
        <v>-1074967</v>
      </c>
      <c r="Y44" s="60">
        <v>126.24</v>
      </c>
      <c r="Z44" s="61">
        <v>-1702996</v>
      </c>
    </row>
    <row r="45" spans="1:26" ht="13.5">
      <c r="A45" s="69" t="s">
        <v>61</v>
      </c>
      <c r="B45" s="21">
        <v>462348011</v>
      </c>
      <c r="C45" s="21">
        <v>0</v>
      </c>
      <c r="D45" s="98">
        <v>425775493</v>
      </c>
      <c r="E45" s="99">
        <v>353103681</v>
      </c>
      <c r="F45" s="99">
        <v>579046388</v>
      </c>
      <c r="G45" s="99">
        <v>555814199</v>
      </c>
      <c r="H45" s="99">
        <v>546946819</v>
      </c>
      <c r="I45" s="99">
        <v>546946819</v>
      </c>
      <c r="J45" s="99">
        <v>517757271</v>
      </c>
      <c r="K45" s="99">
        <v>493843160</v>
      </c>
      <c r="L45" s="99">
        <v>538076696</v>
      </c>
      <c r="M45" s="99">
        <v>538076696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538076696</v>
      </c>
      <c r="W45" s="99">
        <v>456578761</v>
      </c>
      <c r="X45" s="99">
        <v>81497935</v>
      </c>
      <c r="Y45" s="100">
        <v>17.85</v>
      </c>
      <c r="Z45" s="101">
        <v>353103681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17315553</v>
      </c>
      <c r="C49" s="51">
        <v>0</v>
      </c>
      <c r="D49" s="128">
        <v>-45728</v>
      </c>
      <c r="E49" s="53">
        <v>50911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15236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59042</v>
      </c>
      <c r="W49" s="53">
        <v>0</v>
      </c>
      <c r="X49" s="53">
        <v>0</v>
      </c>
      <c r="Y49" s="53">
        <v>17395014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-27059425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-27059425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92514074</v>
      </c>
      <c r="C5" s="18">
        <v>0</v>
      </c>
      <c r="D5" s="58">
        <v>89437570</v>
      </c>
      <c r="E5" s="59">
        <v>89437570</v>
      </c>
      <c r="F5" s="59">
        <v>87731842</v>
      </c>
      <c r="G5" s="59">
        <v>-21670</v>
      </c>
      <c r="H5" s="59">
        <v>-61889</v>
      </c>
      <c r="I5" s="59">
        <v>87648283</v>
      </c>
      <c r="J5" s="59">
        <v>287679</v>
      </c>
      <c r="K5" s="59">
        <v>41140</v>
      </c>
      <c r="L5" s="59">
        <v>-4023</v>
      </c>
      <c r="M5" s="59">
        <v>324796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87973079</v>
      </c>
      <c r="W5" s="59">
        <v>89438000</v>
      </c>
      <c r="X5" s="59">
        <v>-1464921</v>
      </c>
      <c r="Y5" s="60">
        <v>-1.64</v>
      </c>
      <c r="Z5" s="61">
        <v>89437570</v>
      </c>
    </row>
    <row r="6" spans="1:26" ht="13.5">
      <c r="A6" s="57" t="s">
        <v>32</v>
      </c>
      <c r="B6" s="18">
        <v>176212974</v>
      </c>
      <c r="C6" s="18">
        <v>0</v>
      </c>
      <c r="D6" s="58">
        <v>218868330</v>
      </c>
      <c r="E6" s="59">
        <v>218868330</v>
      </c>
      <c r="F6" s="59">
        <v>18663637</v>
      </c>
      <c r="G6" s="59">
        <v>18460761</v>
      </c>
      <c r="H6" s="59">
        <v>16651947</v>
      </c>
      <c r="I6" s="59">
        <v>53776345</v>
      </c>
      <c r="J6" s="59">
        <v>16095683</v>
      </c>
      <c r="K6" s="59">
        <v>19591339</v>
      </c>
      <c r="L6" s="59">
        <v>18355670</v>
      </c>
      <c r="M6" s="59">
        <v>54042692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107819037</v>
      </c>
      <c r="W6" s="59">
        <v>110112984</v>
      </c>
      <c r="X6" s="59">
        <v>-2293947</v>
      </c>
      <c r="Y6" s="60">
        <v>-2.08</v>
      </c>
      <c r="Z6" s="61">
        <v>218868330</v>
      </c>
    </row>
    <row r="7" spans="1:26" ht="13.5">
      <c r="A7" s="57" t="s">
        <v>33</v>
      </c>
      <c r="B7" s="18">
        <v>0</v>
      </c>
      <c r="C7" s="18">
        <v>0</v>
      </c>
      <c r="D7" s="58">
        <v>616281</v>
      </c>
      <c r="E7" s="59">
        <v>616281</v>
      </c>
      <c r="F7" s="59">
        <v>17866</v>
      </c>
      <c r="G7" s="59">
        <v>77354</v>
      </c>
      <c r="H7" s="59">
        <v>24599</v>
      </c>
      <c r="I7" s="59">
        <v>119819</v>
      </c>
      <c r="J7" s="59">
        <v>211417</v>
      </c>
      <c r="K7" s="59">
        <v>154331</v>
      </c>
      <c r="L7" s="59">
        <v>181330</v>
      </c>
      <c r="M7" s="59">
        <v>547078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666897</v>
      </c>
      <c r="W7" s="59">
        <v>308142</v>
      </c>
      <c r="X7" s="59">
        <v>358755</v>
      </c>
      <c r="Y7" s="60">
        <v>116.43</v>
      </c>
      <c r="Z7" s="61">
        <v>616281</v>
      </c>
    </row>
    <row r="8" spans="1:26" ht="13.5">
      <c r="A8" s="57" t="s">
        <v>34</v>
      </c>
      <c r="B8" s="18">
        <v>108813000</v>
      </c>
      <c r="C8" s="18">
        <v>0</v>
      </c>
      <c r="D8" s="58">
        <v>118547304</v>
      </c>
      <c r="E8" s="59">
        <v>118547304</v>
      </c>
      <c r="F8" s="59">
        <v>47939000</v>
      </c>
      <c r="G8" s="59">
        <v>0</v>
      </c>
      <c r="H8" s="59">
        <v>0</v>
      </c>
      <c r="I8" s="59">
        <v>47939000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47939000</v>
      </c>
      <c r="W8" s="59">
        <v>59273502</v>
      </c>
      <c r="X8" s="59">
        <v>-11334502</v>
      </c>
      <c r="Y8" s="60">
        <v>-19.12</v>
      </c>
      <c r="Z8" s="61">
        <v>118547304</v>
      </c>
    </row>
    <row r="9" spans="1:26" ht="13.5">
      <c r="A9" s="57" t="s">
        <v>35</v>
      </c>
      <c r="B9" s="18">
        <v>62061310</v>
      </c>
      <c r="C9" s="18">
        <v>0</v>
      </c>
      <c r="D9" s="58">
        <v>59033397</v>
      </c>
      <c r="E9" s="59">
        <v>59033397</v>
      </c>
      <c r="F9" s="59">
        <v>2134311</v>
      </c>
      <c r="G9" s="59">
        <v>2303767</v>
      </c>
      <c r="H9" s="59">
        <v>1918566</v>
      </c>
      <c r="I9" s="59">
        <v>6356644</v>
      </c>
      <c r="J9" s="59">
        <v>1442670</v>
      </c>
      <c r="K9" s="59">
        <v>4556572</v>
      </c>
      <c r="L9" s="59">
        <v>41413683</v>
      </c>
      <c r="M9" s="59">
        <v>47412925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53769569</v>
      </c>
      <c r="W9" s="59">
        <v>29515620</v>
      </c>
      <c r="X9" s="59">
        <v>24253949</v>
      </c>
      <c r="Y9" s="60">
        <v>82.17</v>
      </c>
      <c r="Z9" s="61">
        <v>59033397</v>
      </c>
    </row>
    <row r="10" spans="1:26" ht="25.5">
      <c r="A10" s="62" t="s">
        <v>95</v>
      </c>
      <c r="B10" s="63">
        <f>SUM(B5:B9)</f>
        <v>439601358</v>
      </c>
      <c r="C10" s="63">
        <f>SUM(C5:C9)</f>
        <v>0</v>
      </c>
      <c r="D10" s="64">
        <f aca="true" t="shared" si="0" ref="D10:Z10">SUM(D5:D9)</f>
        <v>486502882</v>
      </c>
      <c r="E10" s="65">
        <f t="shared" si="0"/>
        <v>486502882</v>
      </c>
      <c r="F10" s="65">
        <f t="shared" si="0"/>
        <v>156486656</v>
      </c>
      <c r="G10" s="65">
        <f t="shared" si="0"/>
        <v>20820212</v>
      </c>
      <c r="H10" s="65">
        <f t="shared" si="0"/>
        <v>18533223</v>
      </c>
      <c r="I10" s="65">
        <f t="shared" si="0"/>
        <v>195840091</v>
      </c>
      <c r="J10" s="65">
        <f t="shared" si="0"/>
        <v>18037449</v>
      </c>
      <c r="K10" s="65">
        <f t="shared" si="0"/>
        <v>24343382</v>
      </c>
      <c r="L10" s="65">
        <f t="shared" si="0"/>
        <v>59946660</v>
      </c>
      <c r="M10" s="65">
        <f t="shared" si="0"/>
        <v>102327491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298167582</v>
      </c>
      <c r="W10" s="65">
        <f t="shared" si="0"/>
        <v>288648248</v>
      </c>
      <c r="X10" s="65">
        <f t="shared" si="0"/>
        <v>9519334</v>
      </c>
      <c r="Y10" s="66">
        <f>+IF(W10&lt;&gt;0,(X10/W10)*100,0)</f>
        <v>3.2979011880231472</v>
      </c>
      <c r="Z10" s="67">
        <f t="shared" si="0"/>
        <v>486502882</v>
      </c>
    </row>
    <row r="11" spans="1:26" ht="13.5">
      <c r="A11" s="57" t="s">
        <v>36</v>
      </c>
      <c r="B11" s="18">
        <v>139919982</v>
      </c>
      <c r="C11" s="18">
        <v>0</v>
      </c>
      <c r="D11" s="58">
        <v>132902885</v>
      </c>
      <c r="E11" s="59">
        <v>132902885</v>
      </c>
      <c r="F11" s="59">
        <v>11537559</v>
      </c>
      <c r="G11" s="59">
        <v>13252324</v>
      </c>
      <c r="H11" s="59">
        <v>12884342</v>
      </c>
      <c r="I11" s="59">
        <v>37674225</v>
      </c>
      <c r="J11" s="59">
        <v>13298172</v>
      </c>
      <c r="K11" s="59">
        <v>13140027</v>
      </c>
      <c r="L11" s="59">
        <v>12715580</v>
      </c>
      <c r="M11" s="59">
        <v>39153779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76828004</v>
      </c>
      <c r="W11" s="59">
        <v>66451872</v>
      </c>
      <c r="X11" s="59">
        <v>10376132</v>
      </c>
      <c r="Y11" s="60">
        <v>15.61</v>
      </c>
      <c r="Z11" s="61">
        <v>132902885</v>
      </c>
    </row>
    <row r="12" spans="1:26" ht="13.5">
      <c r="A12" s="57" t="s">
        <v>37</v>
      </c>
      <c r="B12" s="18">
        <v>9485112</v>
      </c>
      <c r="C12" s="18">
        <v>0</v>
      </c>
      <c r="D12" s="58">
        <v>8857011</v>
      </c>
      <c r="E12" s="59">
        <v>8857011</v>
      </c>
      <c r="F12" s="59">
        <v>760789</v>
      </c>
      <c r="G12" s="59">
        <v>651206</v>
      </c>
      <c r="H12" s="59">
        <v>756750</v>
      </c>
      <c r="I12" s="59">
        <v>2168745</v>
      </c>
      <c r="J12" s="59">
        <v>750239</v>
      </c>
      <c r="K12" s="59">
        <v>749463</v>
      </c>
      <c r="L12" s="59">
        <v>749784</v>
      </c>
      <c r="M12" s="59">
        <v>2249486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4418231</v>
      </c>
      <c r="W12" s="59">
        <v>4428504</v>
      </c>
      <c r="X12" s="59">
        <v>-10273</v>
      </c>
      <c r="Y12" s="60">
        <v>-0.23</v>
      </c>
      <c r="Z12" s="61">
        <v>8857011</v>
      </c>
    </row>
    <row r="13" spans="1:26" ht="13.5">
      <c r="A13" s="57" t="s">
        <v>96</v>
      </c>
      <c r="B13" s="18">
        <v>83774183</v>
      </c>
      <c r="C13" s="18">
        <v>0</v>
      </c>
      <c r="D13" s="58">
        <v>33595902</v>
      </c>
      <c r="E13" s="59">
        <v>33595902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16797954</v>
      </c>
      <c r="X13" s="59">
        <v>-16797954</v>
      </c>
      <c r="Y13" s="60">
        <v>-100</v>
      </c>
      <c r="Z13" s="61">
        <v>33595902</v>
      </c>
    </row>
    <row r="14" spans="1:26" ht="13.5">
      <c r="A14" s="57" t="s">
        <v>38</v>
      </c>
      <c r="B14" s="18">
        <v>45088567</v>
      </c>
      <c r="C14" s="18">
        <v>0</v>
      </c>
      <c r="D14" s="58">
        <v>17934393</v>
      </c>
      <c r="E14" s="59">
        <v>17934393</v>
      </c>
      <c r="F14" s="59">
        <v>100648</v>
      </c>
      <c r="G14" s="59">
        <v>390110</v>
      </c>
      <c r="H14" s="59">
        <v>100648</v>
      </c>
      <c r="I14" s="59">
        <v>591406</v>
      </c>
      <c r="J14" s="59">
        <v>810435</v>
      </c>
      <c r="K14" s="59">
        <v>860577</v>
      </c>
      <c r="L14" s="59">
        <v>767210</v>
      </c>
      <c r="M14" s="59">
        <v>2438222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3029628</v>
      </c>
      <c r="W14" s="59">
        <v>9896016</v>
      </c>
      <c r="X14" s="59">
        <v>-6866388</v>
      </c>
      <c r="Y14" s="60">
        <v>-69.39</v>
      </c>
      <c r="Z14" s="61">
        <v>17934393</v>
      </c>
    </row>
    <row r="15" spans="1:26" ht="13.5">
      <c r="A15" s="57" t="s">
        <v>39</v>
      </c>
      <c r="B15" s="18">
        <v>175780886</v>
      </c>
      <c r="C15" s="18">
        <v>0</v>
      </c>
      <c r="D15" s="58">
        <v>138478575</v>
      </c>
      <c r="E15" s="59">
        <v>138478575</v>
      </c>
      <c r="F15" s="59">
        <v>1124411</v>
      </c>
      <c r="G15" s="59">
        <v>15888505</v>
      </c>
      <c r="H15" s="59">
        <v>9017697</v>
      </c>
      <c r="I15" s="59">
        <v>26030613</v>
      </c>
      <c r="J15" s="59">
        <v>9027202</v>
      </c>
      <c r="K15" s="59">
        <v>9754515</v>
      </c>
      <c r="L15" s="59">
        <v>8218039</v>
      </c>
      <c r="M15" s="59">
        <v>26999756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53030369</v>
      </c>
      <c r="W15" s="59">
        <v>69239286</v>
      </c>
      <c r="X15" s="59">
        <v>-16208917</v>
      </c>
      <c r="Y15" s="60">
        <v>-23.41</v>
      </c>
      <c r="Z15" s="61">
        <v>138478575</v>
      </c>
    </row>
    <row r="16" spans="1:26" ht="13.5">
      <c r="A16" s="68" t="s">
        <v>40</v>
      </c>
      <c r="B16" s="18">
        <v>0</v>
      </c>
      <c r="C16" s="18">
        <v>0</v>
      </c>
      <c r="D16" s="58">
        <v>8730208</v>
      </c>
      <c r="E16" s="59">
        <v>8730208</v>
      </c>
      <c r="F16" s="59">
        <v>0</v>
      </c>
      <c r="G16" s="59">
        <v>0</v>
      </c>
      <c r="H16" s="59">
        <v>215442</v>
      </c>
      <c r="I16" s="59">
        <v>215442</v>
      </c>
      <c r="J16" s="59">
        <v>851945</v>
      </c>
      <c r="K16" s="59">
        <v>96980</v>
      </c>
      <c r="L16" s="59">
        <v>0</v>
      </c>
      <c r="M16" s="59">
        <v>948925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1164367</v>
      </c>
      <c r="W16" s="59"/>
      <c r="X16" s="59">
        <v>1164367</v>
      </c>
      <c r="Y16" s="60">
        <v>0</v>
      </c>
      <c r="Z16" s="61">
        <v>8730208</v>
      </c>
    </row>
    <row r="17" spans="1:26" ht="13.5">
      <c r="A17" s="57" t="s">
        <v>41</v>
      </c>
      <c r="B17" s="18">
        <v>192177689</v>
      </c>
      <c r="C17" s="18">
        <v>0</v>
      </c>
      <c r="D17" s="58">
        <v>164640124</v>
      </c>
      <c r="E17" s="59">
        <v>164640124</v>
      </c>
      <c r="F17" s="59">
        <v>7206252</v>
      </c>
      <c r="G17" s="59">
        <v>13296970</v>
      </c>
      <c r="H17" s="59">
        <v>23609018</v>
      </c>
      <c r="I17" s="59">
        <v>44112240</v>
      </c>
      <c r="J17" s="59">
        <v>12573484</v>
      </c>
      <c r="K17" s="59">
        <v>11459113</v>
      </c>
      <c r="L17" s="59">
        <v>9494011</v>
      </c>
      <c r="M17" s="59">
        <v>33526608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77638848</v>
      </c>
      <c r="W17" s="59">
        <v>82069164</v>
      </c>
      <c r="X17" s="59">
        <v>-4430316</v>
      </c>
      <c r="Y17" s="60">
        <v>-5.4</v>
      </c>
      <c r="Z17" s="61">
        <v>164640124</v>
      </c>
    </row>
    <row r="18" spans="1:26" ht="13.5">
      <c r="A18" s="69" t="s">
        <v>42</v>
      </c>
      <c r="B18" s="70">
        <f>SUM(B11:B17)</f>
        <v>646226419</v>
      </c>
      <c r="C18" s="70">
        <f>SUM(C11:C17)</f>
        <v>0</v>
      </c>
      <c r="D18" s="71">
        <f aca="true" t="shared" si="1" ref="D18:Z18">SUM(D11:D17)</f>
        <v>505139098</v>
      </c>
      <c r="E18" s="72">
        <f t="shared" si="1"/>
        <v>505139098</v>
      </c>
      <c r="F18" s="72">
        <f t="shared" si="1"/>
        <v>20729659</v>
      </c>
      <c r="G18" s="72">
        <f t="shared" si="1"/>
        <v>43479115</v>
      </c>
      <c r="H18" s="72">
        <f t="shared" si="1"/>
        <v>46583897</v>
      </c>
      <c r="I18" s="72">
        <f t="shared" si="1"/>
        <v>110792671</v>
      </c>
      <c r="J18" s="72">
        <f t="shared" si="1"/>
        <v>37311477</v>
      </c>
      <c r="K18" s="72">
        <f t="shared" si="1"/>
        <v>36060675</v>
      </c>
      <c r="L18" s="72">
        <f t="shared" si="1"/>
        <v>31944624</v>
      </c>
      <c r="M18" s="72">
        <f t="shared" si="1"/>
        <v>105316776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216109447</v>
      </c>
      <c r="W18" s="72">
        <f t="shared" si="1"/>
        <v>248882796</v>
      </c>
      <c r="X18" s="72">
        <f t="shared" si="1"/>
        <v>-32773349</v>
      </c>
      <c r="Y18" s="66">
        <f>+IF(W18&lt;&gt;0,(X18/W18)*100,0)</f>
        <v>-13.168185799391294</v>
      </c>
      <c r="Z18" s="73">
        <f t="shared" si="1"/>
        <v>505139098</v>
      </c>
    </row>
    <row r="19" spans="1:26" ht="13.5">
      <c r="A19" s="69" t="s">
        <v>43</v>
      </c>
      <c r="B19" s="74">
        <f>+B10-B18</f>
        <v>-206625061</v>
      </c>
      <c r="C19" s="74">
        <f>+C10-C18</f>
        <v>0</v>
      </c>
      <c r="D19" s="75">
        <f aca="true" t="shared" si="2" ref="D19:Z19">+D10-D18</f>
        <v>-18636216</v>
      </c>
      <c r="E19" s="76">
        <f t="shared" si="2"/>
        <v>-18636216</v>
      </c>
      <c r="F19" s="76">
        <f t="shared" si="2"/>
        <v>135756997</v>
      </c>
      <c r="G19" s="76">
        <f t="shared" si="2"/>
        <v>-22658903</v>
      </c>
      <c r="H19" s="76">
        <f t="shared" si="2"/>
        <v>-28050674</v>
      </c>
      <c r="I19" s="76">
        <f t="shared" si="2"/>
        <v>85047420</v>
      </c>
      <c r="J19" s="76">
        <f t="shared" si="2"/>
        <v>-19274028</v>
      </c>
      <c r="K19" s="76">
        <f t="shared" si="2"/>
        <v>-11717293</v>
      </c>
      <c r="L19" s="76">
        <f t="shared" si="2"/>
        <v>28002036</v>
      </c>
      <c r="M19" s="76">
        <f t="shared" si="2"/>
        <v>-2989285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82058135</v>
      </c>
      <c r="W19" s="76">
        <f>IF(E10=E18,0,W10-W18)</f>
        <v>39765452</v>
      </c>
      <c r="X19" s="76">
        <f t="shared" si="2"/>
        <v>42292683</v>
      </c>
      <c r="Y19" s="77">
        <f>+IF(W19&lt;&gt;0,(X19/W19)*100,0)</f>
        <v>106.35534332666457</v>
      </c>
      <c r="Z19" s="78">
        <f t="shared" si="2"/>
        <v>-18636216</v>
      </c>
    </row>
    <row r="20" spans="1:26" ht="13.5">
      <c r="A20" s="57" t="s">
        <v>44</v>
      </c>
      <c r="B20" s="18">
        <v>84759471</v>
      </c>
      <c r="C20" s="18">
        <v>0</v>
      </c>
      <c r="D20" s="58">
        <v>66023174</v>
      </c>
      <c r="E20" s="59">
        <v>66023174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33012498</v>
      </c>
      <c r="X20" s="59">
        <v>-33012498</v>
      </c>
      <c r="Y20" s="60">
        <v>-100</v>
      </c>
      <c r="Z20" s="61">
        <v>66023174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-121865590</v>
      </c>
      <c r="C22" s="85">
        <f>SUM(C19:C21)</f>
        <v>0</v>
      </c>
      <c r="D22" s="86">
        <f aca="true" t="shared" si="3" ref="D22:Z22">SUM(D19:D21)</f>
        <v>47386958</v>
      </c>
      <c r="E22" s="87">
        <f t="shared" si="3"/>
        <v>47386958</v>
      </c>
      <c r="F22" s="87">
        <f t="shared" si="3"/>
        <v>135756997</v>
      </c>
      <c r="G22" s="87">
        <f t="shared" si="3"/>
        <v>-22658903</v>
      </c>
      <c r="H22" s="87">
        <f t="shared" si="3"/>
        <v>-28050674</v>
      </c>
      <c r="I22" s="87">
        <f t="shared" si="3"/>
        <v>85047420</v>
      </c>
      <c r="J22" s="87">
        <f t="shared" si="3"/>
        <v>-19274028</v>
      </c>
      <c r="K22" s="87">
        <f t="shared" si="3"/>
        <v>-11717293</v>
      </c>
      <c r="L22" s="87">
        <f t="shared" si="3"/>
        <v>28002036</v>
      </c>
      <c r="M22" s="87">
        <f t="shared" si="3"/>
        <v>-2989285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82058135</v>
      </c>
      <c r="W22" s="87">
        <f t="shared" si="3"/>
        <v>72777950</v>
      </c>
      <c r="X22" s="87">
        <f t="shared" si="3"/>
        <v>9280185</v>
      </c>
      <c r="Y22" s="88">
        <f>+IF(W22&lt;&gt;0,(X22/W22)*100,0)</f>
        <v>12.75136906164573</v>
      </c>
      <c r="Z22" s="89">
        <f t="shared" si="3"/>
        <v>47386958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-121865590</v>
      </c>
      <c r="C24" s="74">
        <f>SUM(C22:C23)</f>
        <v>0</v>
      </c>
      <c r="D24" s="75">
        <f aca="true" t="shared" si="4" ref="D24:Z24">SUM(D22:D23)</f>
        <v>47386958</v>
      </c>
      <c r="E24" s="76">
        <f t="shared" si="4"/>
        <v>47386958</v>
      </c>
      <c r="F24" s="76">
        <f t="shared" si="4"/>
        <v>135756997</v>
      </c>
      <c r="G24" s="76">
        <f t="shared" si="4"/>
        <v>-22658903</v>
      </c>
      <c r="H24" s="76">
        <f t="shared" si="4"/>
        <v>-28050674</v>
      </c>
      <c r="I24" s="76">
        <f t="shared" si="4"/>
        <v>85047420</v>
      </c>
      <c r="J24" s="76">
        <f t="shared" si="4"/>
        <v>-19274028</v>
      </c>
      <c r="K24" s="76">
        <f t="shared" si="4"/>
        <v>-11717293</v>
      </c>
      <c r="L24" s="76">
        <f t="shared" si="4"/>
        <v>28002036</v>
      </c>
      <c r="M24" s="76">
        <f t="shared" si="4"/>
        <v>-2989285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82058135</v>
      </c>
      <c r="W24" s="76">
        <f t="shared" si="4"/>
        <v>72777950</v>
      </c>
      <c r="X24" s="76">
        <f t="shared" si="4"/>
        <v>9280185</v>
      </c>
      <c r="Y24" s="77">
        <f>+IF(W24&lt;&gt;0,(X24/W24)*100,0)</f>
        <v>12.75136906164573</v>
      </c>
      <c r="Z24" s="78">
        <f t="shared" si="4"/>
        <v>47386958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71173803</v>
      </c>
      <c r="E27" s="99">
        <v>71173803</v>
      </c>
      <c r="F27" s="99">
        <v>0</v>
      </c>
      <c r="G27" s="99">
        <v>0</v>
      </c>
      <c r="H27" s="99">
        <v>13321800</v>
      </c>
      <c r="I27" s="99">
        <v>13321800</v>
      </c>
      <c r="J27" s="99">
        <v>5351287</v>
      </c>
      <c r="K27" s="99">
        <v>10690520</v>
      </c>
      <c r="L27" s="99">
        <v>7778942</v>
      </c>
      <c r="M27" s="99">
        <v>23820749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37142549</v>
      </c>
      <c r="W27" s="99">
        <v>35586902</v>
      </c>
      <c r="X27" s="99">
        <v>1555647</v>
      </c>
      <c r="Y27" s="100">
        <v>4.37</v>
      </c>
      <c r="Z27" s="101">
        <v>71173803</v>
      </c>
    </row>
    <row r="28" spans="1:26" ht="13.5">
      <c r="A28" s="102" t="s">
        <v>44</v>
      </c>
      <c r="B28" s="18">
        <v>0</v>
      </c>
      <c r="C28" s="18">
        <v>0</v>
      </c>
      <c r="D28" s="58">
        <v>63724044</v>
      </c>
      <c r="E28" s="59">
        <v>63724044</v>
      </c>
      <c r="F28" s="59">
        <v>0</v>
      </c>
      <c r="G28" s="59">
        <v>0</v>
      </c>
      <c r="H28" s="59">
        <v>9127000</v>
      </c>
      <c r="I28" s="59">
        <v>9127000</v>
      </c>
      <c r="J28" s="59">
        <v>4385287</v>
      </c>
      <c r="K28" s="59">
        <v>10294051</v>
      </c>
      <c r="L28" s="59">
        <v>7772052</v>
      </c>
      <c r="M28" s="59">
        <v>22451390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31578390</v>
      </c>
      <c r="W28" s="59">
        <v>31862022</v>
      </c>
      <c r="X28" s="59">
        <v>-283632</v>
      </c>
      <c r="Y28" s="60">
        <v>-0.89</v>
      </c>
      <c r="Z28" s="61">
        <v>63724044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396469</v>
      </c>
      <c r="L29" s="59">
        <v>0</v>
      </c>
      <c r="M29" s="59">
        <v>396469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396469</v>
      </c>
      <c r="W29" s="59"/>
      <c r="X29" s="59">
        <v>396469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7449759</v>
      </c>
      <c r="E31" s="59">
        <v>7449759</v>
      </c>
      <c r="F31" s="59">
        <v>0</v>
      </c>
      <c r="G31" s="59">
        <v>0</v>
      </c>
      <c r="H31" s="59">
        <v>4194800</v>
      </c>
      <c r="I31" s="59">
        <v>4194800</v>
      </c>
      <c r="J31" s="59">
        <v>966000</v>
      </c>
      <c r="K31" s="59">
        <v>0</v>
      </c>
      <c r="L31" s="59">
        <v>6890</v>
      </c>
      <c r="M31" s="59">
        <v>972890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5167690</v>
      </c>
      <c r="W31" s="59">
        <v>3724880</v>
      </c>
      <c r="X31" s="59">
        <v>1442810</v>
      </c>
      <c r="Y31" s="60">
        <v>38.73</v>
      </c>
      <c r="Z31" s="61">
        <v>7449759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71173803</v>
      </c>
      <c r="E32" s="99">
        <f t="shared" si="5"/>
        <v>71173803</v>
      </c>
      <c r="F32" s="99">
        <f t="shared" si="5"/>
        <v>0</v>
      </c>
      <c r="G32" s="99">
        <f t="shared" si="5"/>
        <v>0</v>
      </c>
      <c r="H32" s="99">
        <f t="shared" si="5"/>
        <v>13321800</v>
      </c>
      <c r="I32" s="99">
        <f t="shared" si="5"/>
        <v>13321800</v>
      </c>
      <c r="J32" s="99">
        <f t="shared" si="5"/>
        <v>5351287</v>
      </c>
      <c r="K32" s="99">
        <f t="shared" si="5"/>
        <v>10690520</v>
      </c>
      <c r="L32" s="99">
        <f t="shared" si="5"/>
        <v>7778942</v>
      </c>
      <c r="M32" s="99">
        <f t="shared" si="5"/>
        <v>23820749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37142549</v>
      </c>
      <c r="W32" s="99">
        <f t="shared" si="5"/>
        <v>35586902</v>
      </c>
      <c r="X32" s="99">
        <f t="shared" si="5"/>
        <v>1555647</v>
      </c>
      <c r="Y32" s="100">
        <f>+IF(W32&lt;&gt;0,(X32/W32)*100,0)</f>
        <v>4.371403276407707</v>
      </c>
      <c r="Z32" s="101">
        <f t="shared" si="5"/>
        <v>71173803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198563547</v>
      </c>
      <c r="C35" s="18">
        <v>0</v>
      </c>
      <c r="D35" s="58">
        <v>91632442</v>
      </c>
      <c r="E35" s="59">
        <v>91632442</v>
      </c>
      <c r="F35" s="59">
        <v>331915977</v>
      </c>
      <c r="G35" s="59">
        <v>108038890</v>
      </c>
      <c r="H35" s="59">
        <v>132098</v>
      </c>
      <c r="I35" s="59">
        <v>132098</v>
      </c>
      <c r="J35" s="59">
        <v>406442147</v>
      </c>
      <c r="K35" s="59">
        <v>390175545</v>
      </c>
      <c r="L35" s="59">
        <v>408111722</v>
      </c>
      <c r="M35" s="59">
        <v>408111722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408111722</v>
      </c>
      <c r="W35" s="59">
        <v>45816221</v>
      </c>
      <c r="X35" s="59">
        <v>362295501</v>
      </c>
      <c r="Y35" s="60">
        <v>790.76</v>
      </c>
      <c r="Z35" s="61">
        <v>91632442</v>
      </c>
    </row>
    <row r="36" spans="1:26" ht="13.5">
      <c r="A36" s="57" t="s">
        <v>53</v>
      </c>
      <c r="B36" s="18">
        <v>2338915718</v>
      </c>
      <c r="C36" s="18">
        <v>0</v>
      </c>
      <c r="D36" s="58">
        <v>2736384522</v>
      </c>
      <c r="E36" s="59">
        <v>2736384522</v>
      </c>
      <c r="F36" s="59">
        <v>2636695</v>
      </c>
      <c r="G36" s="59">
        <v>0</v>
      </c>
      <c r="H36" s="59">
        <v>4514</v>
      </c>
      <c r="I36" s="59">
        <v>4514</v>
      </c>
      <c r="J36" s="59">
        <v>4514</v>
      </c>
      <c r="K36" s="59">
        <v>4514</v>
      </c>
      <c r="L36" s="59">
        <v>4514</v>
      </c>
      <c r="M36" s="59">
        <v>4514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4514</v>
      </c>
      <c r="W36" s="59">
        <v>1368192261</v>
      </c>
      <c r="X36" s="59">
        <v>-1368187747</v>
      </c>
      <c r="Y36" s="60">
        <v>-100</v>
      </c>
      <c r="Z36" s="61">
        <v>2736384522</v>
      </c>
    </row>
    <row r="37" spans="1:26" ht="13.5">
      <c r="A37" s="57" t="s">
        <v>54</v>
      </c>
      <c r="B37" s="18">
        <v>495614130</v>
      </c>
      <c r="C37" s="18">
        <v>0</v>
      </c>
      <c r="D37" s="58">
        <v>97435813</v>
      </c>
      <c r="E37" s="59">
        <v>97435813</v>
      </c>
      <c r="F37" s="59">
        <v>105235322</v>
      </c>
      <c r="G37" s="59">
        <v>38561108</v>
      </c>
      <c r="H37" s="59">
        <v>19421</v>
      </c>
      <c r="I37" s="59">
        <v>19421</v>
      </c>
      <c r="J37" s="59">
        <v>406446661</v>
      </c>
      <c r="K37" s="59">
        <v>390180059</v>
      </c>
      <c r="L37" s="59">
        <v>408116236</v>
      </c>
      <c r="M37" s="59">
        <v>408116236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408116236</v>
      </c>
      <c r="W37" s="59">
        <v>48717907</v>
      </c>
      <c r="X37" s="59">
        <v>359398329</v>
      </c>
      <c r="Y37" s="60">
        <v>737.71</v>
      </c>
      <c r="Z37" s="61">
        <v>97435813</v>
      </c>
    </row>
    <row r="38" spans="1:26" ht="13.5">
      <c r="A38" s="57" t="s">
        <v>55</v>
      </c>
      <c r="B38" s="18">
        <v>0</v>
      </c>
      <c r="C38" s="18">
        <v>0</v>
      </c>
      <c r="D38" s="58">
        <v>240732762</v>
      </c>
      <c r="E38" s="59">
        <v>240732762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120366381</v>
      </c>
      <c r="X38" s="59">
        <v>-120366381</v>
      </c>
      <c r="Y38" s="60">
        <v>-100</v>
      </c>
      <c r="Z38" s="61">
        <v>240732762</v>
      </c>
    </row>
    <row r="39" spans="1:26" ht="13.5">
      <c r="A39" s="57" t="s">
        <v>56</v>
      </c>
      <c r="B39" s="18">
        <v>2041865135</v>
      </c>
      <c r="C39" s="18">
        <v>0</v>
      </c>
      <c r="D39" s="58">
        <v>2489848389</v>
      </c>
      <c r="E39" s="59">
        <v>2489848389</v>
      </c>
      <c r="F39" s="59">
        <v>229317350</v>
      </c>
      <c r="G39" s="59">
        <v>69477782</v>
      </c>
      <c r="H39" s="59">
        <v>117191</v>
      </c>
      <c r="I39" s="59">
        <v>117191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1244924195</v>
      </c>
      <c r="X39" s="59">
        <v>-1244924195</v>
      </c>
      <c r="Y39" s="60">
        <v>-100</v>
      </c>
      <c r="Z39" s="61">
        <v>2489848389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58959550</v>
      </c>
      <c r="E42" s="59">
        <v>58959550</v>
      </c>
      <c r="F42" s="59">
        <v>43817673</v>
      </c>
      <c r="G42" s="59">
        <v>-16366396</v>
      </c>
      <c r="H42" s="59">
        <v>-8979634</v>
      </c>
      <c r="I42" s="59">
        <v>18471643</v>
      </c>
      <c r="J42" s="59">
        <v>-2827763</v>
      </c>
      <c r="K42" s="59">
        <v>-8337549</v>
      </c>
      <c r="L42" s="59">
        <v>16668609</v>
      </c>
      <c r="M42" s="59">
        <v>5503297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23974940</v>
      </c>
      <c r="W42" s="59">
        <v>80582034</v>
      </c>
      <c r="X42" s="59">
        <v>-56607094</v>
      </c>
      <c r="Y42" s="60">
        <v>-70.25</v>
      </c>
      <c r="Z42" s="61">
        <v>58959550</v>
      </c>
    </row>
    <row r="43" spans="1:26" ht="13.5">
      <c r="A43" s="57" t="s">
        <v>59</v>
      </c>
      <c r="B43" s="18">
        <v>0</v>
      </c>
      <c r="C43" s="18">
        <v>0</v>
      </c>
      <c r="D43" s="58">
        <v>-73475000</v>
      </c>
      <c r="E43" s="59">
        <v>-73475000</v>
      </c>
      <c r="F43" s="59">
        <v>0</v>
      </c>
      <c r="G43" s="59">
        <v>0</v>
      </c>
      <c r="H43" s="59">
        <v>-4194800</v>
      </c>
      <c r="I43" s="59">
        <v>-4194800</v>
      </c>
      <c r="J43" s="59">
        <v>-966954</v>
      </c>
      <c r="K43" s="59">
        <v>-396469</v>
      </c>
      <c r="L43" s="59">
        <v>-6890</v>
      </c>
      <c r="M43" s="59">
        <v>-1370313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-5565113</v>
      </c>
      <c r="W43" s="59">
        <v>-44016666</v>
      </c>
      <c r="X43" s="59">
        <v>38451553</v>
      </c>
      <c r="Y43" s="60">
        <v>-87.36</v>
      </c>
      <c r="Z43" s="61">
        <v>-73475000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-5525450</v>
      </c>
      <c r="E45" s="99">
        <v>-5525450</v>
      </c>
      <c r="F45" s="99">
        <v>49059254</v>
      </c>
      <c r="G45" s="99">
        <v>32692858</v>
      </c>
      <c r="H45" s="99">
        <v>19518424</v>
      </c>
      <c r="I45" s="99">
        <v>19518424</v>
      </c>
      <c r="J45" s="99">
        <v>15723707</v>
      </c>
      <c r="K45" s="99">
        <v>6989689</v>
      </c>
      <c r="L45" s="99">
        <v>23651408</v>
      </c>
      <c r="M45" s="99">
        <v>23651408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23651408</v>
      </c>
      <c r="W45" s="99">
        <v>45555368</v>
      </c>
      <c r="X45" s="99">
        <v>-21903960</v>
      </c>
      <c r="Y45" s="100">
        <v>-48.08</v>
      </c>
      <c r="Z45" s="101">
        <v>-5525450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19839062</v>
      </c>
      <c r="C49" s="51">
        <v>0</v>
      </c>
      <c r="D49" s="128">
        <v>11700330</v>
      </c>
      <c r="E49" s="53">
        <v>10258798</v>
      </c>
      <c r="F49" s="53">
        <v>0</v>
      </c>
      <c r="G49" s="53">
        <v>0</v>
      </c>
      <c r="H49" s="53">
        <v>0</v>
      </c>
      <c r="I49" s="53">
        <v>193557191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235355381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11834358</v>
      </c>
      <c r="C51" s="51">
        <v>0</v>
      </c>
      <c r="D51" s="128">
        <v>14646957</v>
      </c>
      <c r="E51" s="53">
        <v>12308254</v>
      </c>
      <c r="F51" s="53">
        <v>0</v>
      </c>
      <c r="G51" s="53">
        <v>0</v>
      </c>
      <c r="H51" s="53">
        <v>0</v>
      </c>
      <c r="I51" s="53">
        <v>1955169</v>
      </c>
      <c r="J51" s="53">
        <v>0</v>
      </c>
      <c r="K51" s="53">
        <v>0</v>
      </c>
      <c r="L51" s="53">
        <v>0</v>
      </c>
      <c r="M51" s="53">
        <v>6362984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1502</v>
      </c>
      <c r="W51" s="53">
        <v>23299946</v>
      </c>
      <c r="X51" s="53">
        <v>322646301</v>
      </c>
      <c r="Y51" s="53">
        <v>393055471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91.17853230351147</v>
      </c>
      <c r="E58" s="7">
        <f t="shared" si="6"/>
        <v>91.17853230351147</v>
      </c>
      <c r="F58" s="7">
        <f t="shared" si="6"/>
        <v>15.061910368353782</v>
      </c>
      <c r="G58" s="7">
        <f t="shared" si="6"/>
        <v>137.5034093143632</v>
      </c>
      <c r="H58" s="7">
        <f t="shared" si="6"/>
        <v>158.1308322970051</v>
      </c>
      <c r="I58" s="7">
        <f t="shared" si="6"/>
        <v>49.400309042113456</v>
      </c>
      <c r="J58" s="7">
        <f t="shared" si="6"/>
        <v>169.58996627473704</v>
      </c>
      <c r="K58" s="7">
        <f t="shared" si="6"/>
        <v>109.64177545423057</v>
      </c>
      <c r="L58" s="7">
        <f t="shared" si="6"/>
        <v>128.05742851029152</v>
      </c>
      <c r="M58" s="7">
        <f t="shared" si="6"/>
        <v>133.67979641879478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73.38851939873233</v>
      </c>
      <c r="W58" s="7">
        <f t="shared" si="6"/>
        <v>78.53059546318474</v>
      </c>
      <c r="X58" s="7">
        <f t="shared" si="6"/>
        <v>0</v>
      </c>
      <c r="Y58" s="7">
        <f t="shared" si="6"/>
        <v>0</v>
      </c>
      <c r="Z58" s="8">
        <f t="shared" si="6"/>
        <v>91.17853230351147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93.23152004241618</v>
      </c>
      <c r="E59" s="10">
        <f t="shared" si="7"/>
        <v>93.23152004241618</v>
      </c>
      <c r="F59" s="10">
        <f t="shared" si="7"/>
        <v>3.58641392711212</v>
      </c>
      <c r="G59" s="10">
        <f t="shared" si="7"/>
        <v>-43486.234425473005</v>
      </c>
      <c r="H59" s="10">
        <f t="shared" si="7"/>
        <v>-16449.59362730049</v>
      </c>
      <c r="I59" s="10">
        <f t="shared" si="7"/>
        <v>25.95645028208938</v>
      </c>
      <c r="J59" s="10">
        <f t="shared" si="7"/>
        <v>4544.0376252698325</v>
      </c>
      <c r="K59" s="10">
        <f t="shared" si="7"/>
        <v>282219.6214511041</v>
      </c>
      <c r="L59" s="10">
        <f t="shared" si="7"/>
        <v>-163105.14541387025</v>
      </c>
      <c r="M59" s="10">
        <f t="shared" si="7"/>
        <v>8451.499959683215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53.28744245482531</v>
      </c>
      <c r="W59" s="10">
        <f t="shared" si="7"/>
        <v>46.61552807531474</v>
      </c>
      <c r="X59" s="10">
        <f t="shared" si="7"/>
        <v>0</v>
      </c>
      <c r="Y59" s="10">
        <f t="shared" si="7"/>
        <v>0</v>
      </c>
      <c r="Z59" s="11">
        <f t="shared" si="7"/>
        <v>93.23152004241618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93.0541773677352</v>
      </c>
      <c r="E60" s="13">
        <f t="shared" si="7"/>
        <v>93.0541773677352</v>
      </c>
      <c r="F60" s="13">
        <f t="shared" si="7"/>
        <v>70.06828304686809</v>
      </c>
      <c r="G60" s="13">
        <f t="shared" si="7"/>
        <v>94.30059790059575</v>
      </c>
      <c r="H60" s="13">
        <f t="shared" si="7"/>
        <v>109.8358828550199</v>
      </c>
      <c r="I60" s="13">
        <f t="shared" si="7"/>
        <v>90.70105266544239</v>
      </c>
      <c r="J60" s="13">
        <f t="shared" si="7"/>
        <v>99.34588672006028</v>
      </c>
      <c r="K60" s="13">
        <f t="shared" si="7"/>
        <v>94.56478702144861</v>
      </c>
      <c r="L60" s="13">
        <f t="shared" si="7"/>
        <v>102.1644374735436</v>
      </c>
      <c r="M60" s="13">
        <f t="shared" si="7"/>
        <v>98.56998611394118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94.64523876242745</v>
      </c>
      <c r="W60" s="13">
        <f t="shared" si="7"/>
        <v>102.74879300337551</v>
      </c>
      <c r="X60" s="13">
        <f t="shared" si="7"/>
        <v>0</v>
      </c>
      <c r="Y60" s="13">
        <f t="shared" si="7"/>
        <v>0</v>
      </c>
      <c r="Z60" s="14">
        <f t="shared" si="7"/>
        <v>93.0541773677352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90.77517987924372</v>
      </c>
      <c r="E61" s="13">
        <f t="shared" si="7"/>
        <v>90.77517987924372</v>
      </c>
      <c r="F61" s="13">
        <f t="shared" si="7"/>
        <v>77.03008581100568</v>
      </c>
      <c r="G61" s="13">
        <f t="shared" si="7"/>
        <v>90.19550999564764</v>
      </c>
      <c r="H61" s="13">
        <f t="shared" si="7"/>
        <v>102.57755868614299</v>
      </c>
      <c r="I61" s="13">
        <f t="shared" si="7"/>
        <v>89.68253873792274</v>
      </c>
      <c r="J61" s="13">
        <f t="shared" si="7"/>
        <v>103.75892566382872</v>
      </c>
      <c r="K61" s="13">
        <f t="shared" si="7"/>
        <v>99.80245931885085</v>
      </c>
      <c r="L61" s="13">
        <f t="shared" si="7"/>
        <v>106.38257497621588</v>
      </c>
      <c r="M61" s="13">
        <f t="shared" si="7"/>
        <v>103.21859519988624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96.43177683855754</v>
      </c>
      <c r="W61" s="13">
        <f t="shared" si="7"/>
        <v>100.00085208132174</v>
      </c>
      <c r="X61" s="13">
        <f t="shared" si="7"/>
        <v>0</v>
      </c>
      <c r="Y61" s="13">
        <f t="shared" si="7"/>
        <v>0</v>
      </c>
      <c r="Z61" s="14">
        <f t="shared" si="7"/>
        <v>90.77517987924372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104.01443354251248</v>
      </c>
      <c r="E62" s="13">
        <f t="shared" si="7"/>
        <v>104.01443354251248</v>
      </c>
      <c r="F62" s="13">
        <f t="shared" si="7"/>
        <v>54.682562133131064</v>
      </c>
      <c r="G62" s="13">
        <f t="shared" si="7"/>
        <v>100.45502739753609</v>
      </c>
      <c r="H62" s="13">
        <f t="shared" si="7"/>
        <v>153.64594017258796</v>
      </c>
      <c r="I62" s="13">
        <f t="shared" si="7"/>
        <v>96.46758150307954</v>
      </c>
      <c r="J62" s="13">
        <f t="shared" si="7"/>
        <v>89.38036853171948</v>
      </c>
      <c r="K62" s="13">
        <f t="shared" si="7"/>
        <v>81.94559005604714</v>
      </c>
      <c r="L62" s="13">
        <f t="shared" si="7"/>
        <v>100.29696738858122</v>
      </c>
      <c r="M62" s="13">
        <f t="shared" si="7"/>
        <v>89.99287811094845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93.16489933881898</v>
      </c>
      <c r="W62" s="13">
        <f t="shared" si="7"/>
        <v>115.57159426558205</v>
      </c>
      <c r="X62" s="13">
        <f t="shared" si="7"/>
        <v>0</v>
      </c>
      <c r="Y62" s="13">
        <f t="shared" si="7"/>
        <v>0</v>
      </c>
      <c r="Z62" s="14">
        <f t="shared" si="7"/>
        <v>104.01443354251248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98.63038211936258</v>
      </c>
      <c r="E63" s="13">
        <f t="shared" si="7"/>
        <v>98.63038211936258</v>
      </c>
      <c r="F63" s="13">
        <f t="shared" si="7"/>
        <v>63.66058933087341</v>
      </c>
      <c r="G63" s="13">
        <f t="shared" si="7"/>
        <v>117.65296348528065</v>
      </c>
      <c r="H63" s="13">
        <f t="shared" si="7"/>
        <v>127.87389211449931</v>
      </c>
      <c r="I63" s="13">
        <f t="shared" si="7"/>
        <v>102.7599189213843</v>
      </c>
      <c r="J63" s="13">
        <f t="shared" si="7"/>
        <v>101.17587510588042</v>
      </c>
      <c r="K63" s="13">
        <f t="shared" si="7"/>
        <v>91.82458103162949</v>
      </c>
      <c r="L63" s="13">
        <f t="shared" si="7"/>
        <v>91.4225269722866</v>
      </c>
      <c r="M63" s="13">
        <f t="shared" si="7"/>
        <v>94.87270140050575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98.79452885129822</v>
      </c>
      <c r="W63" s="13">
        <f t="shared" si="7"/>
        <v>109.5892899127316</v>
      </c>
      <c r="X63" s="13">
        <f t="shared" si="7"/>
        <v>0</v>
      </c>
      <c r="Y63" s="13">
        <f t="shared" si="7"/>
        <v>0</v>
      </c>
      <c r="Z63" s="14">
        <f t="shared" si="7"/>
        <v>98.63038211936258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90.00000409988563</v>
      </c>
      <c r="E64" s="13">
        <f t="shared" si="7"/>
        <v>90.00000409988563</v>
      </c>
      <c r="F64" s="13">
        <f t="shared" si="7"/>
        <v>55.58190839031387</v>
      </c>
      <c r="G64" s="13">
        <f t="shared" si="7"/>
        <v>101.02039911242646</v>
      </c>
      <c r="H64" s="13">
        <f t="shared" si="7"/>
        <v>73.70343225549993</v>
      </c>
      <c r="I64" s="13">
        <f t="shared" si="7"/>
        <v>76.73002842270532</v>
      </c>
      <c r="J64" s="13">
        <f t="shared" si="7"/>
        <v>88.39664835891281</v>
      </c>
      <c r="K64" s="13">
        <f t="shared" si="7"/>
        <v>77.49602242649001</v>
      </c>
      <c r="L64" s="13">
        <f t="shared" si="7"/>
        <v>75.54402610889885</v>
      </c>
      <c r="M64" s="13">
        <f t="shared" si="7"/>
        <v>80.4596601231313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78.60581966679801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90.00000409988563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99.99656454195038</v>
      </c>
      <c r="E65" s="13">
        <f t="shared" si="7"/>
        <v>99.99656454195038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99.99656454195038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57.196297272234496</v>
      </c>
      <c r="E66" s="16">
        <f t="shared" si="7"/>
        <v>57.196297272234496</v>
      </c>
      <c r="F66" s="16">
        <f t="shared" si="7"/>
        <v>0</v>
      </c>
      <c r="G66" s="16">
        <f t="shared" si="7"/>
        <v>25.80609805230293</v>
      </c>
      <c r="H66" s="16">
        <f t="shared" si="7"/>
        <v>0</v>
      </c>
      <c r="I66" s="16">
        <f t="shared" si="7"/>
        <v>8.418801342762823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4.486424793797871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57.196297272234496</v>
      </c>
    </row>
    <row r="67" spans="1:26" ht="13.5" hidden="1">
      <c r="A67" s="40" t="s">
        <v>109</v>
      </c>
      <c r="B67" s="23">
        <v>268727048</v>
      </c>
      <c r="C67" s="23"/>
      <c r="D67" s="24">
        <v>325789551</v>
      </c>
      <c r="E67" s="25">
        <v>325789551</v>
      </c>
      <c r="F67" s="25">
        <v>107713541</v>
      </c>
      <c r="G67" s="25">
        <v>19762038</v>
      </c>
      <c r="H67" s="25">
        <v>18004270</v>
      </c>
      <c r="I67" s="25">
        <v>145479849</v>
      </c>
      <c r="J67" s="25">
        <v>17137005</v>
      </c>
      <c r="K67" s="25">
        <v>20977122</v>
      </c>
      <c r="L67" s="25">
        <v>19768230</v>
      </c>
      <c r="M67" s="25">
        <v>57882357</v>
      </c>
      <c r="N67" s="25"/>
      <c r="O67" s="25"/>
      <c r="P67" s="25"/>
      <c r="Q67" s="25"/>
      <c r="R67" s="25"/>
      <c r="S67" s="25"/>
      <c r="T67" s="25"/>
      <c r="U67" s="25"/>
      <c r="V67" s="25">
        <v>203362206</v>
      </c>
      <c r="W67" s="25">
        <v>208292810</v>
      </c>
      <c r="X67" s="25"/>
      <c r="Y67" s="24"/>
      <c r="Z67" s="26">
        <v>325789551</v>
      </c>
    </row>
    <row r="68" spans="1:26" ht="13.5" hidden="1">
      <c r="A68" s="36" t="s">
        <v>31</v>
      </c>
      <c r="B68" s="18">
        <v>92514074</v>
      </c>
      <c r="C68" s="18"/>
      <c r="D68" s="19">
        <v>89437570</v>
      </c>
      <c r="E68" s="20">
        <v>89437570</v>
      </c>
      <c r="F68" s="20">
        <v>87731842</v>
      </c>
      <c r="G68" s="20">
        <v>-21670</v>
      </c>
      <c r="H68" s="20">
        <v>-61889</v>
      </c>
      <c r="I68" s="20">
        <v>87648283</v>
      </c>
      <c r="J68" s="20">
        <v>287679</v>
      </c>
      <c r="K68" s="20">
        <v>1585</v>
      </c>
      <c r="L68" s="20">
        <v>-4023</v>
      </c>
      <c r="M68" s="20">
        <v>285241</v>
      </c>
      <c r="N68" s="20"/>
      <c r="O68" s="20"/>
      <c r="P68" s="20"/>
      <c r="Q68" s="20"/>
      <c r="R68" s="20"/>
      <c r="S68" s="20"/>
      <c r="T68" s="20"/>
      <c r="U68" s="20"/>
      <c r="V68" s="20">
        <v>87933524</v>
      </c>
      <c r="W68" s="20">
        <v>89438000</v>
      </c>
      <c r="X68" s="20"/>
      <c r="Y68" s="19"/>
      <c r="Z68" s="22">
        <v>89437570</v>
      </c>
    </row>
    <row r="69" spans="1:26" ht="13.5" hidden="1">
      <c r="A69" s="37" t="s">
        <v>32</v>
      </c>
      <c r="B69" s="18">
        <v>176212974</v>
      </c>
      <c r="C69" s="18"/>
      <c r="D69" s="19">
        <v>218868330</v>
      </c>
      <c r="E69" s="20">
        <v>218868330</v>
      </c>
      <c r="F69" s="20">
        <v>18663637</v>
      </c>
      <c r="G69" s="20">
        <v>18460761</v>
      </c>
      <c r="H69" s="20">
        <v>16651947</v>
      </c>
      <c r="I69" s="20">
        <v>53776345</v>
      </c>
      <c r="J69" s="20">
        <v>16095683</v>
      </c>
      <c r="K69" s="20">
        <v>19591339</v>
      </c>
      <c r="L69" s="20">
        <v>18355670</v>
      </c>
      <c r="M69" s="20">
        <v>54042692</v>
      </c>
      <c r="N69" s="20"/>
      <c r="O69" s="20"/>
      <c r="P69" s="20"/>
      <c r="Q69" s="20"/>
      <c r="R69" s="20"/>
      <c r="S69" s="20"/>
      <c r="T69" s="20"/>
      <c r="U69" s="20"/>
      <c r="V69" s="20">
        <v>107819037</v>
      </c>
      <c r="W69" s="20">
        <v>110112984</v>
      </c>
      <c r="X69" s="20"/>
      <c r="Y69" s="19"/>
      <c r="Z69" s="22">
        <v>218868330</v>
      </c>
    </row>
    <row r="70" spans="1:26" ht="13.5" hidden="1">
      <c r="A70" s="38" t="s">
        <v>103</v>
      </c>
      <c r="B70" s="18">
        <v>115469401</v>
      </c>
      <c r="C70" s="18"/>
      <c r="D70" s="19">
        <v>157782101</v>
      </c>
      <c r="E70" s="20">
        <v>157782101</v>
      </c>
      <c r="F70" s="20">
        <v>12336646</v>
      </c>
      <c r="G70" s="20">
        <v>13045778</v>
      </c>
      <c r="H70" s="20">
        <v>11585614</v>
      </c>
      <c r="I70" s="20">
        <v>36968038</v>
      </c>
      <c r="J70" s="20">
        <v>10296293</v>
      </c>
      <c r="K70" s="20">
        <v>13571888</v>
      </c>
      <c r="L70" s="20">
        <v>12895156</v>
      </c>
      <c r="M70" s="20">
        <v>36763337</v>
      </c>
      <c r="N70" s="20"/>
      <c r="O70" s="20"/>
      <c r="P70" s="20"/>
      <c r="Q70" s="20"/>
      <c r="R70" s="20"/>
      <c r="S70" s="20"/>
      <c r="T70" s="20"/>
      <c r="U70" s="20"/>
      <c r="V70" s="20">
        <v>73731375</v>
      </c>
      <c r="W70" s="20">
        <v>79569870</v>
      </c>
      <c r="X70" s="20"/>
      <c r="Y70" s="19"/>
      <c r="Z70" s="22">
        <v>157782101</v>
      </c>
    </row>
    <row r="71" spans="1:26" ht="13.5" hidden="1">
      <c r="A71" s="38" t="s">
        <v>104</v>
      </c>
      <c r="B71" s="18">
        <v>35762868</v>
      </c>
      <c r="C71" s="18"/>
      <c r="D71" s="19">
        <v>30852024</v>
      </c>
      <c r="E71" s="20">
        <v>30852024</v>
      </c>
      <c r="F71" s="20">
        <v>3828513</v>
      </c>
      <c r="G71" s="20">
        <v>2930373</v>
      </c>
      <c r="H71" s="20">
        <v>2593460</v>
      </c>
      <c r="I71" s="20">
        <v>9352346</v>
      </c>
      <c r="J71" s="20">
        <v>3268701</v>
      </c>
      <c r="K71" s="20">
        <v>3523106</v>
      </c>
      <c r="L71" s="20">
        <v>2945778</v>
      </c>
      <c r="M71" s="20">
        <v>9737585</v>
      </c>
      <c r="N71" s="20"/>
      <c r="O71" s="20"/>
      <c r="P71" s="20"/>
      <c r="Q71" s="20"/>
      <c r="R71" s="20"/>
      <c r="S71" s="20"/>
      <c r="T71" s="20"/>
      <c r="U71" s="20"/>
      <c r="V71" s="20">
        <v>19089931</v>
      </c>
      <c r="W71" s="20">
        <v>15426012</v>
      </c>
      <c r="X71" s="20"/>
      <c r="Y71" s="19"/>
      <c r="Z71" s="22">
        <v>30852024</v>
      </c>
    </row>
    <row r="72" spans="1:26" ht="13.5" hidden="1">
      <c r="A72" s="38" t="s">
        <v>105</v>
      </c>
      <c r="B72" s="18">
        <v>11255930</v>
      </c>
      <c r="C72" s="18"/>
      <c r="D72" s="19">
        <v>13015017</v>
      </c>
      <c r="E72" s="20">
        <v>13015017</v>
      </c>
      <c r="F72" s="20">
        <v>1140412</v>
      </c>
      <c r="G72" s="20">
        <v>1131708</v>
      </c>
      <c r="H72" s="20">
        <v>1104356</v>
      </c>
      <c r="I72" s="20">
        <v>3376476</v>
      </c>
      <c r="J72" s="20">
        <v>1161688</v>
      </c>
      <c r="K72" s="20">
        <v>1115478</v>
      </c>
      <c r="L72" s="20">
        <v>1136815</v>
      </c>
      <c r="M72" s="20">
        <v>3413981</v>
      </c>
      <c r="N72" s="20"/>
      <c r="O72" s="20"/>
      <c r="P72" s="20"/>
      <c r="Q72" s="20"/>
      <c r="R72" s="20"/>
      <c r="S72" s="20"/>
      <c r="T72" s="20"/>
      <c r="U72" s="20"/>
      <c r="V72" s="20">
        <v>6790457</v>
      </c>
      <c r="W72" s="20">
        <v>6507510</v>
      </c>
      <c r="X72" s="20"/>
      <c r="Y72" s="19"/>
      <c r="Z72" s="22">
        <v>13015017</v>
      </c>
    </row>
    <row r="73" spans="1:26" ht="13.5" hidden="1">
      <c r="A73" s="38" t="s">
        <v>106</v>
      </c>
      <c r="B73" s="18">
        <v>13724775</v>
      </c>
      <c r="C73" s="18"/>
      <c r="D73" s="19">
        <v>17073647</v>
      </c>
      <c r="E73" s="20">
        <v>17073647</v>
      </c>
      <c r="F73" s="20">
        <v>1358066</v>
      </c>
      <c r="G73" s="20">
        <v>1352902</v>
      </c>
      <c r="H73" s="20">
        <v>1368517</v>
      </c>
      <c r="I73" s="20">
        <v>4079485</v>
      </c>
      <c r="J73" s="20">
        <v>1369001</v>
      </c>
      <c r="K73" s="20">
        <v>1380867</v>
      </c>
      <c r="L73" s="20">
        <v>1377921</v>
      </c>
      <c r="M73" s="20">
        <v>4127789</v>
      </c>
      <c r="N73" s="20"/>
      <c r="O73" s="20"/>
      <c r="P73" s="20"/>
      <c r="Q73" s="20"/>
      <c r="R73" s="20"/>
      <c r="S73" s="20"/>
      <c r="T73" s="20"/>
      <c r="U73" s="20"/>
      <c r="V73" s="20">
        <v>8207274</v>
      </c>
      <c r="W73" s="20">
        <v>8536824</v>
      </c>
      <c r="X73" s="20"/>
      <c r="Y73" s="19"/>
      <c r="Z73" s="22">
        <v>17073647</v>
      </c>
    </row>
    <row r="74" spans="1:26" ht="13.5" hidden="1">
      <c r="A74" s="38" t="s">
        <v>107</v>
      </c>
      <c r="B74" s="18"/>
      <c r="C74" s="18"/>
      <c r="D74" s="19">
        <v>145541</v>
      </c>
      <c r="E74" s="20">
        <v>145541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72768</v>
      </c>
      <c r="X74" s="20"/>
      <c r="Y74" s="19"/>
      <c r="Z74" s="22">
        <v>145541</v>
      </c>
    </row>
    <row r="75" spans="1:26" ht="13.5" hidden="1">
      <c r="A75" s="39" t="s">
        <v>108</v>
      </c>
      <c r="B75" s="27"/>
      <c r="C75" s="27"/>
      <c r="D75" s="28">
        <v>17483651</v>
      </c>
      <c r="E75" s="29">
        <v>17483651</v>
      </c>
      <c r="F75" s="29">
        <v>1318062</v>
      </c>
      <c r="G75" s="29">
        <v>1322947</v>
      </c>
      <c r="H75" s="29">
        <v>1414212</v>
      </c>
      <c r="I75" s="29">
        <v>4055221</v>
      </c>
      <c r="J75" s="29">
        <v>753643</v>
      </c>
      <c r="K75" s="29">
        <v>1384198</v>
      </c>
      <c r="L75" s="29">
        <v>1416583</v>
      </c>
      <c r="M75" s="29">
        <v>3554424</v>
      </c>
      <c r="N75" s="29"/>
      <c r="O75" s="29"/>
      <c r="P75" s="29"/>
      <c r="Q75" s="29"/>
      <c r="R75" s="29"/>
      <c r="S75" s="29"/>
      <c r="T75" s="29"/>
      <c r="U75" s="29"/>
      <c r="V75" s="29">
        <v>7609645</v>
      </c>
      <c r="W75" s="29">
        <v>8741826</v>
      </c>
      <c r="X75" s="29"/>
      <c r="Y75" s="28"/>
      <c r="Z75" s="30">
        <v>17483651</v>
      </c>
    </row>
    <row r="76" spans="1:26" ht="13.5" hidden="1">
      <c r="A76" s="41" t="s">
        <v>110</v>
      </c>
      <c r="B76" s="31"/>
      <c r="C76" s="31"/>
      <c r="D76" s="32">
        <v>297050131</v>
      </c>
      <c r="E76" s="33">
        <v>297050131</v>
      </c>
      <c r="F76" s="33">
        <v>16223717</v>
      </c>
      <c r="G76" s="33">
        <v>27173476</v>
      </c>
      <c r="H76" s="33">
        <v>28470302</v>
      </c>
      <c r="I76" s="33">
        <v>71867495</v>
      </c>
      <c r="J76" s="33">
        <v>29062641</v>
      </c>
      <c r="K76" s="33">
        <v>22999689</v>
      </c>
      <c r="L76" s="33">
        <v>25314687</v>
      </c>
      <c r="M76" s="33">
        <v>77377017</v>
      </c>
      <c r="N76" s="33"/>
      <c r="O76" s="33"/>
      <c r="P76" s="33"/>
      <c r="Q76" s="33"/>
      <c r="R76" s="33"/>
      <c r="S76" s="33"/>
      <c r="T76" s="33"/>
      <c r="U76" s="33"/>
      <c r="V76" s="33">
        <v>149244512</v>
      </c>
      <c r="W76" s="33">
        <v>163573584</v>
      </c>
      <c r="X76" s="33"/>
      <c r="Y76" s="32"/>
      <c r="Z76" s="34">
        <v>297050131</v>
      </c>
    </row>
    <row r="77" spans="1:26" ht="13.5" hidden="1">
      <c r="A77" s="36" t="s">
        <v>31</v>
      </c>
      <c r="B77" s="18"/>
      <c r="C77" s="18"/>
      <c r="D77" s="19">
        <v>83384006</v>
      </c>
      <c r="E77" s="20">
        <v>83384006</v>
      </c>
      <c r="F77" s="20">
        <v>3146427</v>
      </c>
      <c r="G77" s="20">
        <v>9423467</v>
      </c>
      <c r="H77" s="20">
        <v>10180489</v>
      </c>
      <c r="I77" s="20">
        <v>22750383</v>
      </c>
      <c r="J77" s="20">
        <v>13072242</v>
      </c>
      <c r="K77" s="20">
        <v>4473181</v>
      </c>
      <c r="L77" s="20">
        <v>6561720</v>
      </c>
      <c r="M77" s="20">
        <v>24107143</v>
      </c>
      <c r="N77" s="20"/>
      <c r="O77" s="20"/>
      <c r="P77" s="20"/>
      <c r="Q77" s="20"/>
      <c r="R77" s="20"/>
      <c r="S77" s="20"/>
      <c r="T77" s="20"/>
      <c r="U77" s="20"/>
      <c r="V77" s="20">
        <v>46857526</v>
      </c>
      <c r="W77" s="20">
        <v>41691996</v>
      </c>
      <c r="X77" s="20"/>
      <c r="Y77" s="19"/>
      <c r="Z77" s="22">
        <v>83384006</v>
      </c>
    </row>
    <row r="78" spans="1:26" ht="13.5" hidden="1">
      <c r="A78" s="37" t="s">
        <v>32</v>
      </c>
      <c r="B78" s="18"/>
      <c r="C78" s="18"/>
      <c r="D78" s="19">
        <v>203666124</v>
      </c>
      <c r="E78" s="20">
        <v>203666124</v>
      </c>
      <c r="F78" s="20">
        <v>13077290</v>
      </c>
      <c r="G78" s="20">
        <v>17408608</v>
      </c>
      <c r="H78" s="20">
        <v>18289813</v>
      </c>
      <c r="I78" s="20">
        <v>48775711</v>
      </c>
      <c r="J78" s="20">
        <v>15990399</v>
      </c>
      <c r="K78" s="20">
        <v>18526508</v>
      </c>
      <c r="L78" s="20">
        <v>18752967</v>
      </c>
      <c r="M78" s="20">
        <v>53269874</v>
      </c>
      <c r="N78" s="20"/>
      <c r="O78" s="20"/>
      <c r="P78" s="20"/>
      <c r="Q78" s="20"/>
      <c r="R78" s="20"/>
      <c r="S78" s="20"/>
      <c r="T78" s="20"/>
      <c r="U78" s="20"/>
      <c r="V78" s="20">
        <v>102045585</v>
      </c>
      <c r="W78" s="20">
        <v>113139762</v>
      </c>
      <c r="X78" s="20"/>
      <c r="Y78" s="19"/>
      <c r="Z78" s="22">
        <v>203666124</v>
      </c>
    </row>
    <row r="79" spans="1:26" ht="13.5" hidden="1">
      <c r="A79" s="38" t="s">
        <v>103</v>
      </c>
      <c r="B79" s="18"/>
      <c r="C79" s="18"/>
      <c r="D79" s="19">
        <v>143226986</v>
      </c>
      <c r="E79" s="20">
        <v>143226986</v>
      </c>
      <c r="F79" s="20">
        <v>9502929</v>
      </c>
      <c r="G79" s="20">
        <v>11766706</v>
      </c>
      <c r="H79" s="20">
        <v>11884240</v>
      </c>
      <c r="I79" s="20">
        <v>33153875</v>
      </c>
      <c r="J79" s="20">
        <v>10683323</v>
      </c>
      <c r="K79" s="20">
        <v>13545078</v>
      </c>
      <c r="L79" s="20">
        <v>13718199</v>
      </c>
      <c r="M79" s="20">
        <v>37946600</v>
      </c>
      <c r="N79" s="20"/>
      <c r="O79" s="20"/>
      <c r="P79" s="20"/>
      <c r="Q79" s="20"/>
      <c r="R79" s="20"/>
      <c r="S79" s="20"/>
      <c r="T79" s="20"/>
      <c r="U79" s="20"/>
      <c r="V79" s="20">
        <v>71100475</v>
      </c>
      <c r="W79" s="20">
        <v>79570548</v>
      </c>
      <c r="X79" s="20"/>
      <c r="Y79" s="19"/>
      <c r="Z79" s="22">
        <v>143226986</v>
      </c>
    </row>
    <row r="80" spans="1:26" ht="13.5" hidden="1">
      <c r="A80" s="38" t="s">
        <v>104</v>
      </c>
      <c r="B80" s="18"/>
      <c r="C80" s="18"/>
      <c r="D80" s="19">
        <v>32090558</v>
      </c>
      <c r="E80" s="20">
        <v>32090558</v>
      </c>
      <c r="F80" s="20">
        <v>2093529</v>
      </c>
      <c r="G80" s="20">
        <v>2943707</v>
      </c>
      <c r="H80" s="20">
        <v>3984746</v>
      </c>
      <c r="I80" s="20">
        <v>9021982</v>
      </c>
      <c r="J80" s="20">
        <v>2921577</v>
      </c>
      <c r="K80" s="20">
        <v>2887030</v>
      </c>
      <c r="L80" s="20">
        <v>2954526</v>
      </c>
      <c r="M80" s="20">
        <v>8763133</v>
      </c>
      <c r="N80" s="20"/>
      <c r="O80" s="20"/>
      <c r="P80" s="20"/>
      <c r="Q80" s="20"/>
      <c r="R80" s="20"/>
      <c r="S80" s="20"/>
      <c r="T80" s="20"/>
      <c r="U80" s="20"/>
      <c r="V80" s="20">
        <v>17785115</v>
      </c>
      <c r="W80" s="20">
        <v>17828088</v>
      </c>
      <c r="X80" s="20"/>
      <c r="Y80" s="19"/>
      <c r="Z80" s="22">
        <v>32090558</v>
      </c>
    </row>
    <row r="81" spans="1:26" ht="13.5" hidden="1">
      <c r="A81" s="38" t="s">
        <v>105</v>
      </c>
      <c r="B81" s="18"/>
      <c r="C81" s="18"/>
      <c r="D81" s="19">
        <v>12836761</v>
      </c>
      <c r="E81" s="20">
        <v>12836761</v>
      </c>
      <c r="F81" s="20">
        <v>725993</v>
      </c>
      <c r="G81" s="20">
        <v>1331488</v>
      </c>
      <c r="H81" s="20">
        <v>1412183</v>
      </c>
      <c r="I81" s="20">
        <v>3469664</v>
      </c>
      <c r="J81" s="20">
        <v>1175348</v>
      </c>
      <c r="K81" s="20">
        <v>1024283</v>
      </c>
      <c r="L81" s="20">
        <v>1039305</v>
      </c>
      <c r="M81" s="20">
        <v>3238936</v>
      </c>
      <c r="N81" s="20"/>
      <c r="O81" s="20"/>
      <c r="P81" s="20"/>
      <c r="Q81" s="20"/>
      <c r="R81" s="20"/>
      <c r="S81" s="20"/>
      <c r="T81" s="20"/>
      <c r="U81" s="20"/>
      <c r="V81" s="20">
        <v>6708600</v>
      </c>
      <c r="W81" s="20">
        <v>7131534</v>
      </c>
      <c r="X81" s="20"/>
      <c r="Y81" s="19"/>
      <c r="Z81" s="22">
        <v>12836761</v>
      </c>
    </row>
    <row r="82" spans="1:26" ht="13.5" hidden="1">
      <c r="A82" s="38" t="s">
        <v>106</v>
      </c>
      <c r="B82" s="18"/>
      <c r="C82" s="18"/>
      <c r="D82" s="19">
        <v>15366283</v>
      </c>
      <c r="E82" s="20">
        <v>15366283</v>
      </c>
      <c r="F82" s="20">
        <v>754839</v>
      </c>
      <c r="G82" s="20">
        <v>1366707</v>
      </c>
      <c r="H82" s="20">
        <v>1008644</v>
      </c>
      <c r="I82" s="20">
        <v>3130190</v>
      </c>
      <c r="J82" s="20">
        <v>1210151</v>
      </c>
      <c r="K82" s="20">
        <v>1070117</v>
      </c>
      <c r="L82" s="20">
        <v>1040937</v>
      </c>
      <c r="M82" s="20">
        <v>3321205</v>
      </c>
      <c r="N82" s="20"/>
      <c r="O82" s="20"/>
      <c r="P82" s="20"/>
      <c r="Q82" s="20"/>
      <c r="R82" s="20"/>
      <c r="S82" s="20"/>
      <c r="T82" s="20"/>
      <c r="U82" s="20"/>
      <c r="V82" s="20">
        <v>6451395</v>
      </c>
      <c r="W82" s="20">
        <v>8536824</v>
      </c>
      <c r="X82" s="20"/>
      <c r="Y82" s="19"/>
      <c r="Z82" s="22">
        <v>15366283</v>
      </c>
    </row>
    <row r="83" spans="1:26" ht="13.5" hidden="1">
      <c r="A83" s="38" t="s">
        <v>107</v>
      </c>
      <c r="B83" s="18"/>
      <c r="C83" s="18"/>
      <c r="D83" s="19">
        <v>145536</v>
      </c>
      <c r="E83" s="20">
        <v>145536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72768</v>
      </c>
      <c r="X83" s="20"/>
      <c r="Y83" s="19"/>
      <c r="Z83" s="22">
        <v>145536</v>
      </c>
    </row>
    <row r="84" spans="1:26" ht="13.5" hidden="1">
      <c r="A84" s="39" t="s">
        <v>108</v>
      </c>
      <c r="B84" s="27"/>
      <c r="C84" s="27"/>
      <c r="D84" s="28">
        <v>10000001</v>
      </c>
      <c r="E84" s="29">
        <v>10000001</v>
      </c>
      <c r="F84" s="29"/>
      <c r="G84" s="29">
        <v>341401</v>
      </c>
      <c r="H84" s="29"/>
      <c r="I84" s="29">
        <v>341401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341401</v>
      </c>
      <c r="W84" s="29">
        <v>8741826</v>
      </c>
      <c r="X84" s="29"/>
      <c r="Y84" s="28"/>
      <c r="Z84" s="30">
        <v>10000001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107043649</v>
      </c>
      <c r="C5" s="18">
        <v>0</v>
      </c>
      <c r="D5" s="58">
        <v>117928960</v>
      </c>
      <c r="E5" s="59">
        <v>117928960</v>
      </c>
      <c r="F5" s="59">
        <v>8370729</v>
      </c>
      <c r="G5" s="59">
        <v>10066433</v>
      </c>
      <c r="H5" s="59">
        <v>10215703</v>
      </c>
      <c r="I5" s="59">
        <v>28652865</v>
      </c>
      <c r="J5" s="59">
        <v>9002044</v>
      </c>
      <c r="K5" s="59">
        <v>8751257</v>
      </c>
      <c r="L5" s="59">
        <v>10748916</v>
      </c>
      <c r="M5" s="59">
        <v>28502217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57155082</v>
      </c>
      <c r="W5" s="59">
        <v>58708765</v>
      </c>
      <c r="X5" s="59">
        <v>-1553683</v>
      </c>
      <c r="Y5" s="60">
        <v>-2.65</v>
      </c>
      <c r="Z5" s="61">
        <v>117928960</v>
      </c>
    </row>
    <row r="6" spans="1:26" ht="13.5">
      <c r="A6" s="57" t="s">
        <v>32</v>
      </c>
      <c r="B6" s="18">
        <v>105243043</v>
      </c>
      <c r="C6" s="18">
        <v>0</v>
      </c>
      <c r="D6" s="58">
        <v>116565872</v>
      </c>
      <c r="E6" s="59">
        <v>116565872</v>
      </c>
      <c r="F6" s="59">
        <v>9068106</v>
      </c>
      <c r="G6" s="59">
        <v>8570237</v>
      </c>
      <c r="H6" s="59">
        <v>10102457</v>
      </c>
      <c r="I6" s="59">
        <v>27740800</v>
      </c>
      <c r="J6" s="59">
        <v>9772381</v>
      </c>
      <c r="K6" s="59">
        <v>10583765</v>
      </c>
      <c r="L6" s="59">
        <v>10361285</v>
      </c>
      <c r="M6" s="59">
        <v>30717431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58458231</v>
      </c>
      <c r="W6" s="59">
        <v>58020025</v>
      </c>
      <c r="X6" s="59">
        <v>438206</v>
      </c>
      <c r="Y6" s="60">
        <v>0.76</v>
      </c>
      <c r="Z6" s="61">
        <v>116565872</v>
      </c>
    </row>
    <row r="7" spans="1:26" ht="13.5">
      <c r="A7" s="57" t="s">
        <v>33</v>
      </c>
      <c r="B7" s="18">
        <v>7002653</v>
      </c>
      <c r="C7" s="18">
        <v>0</v>
      </c>
      <c r="D7" s="58">
        <v>4310174</v>
      </c>
      <c r="E7" s="59">
        <v>4310174</v>
      </c>
      <c r="F7" s="59">
        <v>49431</v>
      </c>
      <c r="G7" s="59">
        <v>376561</v>
      </c>
      <c r="H7" s="59">
        <v>301893</v>
      </c>
      <c r="I7" s="59">
        <v>727885</v>
      </c>
      <c r="J7" s="59">
        <v>83860</v>
      </c>
      <c r="K7" s="59">
        <v>1503364</v>
      </c>
      <c r="L7" s="59">
        <v>22877</v>
      </c>
      <c r="M7" s="59">
        <v>1610101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2337986</v>
      </c>
      <c r="W7" s="59"/>
      <c r="X7" s="59">
        <v>2337986</v>
      </c>
      <c r="Y7" s="60">
        <v>0</v>
      </c>
      <c r="Z7" s="61">
        <v>4310174</v>
      </c>
    </row>
    <row r="8" spans="1:26" ht="13.5">
      <c r="A8" s="57" t="s">
        <v>34</v>
      </c>
      <c r="B8" s="18">
        <v>438983009</v>
      </c>
      <c r="C8" s="18">
        <v>0</v>
      </c>
      <c r="D8" s="58">
        <v>460207165</v>
      </c>
      <c r="E8" s="59">
        <v>460207165</v>
      </c>
      <c r="F8" s="59">
        <v>186537000</v>
      </c>
      <c r="G8" s="59">
        <v>0</v>
      </c>
      <c r="H8" s="59">
        <v>0</v>
      </c>
      <c r="I8" s="59">
        <v>186537000</v>
      </c>
      <c r="J8" s="59">
        <v>0</v>
      </c>
      <c r="K8" s="59">
        <v>400215</v>
      </c>
      <c r="L8" s="59">
        <v>147154001</v>
      </c>
      <c r="M8" s="59">
        <v>147554216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334091216</v>
      </c>
      <c r="W8" s="59">
        <v>368490732</v>
      </c>
      <c r="X8" s="59">
        <v>-34399516</v>
      </c>
      <c r="Y8" s="60">
        <v>-9.34</v>
      </c>
      <c r="Z8" s="61">
        <v>460207165</v>
      </c>
    </row>
    <row r="9" spans="1:26" ht="13.5">
      <c r="A9" s="57" t="s">
        <v>35</v>
      </c>
      <c r="B9" s="18">
        <v>90596133</v>
      </c>
      <c r="C9" s="18">
        <v>0</v>
      </c>
      <c r="D9" s="58">
        <v>44117669</v>
      </c>
      <c r="E9" s="59">
        <v>44117669</v>
      </c>
      <c r="F9" s="59">
        <v>4335482</v>
      </c>
      <c r="G9" s="59">
        <v>3764281</v>
      </c>
      <c r="H9" s="59">
        <v>2272381</v>
      </c>
      <c r="I9" s="59">
        <v>10372144</v>
      </c>
      <c r="J9" s="59">
        <v>672236</v>
      </c>
      <c r="K9" s="59">
        <v>-39752</v>
      </c>
      <c r="L9" s="59">
        <v>3185262</v>
      </c>
      <c r="M9" s="59">
        <v>3817746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14189890</v>
      </c>
      <c r="W9" s="59">
        <v>24196157</v>
      </c>
      <c r="X9" s="59">
        <v>-10006267</v>
      </c>
      <c r="Y9" s="60">
        <v>-41.35</v>
      </c>
      <c r="Z9" s="61">
        <v>44117669</v>
      </c>
    </row>
    <row r="10" spans="1:26" ht="25.5">
      <c r="A10" s="62" t="s">
        <v>95</v>
      </c>
      <c r="B10" s="63">
        <f>SUM(B5:B9)</f>
        <v>748868487</v>
      </c>
      <c r="C10" s="63">
        <f>SUM(C5:C9)</f>
        <v>0</v>
      </c>
      <c r="D10" s="64">
        <f aca="true" t="shared" si="0" ref="D10:Z10">SUM(D5:D9)</f>
        <v>743129840</v>
      </c>
      <c r="E10" s="65">
        <f t="shared" si="0"/>
        <v>743129840</v>
      </c>
      <c r="F10" s="65">
        <f t="shared" si="0"/>
        <v>208360748</v>
      </c>
      <c r="G10" s="65">
        <f t="shared" si="0"/>
        <v>22777512</v>
      </c>
      <c r="H10" s="65">
        <f t="shared" si="0"/>
        <v>22892434</v>
      </c>
      <c r="I10" s="65">
        <f t="shared" si="0"/>
        <v>254030694</v>
      </c>
      <c r="J10" s="65">
        <f t="shared" si="0"/>
        <v>19530521</v>
      </c>
      <c r="K10" s="65">
        <f t="shared" si="0"/>
        <v>21198849</v>
      </c>
      <c r="L10" s="65">
        <f t="shared" si="0"/>
        <v>171472341</v>
      </c>
      <c r="M10" s="65">
        <f t="shared" si="0"/>
        <v>212201711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466232405</v>
      </c>
      <c r="W10" s="65">
        <f t="shared" si="0"/>
        <v>509415679</v>
      </c>
      <c r="X10" s="65">
        <f t="shared" si="0"/>
        <v>-43183274</v>
      </c>
      <c r="Y10" s="66">
        <f>+IF(W10&lt;&gt;0,(X10/W10)*100,0)</f>
        <v>-8.477020983093848</v>
      </c>
      <c r="Z10" s="67">
        <f t="shared" si="0"/>
        <v>743129840</v>
      </c>
    </row>
    <row r="11" spans="1:26" ht="13.5">
      <c r="A11" s="57" t="s">
        <v>36</v>
      </c>
      <c r="B11" s="18">
        <v>288629512</v>
      </c>
      <c r="C11" s="18">
        <v>0</v>
      </c>
      <c r="D11" s="58">
        <v>287455314</v>
      </c>
      <c r="E11" s="59">
        <v>287455314</v>
      </c>
      <c r="F11" s="59">
        <v>23714243</v>
      </c>
      <c r="G11" s="59">
        <v>23825230</v>
      </c>
      <c r="H11" s="59">
        <v>23502819</v>
      </c>
      <c r="I11" s="59">
        <v>71042292</v>
      </c>
      <c r="J11" s="59">
        <v>24181744</v>
      </c>
      <c r="K11" s="59">
        <v>37640492</v>
      </c>
      <c r="L11" s="59">
        <v>23926878</v>
      </c>
      <c r="M11" s="59">
        <v>85749114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156791406</v>
      </c>
      <c r="W11" s="59">
        <v>151072458</v>
      </c>
      <c r="X11" s="59">
        <v>5718948</v>
      </c>
      <c r="Y11" s="60">
        <v>3.79</v>
      </c>
      <c r="Z11" s="61">
        <v>287455314</v>
      </c>
    </row>
    <row r="12" spans="1:26" ht="13.5">
      <c r="A12" s="57" t="s">
        <v>37</v>
      </c>
      <c r="B12" s="18">
        <v>21329483</v>
      </c>
      <c r="C12" s="18">
        <v>0</v>
      </c>
      <c r="D12" s="58">
        <v>24298639</v>
      </c>
      <c r="E12" s="59">
        <v>24298639</v>
      </c>
      <c r="F12" s="59">
        <v>2294507</v>
      </c>
      <c r="G12" s="59">
        <v>2495488</v>
      </c>
      <c r="H12" s="59">
        <v>2181118</v>
      </c>
      <c r="I12" s="59">
        <v>6971113</v>
      </c>
      <c r="J12" s="59">
        <v>1597249</v>
      </c>
      <c r="K12" s="59">
        <v>1601025</v>
      </c>
      <c r="L12" s="59">
        <v>1593198</v>
      </c>
      <c r="M12" s="59">
        <v>4791472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11762585</v>
      </c>
      <c r="W12" s="59">
        <v>12149322</v>
      </c>
      <c r="X12" s="59">
        <v>-386737</v>
      </c>
      <c r="Y12" s="60">
        <v>-3.18</v>
      </c>
      <c r="Z12" s="61">
        <v>24298639</v>
      </c>
    </row>
    <row r="13" spans="1:26" ht="13.5">
      <c r="A13" s="57" t="s">
        <v>96</v>
      </c>
      <c r="B13" s="18">
        <v>63805399</v>
      </c>
      <c r="C13" s="18">
        <v>0</v>
      </c>
      <c r="D13" s="58">
        <v>69067809</v>
      </c>
      <c r="E13" s="59">
        <v>69067809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34533906</v>
      </c>
      <c r="X13" s="59">
        <v>-34533906</v>
      </c>
      <c r="Y13" s="60">
        <v>-100</v>
      </c>
      <c r="Z13" s="61">
        <v>69067809</v>
      </c>
    </row>
    <row r="14" spans="1:26" ht="13.5">
      <c r="A14" s="57" t="s">
        <v>38</v>
      </c>
      <c r="B14" s="18">
        <v>8387914</v>
      </c>
      <c r="C14" s="18">
        <v>0</v>
      </c>
      <c r="D14" s="58">
        <v>469251</v>
      </c>
      <c r="E14" s="59">
        <v>469251</v>
      </c>
      <c r="F14" s="59">
        <v>8925</v>
      </c>
      <c r="G14" s="59">
        <v>41660</v>
      </c>
      <c r="H14" s="59">
        <v>251015</v>
      </c>
      <c r="I14" s="59">
        <v>301600</v>
      </c>
      <c r="J14" s="59">
        <v>29658</v>
      </c>
      <c r="K14" s="59">
        <v>50578</v>
      </c>
      <c r="L14" s="59">
        <v>38696</v>
      </c>
      <c r="M14" s="59">
        <v>118932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420532</v>
      </c>
      <c r="W14" s="59">
        <v>234624</v>
      </c>
      <c r="X14" s="59">
        <v>185908</v>
      </c>
      <c r="Y14" s="60">
        <v>79.24</v>
      </c>
      <c r="Z14" s="61">
        <v>469251</v>
      </c>
    </row>
    <row r="15" spans="1:26" ht="13.5">
      <c r="A15" s="57" t="s">
        <v>39</v>
      </c>
      <c r="B15" s="18">
        <v>86186738</v>
      </c>
      <c r="C15" s="18">
        <v>0</v>
      </c>
      <c r="D15" s="58">
        <v>90417033</v>
      </c>
      <c r="E15" s="59">
        <v>90417033</v>
      </c>
      <c r="F15" s="59">
        <v>26110</v>
      </c>
      <c r="G15" s="59">
        <v>11024048</v>
      </c>
      <c r="H15" s="59">
        <v>12333484</v>
      </c>
      <c r="I15" s="59">
        <v>23383642</v>
      </c>
      <c r="J15" s="59">
        <v>7665959</v>
      </c>
      <c r="K15" s="59">
        <v>9818066</v>
      </c>
      <c r="L15" s="59">
        <v>6255230</v>
      </c>
      <c r="M15" s="59">
        <v>23739255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47122897</v>
      </c>
      <c r="W15" s="59">
        <v>45208518</v>
      </c>
      <c r="X15" s="59">
        <v>1914379</v>
      </c>
      <c r="Y15" s="60">
        <v>4.23</v>
      </c>
      <c r="Z15" s="61">
        <v>90417033</v>
      </c>
    </row>
    <row r="16" spans="1:26" ht="13.5">
      <c r="A16" s="68" t="s">
        <v>40</v>
      </c>
      <c r="B16" s="18">
        <v>0</v>
      </c>
      <c r="C16" s="18">
        <v>0</v>
      </c>
      <c r="D16" s="58">
        <v>234625</v>
      </c>
      <c r="E16" s="59">
        <v>234625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234625</v>
      </c>
    </row>
    <row r="17" spans="1:26" ht="13.5">
      <c r="A17" s="57" t="s">
        <v>41</v>
      </c>
      <c r="B17" s="18">
        <v>268980636</v>
      </c>
      <c r="C17" s="18">
        <v>0</v>
      </c>
      <c r="D17" s="58">
        <v>238001778</v>
      </c>
      <c r="E17" s="59">
        <v>238001778</v>
      </c>
      <c r="F17" s="59">
        <v>4796883</v>
      </c>
      <c r="G17" s="59">
        <v>13133830</v>
      </c>
      <c r="H17" s="59">
        <v>19952711</v>
      </c>
      <c r="I17" s="59">
        <v>37883424</v>
      </c>
      <c r="J17" s="59">
        <v>10965073</v>
      </c>
      <c r="K17" s="59">
        <v>28664669</v>
      </c>
      <c r="L17" s="59">
        <v>5695136</v>
      </c>
      <c r="M17" s="59">
        <v>45324878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83208302</v>
      </c>
      <c r="W17" s="59">
        <v>119000886</v>
      </c>
      <c r="X17" s="59">
        <v>-35792584</v>
      </c>
      <c r="Y17" s="60">
        <v>-30.08</v>
      </c>
      <c r="Z17" s="61">
        <v>238001778</v>
      </c>
    </row>
    <row r="18" spans="1:26" ht="13.5">
      <c r="A18" s="69" t="s">
        <v>42</v>
      </c>
      <c r="B18" s="70">
        <f>SUM(B11:B17)</f>
        <v>737319682</v>
      </c>
      <c r="C18" s="70">
        <f>SUM(C11:C17)</f>
        <v>0</v>
      </c>
      <c r="D18" s="71">
        <f aca="true" t="shared" si="1" ref="D18:Z18">SUM(D11:D17)</f>
        <v>709944449</v>
      </c>
      <c r="E18" s="72">
        <f t="shared" si="1"/>
        <v>709944449</v>
      </c>
      <c r="F18" s="72">
        <f t="shared" si="1"/>
        <v>30840668</v>
      </c>
      <c r="G18" s="72">
        <f t="shared" si="1"/>
        <v>50520256</v>
      </c>
      <c r="H18" s="72">
        <f t="shared" si="1"/>
        <v>58221147</v>
      </c>
      <c r="I18" s="72">
        <f t="shared" si="1"/>
        <v>139582071</v>
      </c>
      <c r="J18" s="72">
        <f t="shared" si="1"/>
        <v>44439683</v>
      </c>
      <c r="K18" s="72">
        <f t="shared" si="1"/>
        <v>77774830</v>
      </c>
      <c r="L18" s="72">
        <f t="shared" si="1"/>
        <v>37509138</v>
      </c>
      <c r="M18" s="72">
        <f t="shared" si="1"/>
        <v>159723651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299305722</v>
      </c>
      <c r="W18" s="72">
        <f t="shared" si="1"/>
        <v>362199714</v>
      </c>
      <c r="X18" s="72">
        <f t="shared" si="1"/>
        <v>-62893992</v>
      </c>
      <c r="Y18" s="66">
        <f>+IF(W18&lt;&gt;0,(X18/W18)*100,0)</f>
        <v>-17.36445103874378</v>
      </c>
      <c r="Z18" s="73">
        <f t="shared" si="1"/>
        <v>709944449</v>
      </c>
    </row>
    <row r="19" spans="1:26" ht="13.5">
      <c r="A19" s="69" t="s">
        <v>43</v>
      </c>
      <c r="B19" s="74">
        <f>+B10-B18</f>
        <v>11548805</v>
      </c>
      <c r="C19" s="74">
        <f>+C10-C18</f>
        <v>0</v>
      </c>
      <c r="D19" s="75">
        <f aca="true" t="shared" si="2" ref="D19:Z19">+D10-D18</f>
        <v>33185391</v>
      </c>
      <c r="E19" s="76">
        <f t="shared" si="2"/>
        <v>33185391</v>
      </c>
      <c r="F19" s="76">
        <f t="shared" si="2"/>
        <v>177520080</v>
      </c>
      <c r="G19" s="76">
        <f t="shared" si="2"/>
        <v>-27742744</v>
      </c>
      <c r="H19" s="76">
        <f t="shared" si="2"/>
        <v>-35328713</v>
      </c>
      <c r="I19" s="76">
        <f t="shared" si="2"/>
        <v>114448623</v>
      </c>
      <c r="J19" s="76">
        <f t="shared" si="2"/>
        <v>-24909162</v>
      </c>
      <c r="K19" s="76">
        <f t="shared" si="2"/>
        <v>-56575981</v>
      </c>
      <c r="L19" s="76">
        <f t="shared" si="2"/>
        <v>133963203</v>
      </c>
      <c r="M19" s="76">
        <f t="shared" si="2"/>
        <v>52478060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166926683</v>
      </c>
      <c r="W19" s="76">
        <f>IF(E10=E18,0,W10-W18)</f>
        <v>147215965</v>
      </c>
      <c r="X19" s="76">
        <f t="shared" si="2"/>
        <v>19710718</v>
      </c>
      <c r="Y19" s="77">
        <f>+IF(W19&lt;&gt;0,(X19/W19)*100,0)</f>
        <v>13.388981283381868</v>
      </c>
      <c r="Z19" s="78">
        <f t="shared" si="2"/>
        <v>33185391</v>
      </c>
    </row>
    <row r="20" spans="1:26" ht="13.5">
      <c r="A20" s="57" t="s">
        <v>44</v>
      </c>
      <c r="B20" s="18">
        <v>298915928</v>
      </c>
      <c r="C20" s="18">
        <v>0</v>
      </c>
      <c r="D20" s="58">
        <v>324570835</v>
      </c>
      <c r="E20" s="59">
        <v>324570835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259656668</v>
      </c>
      <c r="X20" s="59">
        <v>-259656668</v>
      </c>
      <c r="Y20" s="60">
        <v>-100</v>
      </c>
      <c r="Z20" s="61">
        <v>324570835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310464733</v>
      </c>
      <c r="C22" s="85">
        <f>SUM(C19:C21)</f>
        <v>0</v>
      </c>
      <c r="D22" s="86">
        <f aca="true" t="shared" si="3" ref="D22:Z22">SUM(D19:D21)</f>
        <v>357756226</v>
      </c>
      <c r="E22" s="87">
        <f t="shared" si="3"/>
        <v>357756226</v>
      </c>
      <c r="F22" s="87">
        <f t="shared" si="3"/>
        <v>177520080</v>
      </c>
      <c r="G22" s="87">
        <f t="shared" si="3"/>
        <v>-27742744</v>
      </c>
      <c r="H22" s="87">
        <f t="shared" si="3"/>
        <v>-35328713</v>
      </c>
      <c r="I22" s="87">
        <f t="shared" si="3"/>
        <v>114448623</v>
      </c>
      <c r="J22" s="87">
        <f t="shared" si="3"/>
        <v>-24909162</v>
      </c>
      <c r="K22" s="87">
        <f t="shared" si="3"/>
        <v>-56575981</v>
      </c>
      <c r="L22" s="87">
        <f t="shared" si="3"/>
        <v>133963203</v>
      </c>
      <c r="M22" s="87">
        <f t="shared" si="3"/>
        <v>52478060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166926683</v>
      </c>
      <c r="W22" s="87">
        <f t="shared" si="3"/>
        <v>406872633</v>
      </c>
      <c r="X22" s="87">
        <f t="shared" si="3"/>
        <v>-239945950</v>
      </c>
      <c r="Y22" s="88">
        <f>+IF(W22&lt;&gt;0,(X22/W22)*100,0)</f>
        <v>-58.97323401448826</v>
      </c>
      <c r="Z22" s="89">
        <f t="shared" si="3"/>
        <v>357756226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310464733</v>
      </c>
      <c r="C24" s="74">
        <f>SUM(C22:C23)</f>
        <v>0</v>
      </c>
      <c r="D24" s="75">
        <f aca="true" t="shared" si="4" ref="D24:Z24">SUM(D22:D23)</f>
        <v>357756226</v>
      </c>
      <c r="E24" s="76">
        <f t="shared" si="4"/>
        <v>357756226</v>
      </c>
      <c r="F24" s="76">
        <f t="shared" si="4"/>
        <v>177520080</v>
      </c>
      <c r="G24" s="76">
        <f t="shared" si="4"/>
        <v>-27742744</v>
      </c>
      <c r="H24" s="76">
        <f t="shared" si="4"/>
        <v>-35328713</v>
      </c>
      <c r="I24" s="76">
        <f t="shared" si="4"/>
        <v>114448623</v>
      </c>
      <c r="J24" s="76">
        <f t="shared" si="4"/>
        <v>-24909162</v>
      </c>
      <c r="K24" s="76">
        <f t="shared" si="4"/>
        <v>-56575981</v>
      </c>
      <c r="L24" s="76">
        <f t="shared" si="4"/>
        <v>133963203</v>
      </c>
      <c r="M24" s="76">
        <f t="shared" si="4"/>
        <v>52478060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166926683</v>
      </c>
      <c r="W24" s="76">
        <f t="shared" si="4"/>
        <v>406872633</v>
      </c>
      <c r="X24" s="76">
        <f t="shared" si="4"/>
        <v>-239945950</v>
      </c>
      <c r="Y24" s="77">
        <f>+IF(W24&lt;&gt;0,(X24/W24)*100,0)</f>
        <v>-58.97323401448826</v>
      </c>
      <c r="Z24" s="78">
        <f t="shared" si="4"/>
        <v>357756226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259999038</v>
      </c>
      <c r="C27" s="21">
        <v>0</v>
      </c>
      <c r="D27" s="98">
        <v>354404836</v>
      </c>
      <c r="E27" s="99">
        <v>354404836</v>
      </c>
      <c r="F27" s="99">
        <v>28042198</v>
      </c>
      <c r="G27" s="99">
        <v>32980564</v>
      </c>
      <c r="H27" s="99">
        <v>32541160</v>
      </c>
      <c r="I27" s="99">
        <v>93563922</v>
      </c>
      <c r="J27" s="99">
        <v>19196132</v>
      </c>
      <c r="K27" s="99">
        <v>24859008</v>
      </c>
      <c r="L27" s="99">
        <v>-7372732</v>
      </c>
      <c r="M27" s="99">
        <v>36682408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130246330</v>
      </c>
      <c r="W27" s="99">
        <v>177202418</v>
      </c>
      <c r="X27" s="99">
        <v>-46956088</v>
      </c>
      <c r="Y27" s="100">
        <v>-26.5</v>
      </c>
      <c r="Z27" s="101">
        <v>354404836</v>
      </c>
    </row>
    <row r="28" spans="1:26" ht="13.5">
      <c r="A28" s="102" t="s">
        <v>44</v>
      </c>
      <c r="B28" s="18">
        <v>242747172</v>
      </c>
      <c r="C28" s="18">
        <v>0</v>
      </c>
      <c r="D28" s="58">
        <v>324570836</v>
      </c>
      <c r="E28" s="59">
        <v>324570836</v>
      </c>
      <c r="F28" s="59">
        <v>28042198</v>
      </c>
      <c r="G28" s="59">
        <v>30173955</v>
      </c>
      <c r="H28" s="59">
        <v>31417561</v>
      </c>
      <c r="I28" s="59">
        <v>89633714</v>
      </c>
      <c r="J28" s="59">
        <v>18743931</v>
      </c>
      <c r="K28" s="59">
        <v>23809596</v>
      </c>
      <c r="L28" s="59">
        <v>-9101058</v>
      </c>
      <c r="M28" s="59">
        <v>33452469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123086183</v>
      </c>
      <c r="W28" s="59">
        <v>162285418</v>
      </c>
      <c r="X28" s="59">
        <v>-39199235</v>
      </c>
      <c r="Y28" s="60">
        <v>-24.15</v>
      </c>
      <c r="Z28" s="61">
        <v>324570836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17251866</v>
      </c>
      <c r="C31" s="18">
        <v>0</v>
      </c>
      <c r="D31" s="58">
        <v>29834000</v>
      </c>
      <c r="E31" s="59">
        <v>29834000</v>
      </c>
      <c r="F31" s="59">
        <v>0</v>
      </c>
      <c r="G31" s="59">
        <v>2806609</v>
      </c>
      <c r="H31" s="59">
        <v>1123599</v>
      </c>
      <c r="I31" s="59">
        <v>3930208</v>
      </c>
      <c r="J31" s="59">
        <v>452201</v>
      </c>
      <c r="K31" s="59">
        <v>1049411</v>
      </c>
      <c r="L31" s="59">
        <v>1728326</v>
      </c>
      <c r="M31" s="59">
        <v>3229938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7160146</v>
      </c>
      <c r="W31" s="59">
        <v>14917000</v>
      </c>
      <c r="X31" s="59">
        <v>-7756854</v>
      </c>
      <c r="Y31" s="60">
        <v>-52</v>
      </c>
      <c r="Z31" s="61">
        <v>29834000</v>
      </c>
    </row>
    <row r="32" spans="1:26" ht="13.5">
      <c r="A32" s="69" t="s">
        <v>50</v>
      </c>
      <c r="B32" s="21">
        <f>SUM(B28:B31)</f>
        <v>259999038</v>
      </c>
      <c r="C32" s="21">
        <f>SUM(C28:C31)</f>
        <v>0</v>
      </c>
      <c r="D32" s="98">
        <f aca="true" t="shared" si="5" ref="D32:Z32">SUM(D28:D31)</f>
        <v>354404836</v>
      </c>
      <c r="E32" s="99">
        <f t="shared" si="5"/>
        <v>354404836</v>
      </c>
      <c r="F32" s="99">
        <f t="shared" si="5"/>
        <v>28042198</v>
      </c>
      <c r="G32" s="99">
        <f t="shared" si="5"/>
        <v>32980564</v>
      </c>
      <c r="H32" s="99">
        <f t="shared" si="5"/>
        <v>32541160</v>
      </c>
      <c r="I32" s="99">
        <f t="shared" si="5"/>
        <v>93563922</v>
      </c>
      <c r="J32" s="99">
        <f t="shared" si="5"/>
        <v>19196132</v>
      </c>
      <c r="K32" s="99">
        <f t="shared" si="5"/>
        <v>24859007</v>
      </c>
      <c r="L32" s="99">
        <f t="shared" si="5"/>
        <v>-7372732</v>
      </c>
      <c r="M32" s="99">
        <f t="shared" si="5"/>
        <v>36682407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130246329</v>
      </c>
      <c r="W32" s="99">
        <f t="shared" si="5"/>
        <v>177202418</v>
      </c>
      <c r="X32" s="99">
        <f t="shared" si="5"/>
        <v>-46956089</v>
      </c>
      <c r="Y32" s="100">
        <f>+IF(W32&lt;&gt;0,(X32/W32)*100,0)</f>
        <v>-26.498559968860018</v>
      </c>
      <c r="Z32" s="101">
        <f t="shared" si="5"/>
        <v>354404836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299313736</v>
      </c>
      <c r="C35" s="18">
        <v>0</v>
      </c>
      <c r="D35" s="58">
        <v>318184574</v>
      </c>
      <c r="E35" s="59">
        <v>318184574</v>
      </c>
      <c r="F35" s="59">
        <v>443885753</v>
      </c>
      <c r="G35" s="59">
        <v>388183190</v>
      </c>
      <c r="H35" s="59">
        <v>368343655</v>
      </c>
      <c r="I35" s="59">
        <v>368343655</v>
      </c>
      <c r="J35" s="59">
        <v>337956043</v>
      </c>
      <c r="K35" s="59">
        <v>309248928</v>
      </c>
      <c r="L35" s="59">
        <v>417620341</v>
      </c>
      <c r="M35" s="59">
        <v>417620341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417620341</v>
      </c>
      <c r="W35" s="59">
        <v>159092287</v>
      </c>
      <c r="X35" s="59">
        <v>258528054</v>
      </c>
      <c r="Y35" s="60">
        <v>162.5</v>
      </c>
      <c r="Z35" s="61">
        <v>318184574</v>
      </c>
    </row>
    <row r="36" spans="1:26" ht="13.5">
      <c r="A36" s="57" t="s">
        <v>53</v>
      </c>
      <c r="B36" s="18">
        <v>1571208719</v>
      </c>
      <c r="C36" s="18">
        <v>0</v>
      </c>
      <c r="D36" s="58">
        <v>2396553130</v>
      </c>
      <c r="E36" s="59">
        <v>2396553130</v>
      </c>
      <c r="F36" s="59">
        <v>2014881830</v>
      </c>
      <c r="G36" s="59">
        <v>1632149578</v>
      </c>
      <c r="H36" s="59">
        <v>1664690738</v>
      </c>
      <c r="I36" s="59">
        <v>1664690738</v>
      </c>
      <c r="J36" s="59">
        <v>1683886870</v>
      </c>
      <c r="K36" s="59">
        <v>1708745877</v>
      </c>
      <c r="L36" s="59">
        <v>1772736414</v>
      </c>
      <c r="M36" s="59">
        <v>1772736414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1772736414</v>
      </c>
      <c r="W36" s="59">
        <v>1198276565</v>
      </c>
      <c r="X36" s="59">
        <v>574459849</v>
      </c>
      <c r="Y36" s="60">
        <v>47.94</v>
      </c>
      <c r="Z36" s="61">
        <v>2396553130</v>
      </c>
    </row>
    <row r="37" spans="1:26" ht="13.5">
      <c r="A37" s="57" t="s">
        <v>54</v>
      </c>
      <c r="B37" s="18">
        <v>272215331</v>
      </c>
      <c r="C37" s="18">
        <v>0</v>
      </c>
      <c r="D37" s="58">
        <v>138365006</v>
      </c>
      <c r="E37" s="59">
        <v>138365006</v>
      </c>
      <c r="F37" s="59">
        <v>346628980</v>
      </c>
      <c r="G37" s="59">
        <v>310329375</v>
      </c>
      <c r="H37" s="59">
        <v>358650301</v>
      </c>
      <c r="I37" s="59">
        <v>358650301</v>
      </c>
      <c r="J37" s="59">
        <v>372367983</v>
      </c>
      <c r="K37" s="59">
        <v>425095856</v>
      </c>
      <c r="L37" s="59">
        <v>485103160</v>
      </c>
      <c r="M37" s="59">
        <v>485103160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485103160</v>
      </c>
      <c r="W37" s="59">
        <v>69182503</v>
      </c>
      <c r="X37" s="59">
        <v>415920657</v>
      </c>
      <c r="Y37" s="60">
        <v>601.19</v>
      </c>
      <c r="Z37" s="61">
        <v>138365006</v>
      </c>
    </row>
    <row r="38" spans="1:26" ht="13.5">
      <c r="A38" s="57" t="s">
        <v>55</v>
      </c>
      <c r="B38" s="18">
        <v>39673529</v>
      </c>
      <c r="C38" s="18">
        <v>0</v>
      </c>
      <c r="D38" s="58">
        <v>60054457</v>
      </c>
      <c r="E38" s="59">
        <v>60054457</v>
      </c>
      <c r="F38" s="59">
        <v>1592460</v>
      </c>
      <c r="G38" s="59">
        <v>1592460</v>
      </c>
      <c r="H38" s="59">
        <v>1301876</v>
      </c>
      <c r="I38" s="59">
        <v>1301876</v>
      </c>
      <c r="J38" s="59">
        <v>1301876</v>
      </c>
      <c r="K38" s="59">
        <v>1301876</v>
      </c>
      <c r="L38" s="59">
        <v>1301876</v>
      </c>
      <c r="M38" s="59">
        <v>1301876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1301876</v>
      </c>
      <c r="W38" s="59">
        <v>30027229</v>
      </c>
      <c r="X38" s="59">
        <v>-28725353</v>
      </c>
      <c r="Y38" s="60">
        <v>-95.66</v>
      </c>
      <c r="Z38" s="61">
        <v>60054457</v>
      </c>
    </row>
    <row r="39" spans="1:26" ht="13.5">
      <c r="A39" s="57" t="s">
        <v>56</v>
      </c>
      <c r="B39" s="18">
        <v>1558633595</v>
      </c>
      <c r="C39" s="18">
        <v>0</v>
      </c>
      <c r="D39" s="58">
        <v>2516318243</v>
      </c>
      <c r="E39" s="59">
        <v>2516318243</v>
      </c>
      <c r="F39" s="59">
        <v>2110546142</v>
      </c>
      <c r="G39" s="59">
        <v>1708410934</v>
      </c>
      <c r="H39" s="59">
        <v>1673082217</v>
      </c>
      <c r="I39" s="59">
        <v>1673082217</v>
      </c>
      <c r="J39" s="59">
        <v>1648173054</v>
      </c>
      <c r="K39" s="59">
        <v>1591597072</v>
      </c>
      <c r="L39" s="59">
        <v>1703951719</v>
      </c>
      <c r="M39" s="59">
        <v>1703951719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1703951719</v>
      </c>
      <c r="W39" s="59">
        <v>1258159122</v>
      </c>
      <c r="X39" s="59">
        <v>445792597</v>
      </c>
      <c r="Y39" s="60">
        <v>35.43</v>
      </c>
      <c r="Z39" s="61">
        <v>2516318243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287130700</v>
      </c>
      <c r="C42" s="18">
        <v>0</v>
      </c>
      <c r="D42" s="58">
        <v>374799522</v>
      </c>
      <c r="E42" s="59">
        <v>374799522</v>
      </c>
      <c r="F42" s="59">
        <v>163311423</v>
      </c>
      <c r="G42" s="59">
        <v>-32286900</v>
      </c>
      <c r="H42" s="59">
        <v>20174724</v>
      </c>
      <c r="I42" s="59">
        <v>151199247</v>
      </c>
      <c r="J42" s="59">
        <v>35703203</v>
      </c>
      <c r="K42" s="59">
        <v>-23639311</v>
      </c>
      <c r="L42" s="59">
        <v>113558395</v>
      </c>
      <c r="M42" s="59">
        <v>125622287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276821534</v>
      </c>
      <c r="W42" s="59">
        <v>415265001</v>
      </c>
      <c r="X42" s="59">
        <v>-138443467</v>
      </c>
      <c r="Y42" s="60">
        <v>-33.34</v>
      </c>
      <c r="Z42" s="61">
        <v>374799522</v>
      </c>
    </row>
    <row r="43" spans="1:26" ht="13.5">
      <c r="A43" s="57" t="s">
        <v>59</v>
      </c>
      <c r="B43" s="18">
        <v>-259649167</v>
      </c>
      <c r="C43" s="18">
        <v>0</v>
      </c>
      <c r="D43" s="58">
        <v>-354404832</v>
      </c>
      <c r="E43" s="59">
        <v>-354404832</v>
      </c>
      <c r="F43" s="59">
        <v>-31968105</v>
      </c>
      <c r="G43" s="59">
        <v>-32980564</v>
      </c>
      <c r="H43" s="59">
        <v>-32541160</v>
      </c>
      <c r="I43" s="59">
        <v>-97489829</v>
      </c>
      <c r="J43" s="59">
        <v>-19196132</v>
      </c>
      <c r="K43" s="59">
        <v>-24859008</v>
      </c>
      <c r="L43" s="59">
        <v>-7372731</v>
      </c>
      <c r="M43" s="59">
        <v>-51427871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-148917700</v>
      </c>
      <c r="W43" s="59">
        <v>-177202416</v>
      </c>
      <c r="X43" s="59">
        <v>28284716</v>
      </c>
      <c r="Y43" s="60">
        <v>-15.96</v>
      </c>
      <c r="Z43" s="61">
        <v>-354404832</v>
      </c>
    </row>
    <row r="44" spans="1:26" ht="13.5">
      <c r="A44" s="57" t="s">
        <v>60</v>
      </c>
      <c r="B44" s="18">
        <v>-516258</v>
      </c>
      <c r="C44" s="18">
        <v>0</v>
      </c>
      <c r="D44" s="58">
        <v>-291296</v>
      </c>
      <c r="E44" s="59">
        <v>-291296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-145648</v>
      </c>
      <c r="X44" s="59">
        <v>145648</v>
      </c>
      <c r="Y44" s="60">
        <v>-100</v>
      </c>
      <c r="Z44" s="61">
        <v>-291296</v>
      </c>
    </row>
    <row r="45" spans="1:26" ht="13.5">
      <c r="A45" s="69" t="s">
        <v>61</v>
      </c>
      <c r="B45" s="21">
        <v>65079611</v>
      </c>
      <c r="C45" s="21">
        <v>0</v>
      </c>
      <c r="D45" s="98">
        <v>74979999</v>
      </c>
      <c r="E45" s="99">
        <v>74979999</v>
      </c>
      <c r="F45" s="99">
        <v>189552447</v>
      </c>
      <c r="G45" s="99">
        <v>124284983</v>
      </c>
      <c r="H45" s="99">
        <v>111918547</v>
      </c>
      <c r="I45" s="99">
        <v>111918547</v>
      </c>
      <c r="J45" s="99">
        <v>128425618</v>
      </c>
      <c r="K45" s="99">
        <v>79927299</v>
      </c>
      <c r="L45" s="99">
        <v>186112963</v>
      </c>
      <c r="M45" s="99">
        <v>186112963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186112963</v>
      </c>
      <c r="W45" s="99">
        <v>292793542</v>
      </c>
      <c r="X45" s="99">
        <v>-106680579</v>
      </c>
      <c r="Y45" s="100">
        <v>-36.44</v>
      </c>
      <c r="Z45" s="101">
        <v>74979999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15914096</v>
      </c>
      <c r="C49" s="51">
        <v>0</v>
      </c>
      <c r="D49" s="128">
        <v>7843729</v>
      </c>
      <c r="E49" s="53">
        <v>6030816</v>
      </c>
      <c r="F49" s="53">
        <v>0</v>
      </c>
      <c r="G49" s="53">
        <v>0</v>
      </c>
      <c r="H49" s="53">
        <v>0</v>
      </c>
      <c r="I49" s="53">
        <v>125489265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155277906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32143828</v>
      </c>
      <c r="C51" s="51">
        <v>0</v>
      </c>
      <c r="D51" s="128">
        <v>6333294</v>
      </c>
      <c r="E51" s="53">
        <v>138516</v>
      </c>
      <c r="F51" s="53">
        <v>0</v>
      </c>
      <c r="G51" s="53">
        <v>0</v>
      </c>
      <c r="H51" s="53">
        <v>0</v>
      </c>
      <c r="I51" s="53">
        <v>18956991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57572629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129.1939856790365</v>
      </c>
      <c r="C58" s="5">
        <f>IF(C67=0,0,+(C76/C67)*100)</f>
        <v>0</v>
      </c>
      <c r="D58" s="6">
        <f aca="true" t="shared" si="6" ref="D58:Z58">IF(D67=0,0,+(D76/D67)*100)</f>
        <v>74.45220052124346</v>
      </c>
      <c r="E58" s="7">
        <f t="shared" si="6"/>
        <v>74.45220052124346</v>
      </c>
      <c r="F58" s="7">
        <f t="shared" si="6"/>
        <v>60.223477132234116</v>
      </c>
      <c r="G58" s="7">
        <f t="shared" si="6"/>
        <v>82.62997636620221</v>
      </c>
      <c r="H58" s="7">
        <f t="shared" si="6"/>
        <v>95.08612990519777</v>
      </c>
      <c r="I58" s="7">
        <f t="shared" si="6"/>
        <v>79.80227707759965</v>
      </c>
      <c r="J58" s="7">
        <f t="shared" si="6"/>
        <v>67.01148619037693</v>
      </c>
      <c r="K58" s="7">
        <f t="shared" si="6"/>
        <v>83.36210883254832</v>
      </c>
      <c r="L58" s="7">
        <f t="shared" si="6"/>
        <v>79.98439080540837</v>
      </c>
      <c r="M58" s="7">
        <f t="shared" si="6"/>
        <v>76.72560581243056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78.23401395810438</v>
      </c>
      <c r="W58" s="7">
        <f t="shared" si="6"/>
        <v>74.44210573441234</v>
      </c>
      <c r="X58" s="7">
        <f t="shared" si="6"/>
        <v>0</v>
      </c>
      <c r="Y58" s="7">
        <f t="shared" si="6"/>
        <v>0</v>
      </c>
      <c r="Z58" s="8">
        <f t="shared" si="6"/>
        <v>74.45220052124346</v>
      </c>
    </row>
    <row r="59" spans="1:26" ht="13.5">
      <c r="A59" s="36" t="s">
        <v>31</v>
      </c>
      <c r="B59" s="9">
        <f aca="true" t="shared" si="7" ref="B59:Z66">IF(B68=0,0,+(B77/B68)*100)</f>
        <v>264.88839426615584</v>
      </c>
      <c r="C59" s="9">
        <f t="shared" si="7"/>
        <v>0</v>
      </c>
      <c r="D59" s="2">
        <f t="shared" si="7"/>
        <v>54.78377151803934</v>
      </c>
      <c r="E59" s="10">
        <f t="shared" si="7"/>
        <v>54.78377151803934</v>
      </c>
      <c r="F59" s="10">
        <f t="shared" si="7"/>
        <v>47.080511147834315</v>
      </c>
      <c r="G59" s="10">
        <f t="shared" si="7"/>
        <v>56.368512864537415</v>
      </c>
      <c r="H59" s="10">
        <f t="shared" si="7"/>
        <v>105.6097539788258</v>
      </c>
      <c r="I59" s="10">
        <f t="shared" si="7"/>
        <v>70.6546070524819</v>
      </c>
      <c r="J59" s="10">
        <f t="shared" si="7"/>
        <v>44.75541022762102</v>
      </c>
      <c r="K59" s="10">
        <f t="shared" si="7"/>
        <v>65.01142965126627</v>
      </c>
      <c r="L59" s="10">
        <f t="shared" si="7"/>
        <v>49.09214489931646</v>
      </c>
      <c r="M59" s="10">
        <f t="shared" si="7"/>
        <v>52.22394127034266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61.50610002376844</v>
      </c>
      <c r="W59" s="10">
        <f t="shared" si="7"/>
        <v>54.783770362057524</v>
      </c>
      <c r="X59" s="10">
        <f t="shared" si="7"/>
        <v>0</v>
      </c>
      <c r="Y59" s="10">
        <f t="shared" si="7"/>
        <v>0</v>
      </c>
      <c r="Z59" s="11">
        <f t="shared" si="7"/>
        <v>54.78377151803934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94.2536808715333</v>
      </c>
      <c r="E60" s="13">
        <f t="shared" si="7"/>
        <v>94.2536808715333</v>
      </c>
      <c r="F60" s="13">
        <f t="shared" si="7"/>
        <v>73.46636662606282</v>
      </c>
      <c r="G60" s="13">
        <f t="shared" si="7"/>
        <v>101.9468073053289</v>
      </c>
      <c r="H60" s="13">
        <f t="shared" si="7"/>
        <v>85.25300330404771</v>
      </c>
      <c r="I60" s="13">
        <f t="shared" si="7"/>
        <v>86.55748572499712</v>
      </c>
      <c r="J60" s="13">
        <f t="shared" si="7"/>
        <v>88.52266402630025</v>
      </c>
      <c r="K60" s="13">
        <f t="shared" si="7"/>
        <v>96.93222591393517</v>
      </c>
      <c r="L60" s="13">
        <f t="shared" si="7"/>
        <v>108.10649451298752</v>
      </c>
      <c r="M60" s="13">
        <f t="shared" si="7"/>
        <v>98.02601330820927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92.58373213517186</v>
      </c>
      <c r="W60" s="13">
        <f t="shared" si="7"/>
        <v>94.23599007411664</v>
      </c>
      <c r="X60" s="13">
        <f t="shared" si="7"/>
        <v>0</v>
      </c>
      <c r="Y60" s="13">
        <f t="shared" si="7"/>
        <v>0</v>
      </c>
      <c r="Z60" s="14">
        <f t="shared" si="7"/>
        <v>94.2536808715333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96.55499308050611</v>
      </c>
      <c r="E61" s="13">
        <f t="shared" si="7"/>
        <v>96.55499308050611</v>
      </c>
      <c r="F61" s="13">
        <f t="shared" si="7"/>
        <v>67.2875898676829</v>
      </c>
      <c r="G61" s="13">
        <f t="shared" si="7"/>
        <v>107.19563256362738</v>
      </c>
      <c r="H61" s="13">
        <f t="shared" si="7"/>
        <v>91.17642199182121</v>
      </c>
      <c r="I61" s="13">
        <f t="shared" si="7"/>
        <v>88.03055186654574</v>
      </c>
      <c r="J61" s="13">
        <f t="shared" si="7"/>
        <v>91.16610751755582</v>
      </c>
      <c r="K61" s="13">
        <f t="shared" si="7"/>
        <v>93.04084319854299</v>
      </c>
      <c r="L61" s="13">
        <f t="shared" si="7"/>
        <v>92.89458603381306</v>
      </c>
      <c r="M61" s="13">
        <f t="shared" si="7"/>
        <v>92.4218133663864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90.41597002979441</v>
      </c>
      <c r="W61" s="13">
        <f t="shared" si="7"/>
        <v>96.55499098556592</v>
      </c>
      <c r="X61" s="13">
        <f t="shared" si="7"/>
        <v>0</v>
      </c>
      <c r="Y61" s="13">
        <f t="shared" si="7"/>
        <v>0</v>
      </c>
      <c r="Z61" s="14">
        <f t="shared" si="7"/>
        <v>96.55499308050611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88.9654101600662</v>
      </c>
      <c r="E62" s="13">
        <f t="shared" si="7"/>
        <v>88.9654101600662</v>
      </c>
      <c r="F62" s="13">
        <f t="shared" si="7"/>
        <v>95.01699682725892</v>
      </c>
      <c r="G62" s="13">
        <f t="shared" si="7"/>
        <v>89.05763567263915</v>
      </c>
      <c r="H62" s="13">
        <f t="shared" si="7"/>
        <v>66.55804799207519</v>
      </c>
      <c r="I62" s="13">
        <f t="shared" si="7"/>
        <v>81.5940782080778</v>
      </c>
      <c r="J62" s="13">
        <f t="shared" si="7"/>
        <v>85.98118208478053</v>
      </c>
      <c r="K62" s="13">
        <f t="shared" si="7"/>
        <v>111.70214634542248</v>
      </c>
      <c r="L62" s="13">
        <f t="shared" si="7"/>
        <v>229.99053207499492</v>
      </c>
      <c r="M62" s="13">
        <f t="shared" si="7"/>
        <v>134.32973137725125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106.16106798969835</v>
      </c>
      <c r="W62" s="13">
        <f t="shared" si="7"/>
        <v>88.96541063479191</v>
      </c>
      <c r="X62" s="13">
        <f t="shared" si="7"/>
        <v>0</v>
      </c>
      <c r="Y62" s="13">
        <f t="shared" si="7"/>
        <v>0</v>
      </c>
      <c r="Z62" s="14">
        <f t="shared" si="7"/>
        <v>88.9654101600662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93.57656295397904</v>
      </c>
      <c r="E63" s="13">
        <f t="shared" si="7"/>
        <v>93.57656295397904</v>
      </c>
      <c r="F63" s="13">
        <f t="shared" si="7"/>
        <v>95.55311710516243</v>
      </c>
      <c r="G63" s="13">
        <f t="shared" si="7"/>
        <v>90.25427121401913</v>
      </c>
      <c r="H63" s="13">
        <f t="shared" si="7"/>
        <v>93.48502590590462</v>
      </c>
      <c r="I63" s="13">
        <f t="shared" si="7"/>
        <v>93.10303260512306</v>
      </c>
      <c r="J63" s="13">
        <f t="shared" si="7"/>
        <v>87.37051526570396</v>
      </c>
      <c r="K63" s="13">
        <f t="shared" si="7"/>
        <v>112.48973167355052</v>
      </c>
      <c r="L63" s="13">
        <f t="shared" si="7"/>
        <v>88.0024298876177</v>
      </c>
      <c r="M63" s="13">
        <f t="shared" si="7"/>
        <v>95.37911071157151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94.22571878581624</v>
      </c>
      <c r="W63" s="13">
        <f t="shared" si="7"/>
        <v>93.57658066174575</v>
      </c>
      <c r="X63" s="13">
        <f t="shared" si="7"/>
        <v>0</v>
      </c>
      <c r="Y63" s="13">
        <f t="shared" si="7"/>
        <v>0</v>
      </c>
      <c r="Z63" s="14">
        <f t="shared" si="7"/>
        <v>93.57656295397904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80.53702193054966</v>
      </c>
      <c r="E64" s="13">
        <f t="shared" si="7"/>
        <v>80.53702193054966</v>
      </c>
      <c r="F64" s="13">
        <f t="shared" si="7"/>
        <v>73.37395125848981</v>
      </c>
      <c r="G64" s="13">
        <f t="shared" si="7"/>
        <v>90.62530364523772</v>
      </c>
      <c r="H64" s="13">
        <f t="shared" si="7"/>
        <v>77.2029956416309</v>
      </c>
      <c r="I64" s="13">
        <f t="shared" si="7"/>
        <v>80.2870605194851</v>
      </c>
      <c r="J64" s="13">
        <f t="shared" si="7"/>
        <v>65.18114190411029</v>
      </c>
      <c r="K64" s="13">
        <f t="shared" si="7"/>
        <v>84.8155537787819</v>
      </c>
      <c r="L64" s="13">
        <f t="shared" si="7"/>
        <v>70.22964397117349</v>
      </c>
      <c r="M64" s="13">
        <f t="shared" si="7"/>
        <v>73.13152478160335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76.64997388203766</v>
      </c>
      <c r="W64" s="13">
        <f t="shared" si="7"/>
        <v>80.53702742126771</v>
      </c>
      <c r="X64" s="13">
        <f t="shared" si="7"/>
        <v>0</v>
      </c>
      <c r="Y64" s="13">
        <f t="shared" si="7"/>
        <v>0</v>
      </c>
      <c r="Z64" s="14">
        <f t="shared" si="7"/>
        <v>80.53702193054966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76.74871599570714</v>
      </c>
      <c r="E66" s="16">
        <f t="shared" si="7"/>
        <v>76.74871599570714</v>
      </c>
      <c r="F66" s="16">
        <f t="shared" si="7"/>
        <v>34.72132193570604</v>
      </c>
      <c r="G66" s="16">
        <f t="shared" si="7"/>
        <v>0</v>
      </c>
      <c r="H66" s="16">
        <f t="shared" si="7"/>
        <v>0</v>
      </c>
      <c r="I66" s="16">
        <f t="shared" si="7"/>
        <v>232.87444041566226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232.87444041566226</v>
      </c>
      <c r="W66" s="16">
        <f t="shared" si="7"/>
        <v>76.74863801083738</v>
      </c>
      <c r="X66" s="16">
        <f t="shared" si="7"/>
        <v>0</v>
      </c>
      <c r="Y66" s="16">
        <f t="shared" si="7"/>
        <v>0</v>
      </c>
      <c r="Z66" s="17">
        <f t="shared" si="7"/>
        <v>76.74871599570714</v>
      </c>
    </row>
    <row r="67" spans="1:26" ht="13.5" hidden="1">
      <c r="A67" s="40" t="s">
        <v>109</v>
      </c>
      <c r="B67" s="23">
        <v>219473222</v>
      </c>
      <c r="C67" s="23"/>
      <c r="D67" s="24">
        <v>239415571</v>
      </c>
      <c r="E67" s="25">
        <v>239415571</v>
      </c>
      <c r="F67" s="25">
        <v>17833771</v>
      </c>
      <c r="G67" s="25">
        <v>17854092</v>
      </c>
      <c r="H67" s="25">
        <v>19542051</v>
      </c>
      <c r="I67" s="25">
        <v>55229914</v>
      </c>
      <c r="J67" s="25">
        <v>19217686</v>
      </c>
      <c r="K67" s="25">
        <v>18410338</v>
      </c>
      <c r="L67" s="25">
        <v>19793462</v>
      </c>
      <c r="M67" s="25">
        <v>57421486</v>
      </c>
      <c r="N67" s="25"/>
      <c r="O67" s="25"/>
      <c r="P67" s="25"/>
      <c r="Q67" s="25"/>
      <c r="R67" s="25"/>
      <c r="S67" s="25"/>
      <c r="T67" s="25"/>
      <c r="U67" s="25"/>
      <c r="V67" s="25">
        <v>112651400</v>
      </c>
      <c r="W67" s="25">
        <v>119189162</v>
      </c>
      <c r="X67" s="25"/>
      <c r="Y67" s="24"/>
      <c r="Z67" s="26">
        <v>239415571</v>
      </c>
    </row>
    <row r="68" spans="1:26" ht="13.5" hidden="1">
      <c r="A68" s="36" t="s">
        <v>31</v>
      </c>
      <c r="B68" s="18">
        <v>107043649</v>
      </c>
      <c r="C68" s="18"/>
      <c r="D68" s="19">
        <v>117928960</v>
      </c>
      <c r="E68" s="20">
        <v>117928960</v>
      </c>
      <c r="F68" s="20">
        <v>8370729</v>
      </c>
      <c r="G68" s="20">
        <v>9283855</v>
      </c>
      <c r="H68" s="20">
        <v>9439594</v>
      </c>
      <c r="I68" s="20">
        <v>27094178</v>
      </c>
      <c r="J68" s="20">
        <v>9445305</v>
      </c>
      <c r="K68" s="20">
        <v>7826573</v>
      </c>
      <c r="L68" s="20">
        <v>9432177</v>
      </c>
      <c r="M68" s="20">
        <v>26704055</v>
      </c>
      <c r="N68" s="20"/>
      <c r="O68" s="20"/>
      <c r="P68" s="20"/>
      <c r="Q68" s="20"/>
      <c r="R68" s="20"/>
      <c r="S68" s="20"/>
      <c r="T68" s="20"/>
      <c r="U68" s="20"/>
      <c r="V68" s="20">
        <v>53798233</v>
      </c>
      <c r="W68" s="20">
        <v>58708765</v>
      </c>
      <c r="X68" s="20"/>
      <c r="Y68" s="19"/>
      <c r="Z68" s="22">
        <v>117928960</v>
      </c>
    </row>
    <row r="69" spans="1:26" ht="13.5" hidden="1">
      <c r="A69" s="37" t="s">
        <v>32</v>
      </c>
      <c r="B69" s="18">
        <v>105243043</v>
      </c>
      <c r="C69" s="18"/>
      <c r="D69" s="19">
        <v>116565872</v>
      </c>
      <c r="E69" s="20">
        <v>116565872</v>
      </c>
      <c r="F69" s="20">
        <v>9068106</v>
      </c>
      <c r="G69" s="20">
        <v>8570237</v>
      </c>
      <c r="H69" s="20">
        <v>10102457</v>
      </c>
      <c r="I69" s="20">
        <v>27740800</v>
      </c>
      <c r="J69" s="20">
        <v>9772381</v>
      </c>
      <c r="K69" s="20">
        <v>10583765</v>
      </c>
      <c r="L69" s="20">
        <v>10361285</v>
      </c>
      <c r="M69" s="20">
        <v>30717431</v>
      </c>
      <c r="N69" s="20"/>
      <c r="O69" s="20"/>
      <c r="P69" s="20"/>
      <c r="Q69" s="20"/>
      <c r="R69" s="20"/>
      <c r="S69" s="20"/>
      <c r="T69" s="20"/>
      <c r="U69" s="20"/>
      <c r="V69" s="20">
        <v>58458231</v>
      </c>
      <c r="W69" s="20">
        <v>58020025</v>
      </c>
      <c r="X69" s="20"/>
      <c r="Y69" s="19"/>
      <c r="Z69" s="22">
        <v>116565872</v>
      </c>
    </row>
    <row r="70" spans="1:26" ht="13.5" hidden="1">
      <c r="A70" s="38" t="s">
        <v>103</v>
      </c>
      <c r="B70" s="18">
        <v>76804421</v>
      </c>
      <c r="C70" s="18"/>
      <c r="D70" s="19">
        <v>86410944</v>
      </c>
      <c r="E70" s="20">
        <v>86410944</v>
      </c>
      <c r="F70" s="20">
        <v>6625296</v>
      </c>
      <c r="G70" s="20">
        <v>6018359</v>
      </c>
      <c r="H70" s="20">
        <v>7020610</v>
      </c>
      <c r="I70" s="20">
        <v>19664265</v>
      </c>
      <c r="J70" s="20">
        <v>7083978</v>
      </c>
      <c r="K70" s="20">
        <v>8126200</v>
      </c>
      <c r="L70" s="20">
        <v>8175245</v>
      </c>
      <c r="M70" s="20">
        <v>23385423</v>
      </c>
      <c r="N70" s="20"/>
      <c r="O70" s="20"/>
      <c r="P70" s="20"/>
      <c r="Q70" s="20"/>
      <c r="R70" s="20"/>
      <c r="S70" s="20"/>
      <c r="T70" s="20"/>
      <c r="U70" s="20"/>
      <c r="V70" s="20">
        <v>43049688</v>
      </c>
      <c r="W70" s="20">
        <v>42890657</v>
      </c>
      <c r="X70" s="20"/>
      <c r="Y70" s="19"/>
      <c r="Z70" s="22">
        <v>86410944</v>
      </c>
    </row>
    <row r="71" spans="1:26" ht="13.5" hidden="1">
      <c r="A71" s="38" t="s">
        <v>104</v>
      </c>
      <c r="B71" s="18">
        <v>18296225</v>
      </c>
      <c r="C71" s="18"/>
      <c r="D71" s="19">
        <v>18394014</v>
      </c>
      <c r="E71" s="20">
        <v>18394014</v>
      </c>
      <c r="F71" s="20">
        <v>1500280</v>
      </c>
      <c r="G71" s="20">
        <v>1629529</v>
      </c>
      <c r="H71" s="20">
        <v>2148188</v>
      </c>
      <c r="I71" s="20">
        <v>5277997</v>
      </c>
      <c r="J71" s="20">
        <v>1701570</v>
      </c>
      <c r="K71" s="20">
        <v>1651039</v>
      </c>
      <c r="L71" s="20">
        <v>1250538</v>
      </c>
      <c r="M71" s="20">
        <v>4603147</v>
      </c>
      <c r="N71" s="20"/>
      <c r="O71" s="20"/>
      <c r="P71" s="20"/>
      <c r="Q71" s="20"/>
      <c r="R71" s="20"/>
      <c r="S71" s="20"/>
      <c r="T71" s="20"/>
      <c r="U71" s="20"/>
      <c r="V71" s="20">
        <v>9881144</v>
      </c>
      <c r="W71" s="20">
        <v>9244431</v>
      </c>
      <c r="X71" s="20"/>
      <c r="Y71" s="19"/>
      <c r="Z71" s="22">
        <v>18394014</v>
      </c>
    </row>
    <row r="72" spans="1:26" ht="13.5" hidden="1">
      <c r="A72" s="38" t="s">
        <v>105</v>
      </c>
      <c r="B72" s="18">
        <v>4264264</v>
      </c>
      <c r="C72" s="18"/>
      <c r="D72" s="19">
        <v>4581021</v>
      </c>
      <c r="E72" s="20">
        <v>4581021</v>
      </c>
      <c r="F72" s="20">
        <v>391870</v>
      </c>
      <c r="G72" s="20">
        <v>387185</v>
      </c>
      <c r="H72" s="20">
        <v>374046</v>
      </c>
      <c r="I72" s="20">
        <v>1153101</v>
      </c>
      <c r="J72" s="20">
        <v>389042</v>
      </c>
      <c r="K72" s="20">
        <v>348158</v>
      </c>
      <c r="L72" s="20">
        <v>385203</v>
      </c>
      <c r="M72" s="20">
        <v>1122403</v>
      </c>
      <c r="N72" s="20"/>
      <c r="O72" s="20"/>
      <c r="P72" s="20"/>
      <c r="Q72" s="20"/>
      <c r="R72" s="20"/>
      <c r="S72" s="20"/>
      <c r="T72" s="20"/>
      <c r="U72" s="20"/>
      <c r="V72" s="20">
        <v>2275504</v>
      </c>
      <c r="W72" s="20">
        <v>2291303</v>
      </c>
      <c r="X72" s="20"/>
      <c r="Y72" s="19"/>
      <c r="Z72" s="22">
        <v>4581021</v>
      </c>
    </row>
    <row r="73" spans="1:26" ht="13.5" hidden="1">
      <c r="A73" s="38" t="s">
        <v>106</v>
      </c>
      <c r="B73" s="18">
        <v>5878133</v>
      </c>
      <c r="C73" s="18"/>
      <c r="D73" s="19">
        <v>7179893</v>
      </c>
      <c r="E73" s="20">
        <v>7179893</v>
      </c>
      <c r="F73" s="20">
        <v>550660</v>
      </c>
      <c r="G73" s="20">
        <v>535164</v>
      </c>
      <c r="H73" s="20">
        <v>559613</v>
      </c>
      <c r="I73" s="20">
        <v>1645437</v>
      </c>
      <c r="J73" s="20">
        <v>597791</v>
      </c>
      <c r="K73" s="20">
        <v>545308</v>
      </c>
      <c r="L73" s="20">
        <v>557820</v>
      </c>
      <c r="M73" s="20">
        <v>1700919</v>
      </c>
      <c r="N73" s="20"/>
      <c r="O73" s="20"/>
      <c r="P73" s="20"/>
      <c r="Q73" s="20"/>
      <c r="R73" s="20"/>
      <c r="S73" s="20"/>
      <c r="T73" s="20"/>
      <c r="U73" s="20"/>
      <c r="V73" s="20">
        <v>3346356</v>
      </c>
      <c r="W73" s="20">
        <v>3593634</v>
      </c>
      <c r="X73" s="20"/>
      <c r="Y73" s="19"/>
      <c r="Z73" s="22">
        <v>7179893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-86940</v>
      </c>
      <c r="L74" s="20">
        <v>-7521</v>
      </c>
      <c r="M74" s="20">
        <v>-94461</v>
      </c>
      <c r="N74" s="20"/>
      <c r="O74" s="20"/>
      <c r="P74" s="20"/>
      <c r="Q74" s="20"/>
      <c r="R74" s="20"/>
      <c r="S74" s="20"/>
      <c r="T74" s="20"/>
      <c r="U74" s="20"/>
      <c r="V74" s="20">
        <v>-94461</v>
      </c>
      <c r="W74" s="20"/>
      <c r="X74" s="20"/>
      <c r="Y74" s="19"/>
      <c r="Z74" s="22"/>
    </row>
    <row r="75" spans="1:26" ht="13.5" hidden="1">
      <c r="A75" s="39" t="s">
        <v>108</v>
      </c>
      <c r="B75" s="27">
        <v>7186530</v>
      </c>
      <c r="C75" s="27"/>
      <c r="D75" s="28">
        <v>4920739</v>
      </c>
      <c r="E75" s="29">
        <v>4920739</v>
      </c>
      <c r="F75" s="29">
        <v>394936</v>
      </c>
      <c r="G75" s="29"/>
      <c r="H75" s="29"/>
      <c r="I75" s="29">
        <v>394936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394936</v>
      </c>
      <c r="W75" s="29">
        <v>2460372</v>
      </c>
      <c r="X75" s="29"/>
      <c r="Y75" s="28"/>
      <c r="Z75" s="30">
        <v>4920739</v>
      </c>
    </row>
    <row r="76" spans="1:26" ht="13.5" hidden="1">
      <c r="A76" s="41" t="s">
        <v>110</v>
      </c>
      <c r="B76" s="31">
        <v>283546203</v>
      </c>
      <c r="C76" s="31"/>
      <c r="D76" s="32">
        <v>178250161</v>
      </c>
      <c r="E76" s="33">
        <v>178250161</v>
      </c>
      <c r="F76" s="33">
        <v>10740117</v>
      </c>
      <c r="G76" s="33">
        <v>14752832</v>
      </c>
      <c r="H76" s="33">
        <v>18581780</v>
      </c>
      <c r="I76" s="33">
        <v>44074729</v>
      </c>
      <c r="J76" s="33">
        <v>12878057</v>
      </c>
      <c r="K76" s="33">
        <v>15347246</v>
      </c>
      <c r="L76" s="33">
        <v>15831680</v>
      </c>
      <c r="M76" s="33">
        <v>44056983</v>
      </c>
      <c r="N76" s="33"/>
      <c r="O76" s="33"/>
      <c r="P76" s="33"/>
      <c r="Q76" s="33"/>
      <c r="R76" s="33"/>
      <c r="S76" s="33"/>
      <c r="T76" s="33"/>
      <c r="U76" s="33"/>
      <c r="V76" s="33">
        <v>88131712</v>
      </c>
      <c r="W76" s="33">
        <v>88726922</v>
      </c>
      <c r="X76" s="33"/>
      <c r="Y76" s="32"/>
      <c r="Z76" s="34">
        <v>178250161</v>
      </c>
    </row>
    <row r="77" spans="1:26" ht="13.5" hidden="1">
      <c r="A77" s="36" t="s">
        <v>31</v>
      </c>
      <c r="B77" s="18">
        <v>283546203</v>
      </c>
      <c r="C77" s="18"/>
      <c r="D77" s="19">
        <v>64605932</v>
      </c>
      <c r="E77" s="20">
        <v>64605932</v>
      </c>
      <c r="F77" s="20">
        <v>3940982</v>
      </c>
      <c r="G77" s="20">
        <v>5233171</v>
      </c>
      <c r="H77" s="20">
        <v>9969132</v>
      </c>
      <c r="I77" s="20">
        <v>19143285</v>
      </c>
      <c r="J77" s="20">
        <v>4227285</v>
      </c>
      <c r="K77" s="20">
        <v>5088167</v>
      </c>
      <c r="L77" s="20">
        <v>4630458</v>
      </c>
      <c r="M77" s="20">
        <v>13945910</v>
      </c>
      <c r="N77" s="20"/>
      <c r="O77" s="20"/>
      <c r="P77" s="20"/>
      <c r="Q77" s="20"/>
      <c r="R77" s="20"/>
      <c r="S77" s="20"/>
      <c r="T77" s="20"/>
      <c r="U77" s="20"/>
      <c r="V77" s="20">
        <v>33089195</v>
      </c>
      <c r="W77" s="20">
        <v>32162875</v>
      </c>
      <c r="X77" s="20"/>
      <c r="Y77" s="19"/>
      <c r="Z77" s="22">
        <v>64605932</v>
      </c>
    </row>
    <row r="78" spans="1:26" ht="13.5" hidden="1">
      <c r="A78" s="37" t="s">
        <v>32</v>
      </c>
      <c r="B78" s="18"/>
      <c r="C78" s="18"/>
      <c r="D78" s="19">
        <v>109867625</v>
      </c>
      <c r="E78" s="20">
        <v>109867625</v>
      </c>
      <c r="F78" s="20">
        <v>6662008</v>
      </c>
      <c r="G78" s="20">
        <v>8737083</v>
      </c>
      <c r="H78" s="20">
        <v>8612648</v>
      </c>
      <c r="I78" s="20">
        <v>24011739</v>
      </c>
      <c r="J78" s="20">
        <v>8650772</v>
      </c>
      <c r="K78" s="20">
        <v>10259079</v>
      </c>
      <c r="L78" s="20">
        <v>11201222</v>
      </c>
      <c r="M78" s="20">
        <v>30111073</v>
      </c>
      <c r="N78" s="20"/>
      <c r="O78" s="20"/>
      <c r="P78" s="20"/>
      <c r="Q78" s="20"/>
      <c r="R78" s="20"/>
      <c r="S78" s="20"/>
      <c r="T78" s="20"/>
      <c r="U78" s="20"/>
      <c r="V78" s="20">
        <v>54122812</v>
      </c>
      <c r="W78" s="20">
        <v>54675745</v>
      </c>
      <c r="X78" s="20"/>
      <c r="Y78" s="19"/>
      <c r="Z78" s="22">
        <v>109867625</v>
      </c>
    </row>
    <row r="79" spans="1:26" ht="13.5" hidden="1">
      <c r="A79" s="38" t="s">
        <v>103</v>
      </c>
      <c r="B79" s="18"/>
      <c r="C79" s="18"/>
      <c r="D79" s="19">
        <v>83434081</v>
      </c>
      <c r="E79" s="20">
        <v>83434081</v>
      </c>
      <c r="F79" s="20">
        <v>4458002</v>
      </c>
      <c r="G79" s="20">
        <v>6451418</v>
      </c>
      <c r="H79" s="20">
        <v>6401141</v>
      </c>
      <c r="I79" s="20">
        <v>17310561</v>
      </c>
      <c r="J79" s="20">
        <v>6458187</v>
      </c>
      <c r="K79" s="20">
        <v>7560685</v>
      </c>
      <c r="L79" s="20">
        <v>7594360</v>
      </c>
      <c r="M79" s="20">
        <v>21613232</v>
      </c>
      <c r="N79" s="20"/>
      <c r="O79" s="20"/>
      <c r="P79" s="20"/>
      <c r="Q79" s="20"/>
      <c r="R79" s="20"/>
      <c r="S79" s="20"/>
      <c r="T79" s="20"/>
      <c r="U79" s="20"/>
      <c r="V79" s="20">
        <v>38923793</v>
      </c>
      <c r="W79" s="20">
        <v>41413070</v>
      </c>
      <c r="X79" s="20"/>
      <c r="Y79" s="19"/>
      <c r="Z79" s="22">
        <v>83434081</v>
      </c>
    </row>
    <row r="80" spans="1:26" ht="13.5" hidden="1">
      <c r="A80" s="38" t="s">
        <v>104</v>
      </c>
      <c r="B80" s="18"/>
      <c r="C80" s="18"/>
      <c r="D80" s="19">
        <v>16364310</v>
      </c>
      <c r="E80" s="20">
        <v>16364310</v>
      </c>
      <c r="F80" s="20">
        <v>1425521</v>
      </c>
      <c r="G80" s="20">
        <v>1451220</v>
      </c>
      <c r="H80" s="20">
        <v>1429792</v>
      </c>
      <c r="I80" s="20">
        <v>4306533</v>
      </c>
      <c r="J80" s="20">
        <v>1463030</v>
      </c>
      <c r="K80" s="20">
        <v>1844246</v>
      </c>
      <c r="L80" s="20">
        <v>2876119</v>
      </c>
      <c r="M80" s="20">
        <v>6183395</v>
      </c>
      <c r="N80" s="20"/>
      <c r="O80" s="20"/>
      <c r="P80" s="20"/>
      <c r="Q80" s="20"/>
      <c r="R80" s="20"/>
      <c r="S80" s="20"/>
      <c r="T80" s="20"/>
      <c r="U80" s="20"/>
      <c r="V80" s="20">
        <v>10489928</v>
      </c>
      <c r="W80" s="20">
        <v>8224346</v>
      </c>
      <c r="X80" s="20"/>
      <c r="Y80" s="19"/>
      <c r="Z80" s="22">
        <v>16364310</v>
      </c>
    </row>
    <row r="81" spans="1:26" ht="13.5" hidden="1">
      <c r="A81" s="38" t="s">
        <v>105</v>
      </c>
      <c r="B81" s="18"/>
      <c r="C81" s="18"/>
      <c r="D81" s="19">
        <v>4286762</v>
      </c>
      <c r="E81" s="20">
        <v>4286762</v>
      </c>
      <c r="F81" s="20">
        <v>374444</v>
      </c>
      <c r="G81" s="20">
        <v>349451</v>
      </c>
      <c r="H81" s="20">
        <v>349677</v>
      </c>
      <c r="I81" s="20">
        <v>1073572</v>
      </c>
      <c r="J81" s="20">
        <v>339908</v>
      </c>
      <c r="K81" s="20">
        <v>391642</v>
      </c>
      <c r="L81" s="20">
        <v>338988</v>
      </c>
      <c r="M81" s="20">
        <v>1070538</v>
      </c>
      <c r="N81" s="20"/>
      <c r="O81" s="20"/>
      <c r="P81" s="20"/>
      <c r="Q81" s="20"/>
      <c r="R81" s="20"/>
      <c r="S81" s="20"/>
      <c r="T81" s="20"/>
      <c r="U81" s="20"/>
      <c r="V81" s="20">
        <v>2144110</v>
      </c>
      <c r="W81" s="20">
        <v>2144123</v>
      </c>
      <c r="X81" s="20"/>
      <c r="Y81" s="19"/>
      <c r="Z81" s="22">
        <v>4286762</v>
      </c>
    </row>
    <row r="82" spans="1:26" ht="13.5" hidden="1">
      <c r="A82" s="38" t="s">
        <v>106</v>
      </c>
      <c r="B82" s="18"/>
      <c r="C82" s="18"/>
      <c r="D82" s="19">
        <v>5782472</v>
      </c>
      <c r="E82" s="20">
        <v>5782472</v>
      </c>
      <c r="F82" s="20">
        <v>404041</v>
      </c>
      <c r="G82" s="20">
        <v>484994</v>
      </c>
      <c r="H82" s="20">
        <v>432038</v>
      </c>
      <c r="I82" s="20">
        <v>1321073</v>
      </c>
      <c r="J82" s="20">
        <v>389647</v>
      </c>
      <c r="K82" s="20">
        <v>462506</v>
      </c>
      <c r="L82" s="20">
        <v>391755</v>
      </c>
      <c r="M82" s="20">
        <v>1243908</v>
      </c>
      <c r="N82" s="20"/>
      <c r="O82" s="20"/>
      <c r="P82" s="20"/>
      <c r="Q82" s="20"/>
      <c r="R82" s="20"/>
      <c r="S82" s="20"/>
      <c r="T82" s="20"/>
      <c r="U82" s="20"/>
      <c r="V82" s="20">
        <v>2564981</v>
      </c>
      <c r="W82" s="20">
        <v>2894206</v>
      </c>
      <c r="X82" s="20"/>
      <c r="Y82" s="19"/>
      <c r="Z82" s="22">
        <v>5782472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3776604</v>
      </c>
      <c r="E84" s="29">
        <v>3776604</v>
      </c>
      <c r="F84" s="29">
        <v>137127</v>
      </c>
      <c r="G84" s="29">
        <v>782578</v>
      </c>
      <c r="H84" s="29"/>
      <c r="I84" s="29">
        <v>919705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919705</v>
      </c>
      <c r="W84" s="29">
        <v>1888302</v>
      </c>
      <c r="X84" s="29"/>
      <c r="Y84" s="28"/>
      <c r="Z84" s="30">
        <v>3776604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168493460</v>
      </c>
      <c r="C5" s="18">
        <v>0</v>
      </c>
      <c r="D5" s="58">
        <v>180000000</v>
      </c>
      <c r="E5" s="59">
        <v>180000000</v>
      </c>
      <c r="F5" s="59">
        <v>0</v>
      </c>
      <c r="G5" s="59">
        <v>127638989</v>
      </c>
      <c r="H5" s="59">
        <v>4611070</v>
      </c>
      <c r="I5" s="59">
        <v>132250059</v>
      </c>
      <c r="J5" s="59">
        <v>9224351</v>
      </c>
      <c r="K5" s="59">
        <v>4612175</v>
      </c>
      <c r="L5" s="59">
        <v>4613370</v>
      </c>
      <c r="M5" s="59">
        <v>18449896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150699955</v>
      </c>
      <c r="W5" s="59">
        <v>153250000</v>
      </c>
      <c r="X5" s="59">
        <v>-2550045</v>
      </c>
      <c r="Y5" s="60">
        <v>-1.66</v>
      </c>
      <c r="Z5" s="61">
        <v>180000000</v>
      </c>
    </row>
    <row r="6" spans="1:26" ht="13.5">
      <c r="A6" s="57" t="s">
        <v>32</v>
      </c>
      <c r="B6" s="18">
        <v>28723583</v>
      </c>
      <c r="C6" s="18">
        <v>0</v>
      </c>
      <c r="D6" s="58">
        <v>53963000</v>
      </c>
      <c r="E6" s="59">
        <v>53963000</v>
      </c>
      <c r="F6" s="59">
        <v>11310</v>
      </c>
      <c r="G6" s="59">
        <v>1756874</v>
      </c>
      <c r="H6" s="59">
        <v>2402387</v>
      </c>
      <c r="I6" s="59">
        <v>4170571</v>
      </c>
      <c r="J6" s="59">
        <v>5473687</v>
      </c>
      <c r="K6" s="59">
        <v>2473483</v>
      </c>
      <c r="L6" s="59">
        <v>10338066</v>
      </c>
      <c r="M6" s="59">
        <v>18285236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22455807</v>
      </c>
      <c r="W6" s="59">
        <v>22758200</v>
      </c>
      <c r="X6" s="59">
        <v>-302393</v>
      </c>
      <c r="Y6" s="60">
        <v>-1.33</v>
      </c>
      <c r="Z6" s="61">
        <v>53963000</v>
      </c>
    </row>
    <row r="7" spans="1:26" ht="13.5">
      <c r="A7" s="57" t="s">
        <v>33</v>
      </c>
      <c r="B7" s="18">
        <v>13803987</v>
      </c>
      <c r="C7" s="18">
        <v>0</v>
      </c>
      <c r="D7" s="58">
        <v>11893000</v>
      </c>
      <c r="E7" s="59">
        <v>11893000</v>
      </c>
      <c r="F7" s="59">
        <v>955016</v>
      </c>
      <c r="G7" s="59">
        <v>823967</v>
      </c>
      <c r="H7" s="59">
        <v>1126246</v>
      </c>
      <c r="I7" s="59">
        <v>2905229</v>
      </c>
      <c r="J7" s="59">
        <v>956079</v>
      </c>
      <c r="K7" s="59">
        <v>693815</v>
      </c>
      <c r="L7" s="59">
        <v>1282443</v>
      </c>
      <c r="M7" s="59">
        <v>2932337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5837566</v>
      </c>
      <c r="W7" s="59">
        <v>5572000</v>
      </c>
      <c r="X7" s="59">
        <v>265566</v>
      </c>
      <c r="Y7" s="60">
        <v>4.77</v>
      </c>
      <c r="Z7" s="61">
        <v>11893000</v>
      </c>
    </row>
    <row r="8" spans="1:26" ht="13.5">
      <c r="A8" s="57" t="s">
        <v>34</v>
      </c>
      <c r="B8" s="18">
        <v>658595566</v>
      </c>
      <c r="C8" s="18">
        <v>0</v>
      </c>
      <c r="D8" s="58">
        <v>654266000</v>
      </c>
      <c r="E8" s="59">
        <v>654266000</v>
      </c>
      <c r="F8" s="59">
        <v>269708000</v>
      </c>
      <c r="G8" s="59">
        <v>2755000</v>
      </c>
      <c r="H8" s="59">
        <v>0</v>
      </c>
      <c r="I8" s="59">
        <v>272463000</v>
      </c>
      <c r="J8" s="59">
        <v>0</v>
      </c>
      <c r="K8" s="59">
        <v>1701000</v>
      </c>
      <c r="L8" s="59">
        <v>195766000</v>
      </c>
      <c r="M8" s="59">
        <v>197467000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469930000</v>
      </c>
      <c r="W8" s="59">
        <v>487762000</v>
      </c>
      <c r="X8" s="59">
        <v>-17832000</v>
      </c>
      <c r="Y8" s="60">
        <v>-3.66</v>
      </c>
      <c r="Z8" s="61">
        <v>654266000</v>
      </c>
    </row>
    <row r="9" spans="1:26" ht="13.5">
      <c r="A9" s="57" t="s">
        <v>35</v>
      </c>
      <c r="B9" s="18">
        <v>120888539</v>
      </c>
      <c r="C9" s="18">
        <v>0</v>
      </c>
      <c r="D9" s="58">
        <v>61482540</v>
      </c>
      <c r="E9" s="59">
        <v>61482540</v>
      </c>
      <c r="F9" s="59">
        <v>2928338</v>
      </c>
      <c r="G9" s="59">
        <v>12544385</v>
      </c>
      <c r="H9" s="59">
        <v>12261707</v>
      </c>
      <c r="I9" s="59">
        <v>27734430</v>
      </c>
      <c r="J9" s="59">
        <v>-1447204</v>
      </c>
      <c r="K9" s="59">
        <v>2507272</v>
      </c>
      <c r="L9" s="59">
        <v>2901284</v>
      </c>
      <c r="M9" s="59">
        <v>3961352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31695782</v>
      </c>
      <c r="W9" s="59">
        <v>30037000</v>
      </c>
      <c r="X9" s="59">
        <v>1658782</v>
      </c>
      <c r="Y9" s="60">
        <v>5.52</v>
      </c>
      <c r="Z9" s="61">
        <v>61482540</v>
      </c>
    </row>
    <row r="10" spans="1:26" ht="25.5">
      <c r="A10" s="62" t="s">
        <v>95</v>
      </c>
      <c r="B10" s="63">
        <f>SUM(B5:B9)</f>
        <v>990505135</v>
      </c>
      <c r="C10" s="63">
        <f>SUM(C5:C9)</f>
        <v>0</v>
      </c>
      <c r="D10" s="64">
        <f aca="true" t="shared" si="0" ref="D10:Z10">SUM(D5:D9)</f>
        <v>961604540</v>
      </c>
      <c r="E10" s="65">
        <f t="shared" si="0"/>
        <v>961604540</v>
      </c>
      <c r="F10" s="65">
        <f t="shared" si="0"/>
        <v>273602664</v>
      </c>
      <c r="G10" s="65">
        <f t="shared" si="0"/>
        <v>145519215</v>
      </c>
      <c r="H10" s="65">
        <f t="shared" si="0"/>
        <v>20401410</v>
      </c>
      <c r="I10" s="65">
        <f t="shared" si="0"/>
        <v>439523289</v>
      </c>
      <c r="J10" s="65">
        <f t="shared" si="0"/>
        <v>14206913</v>
      </c>
      <c r="K10" s="65">
        <f t="shared" si="0"/>
        <v>11987745</v>
      </c>
      <c r="L10" s="65">
        <f t="shared" si="0"/>
        <v>214901163</v>
      </c>
      <c r="M10" s="65">
        <f t="shared" si="0"/>
        <v>241095821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680619110</v>
      </c>
      <c r="W10" s="65">
        <f t="shared" si="0"/>
        <v>699379200</v>
      </c>
      <c r="X10" s="65">
        <f t="shared" si="0"/>
        <v>-18760090</v>
      </c>
      <c r="Y10" s="66">
        <f>+IF(W10&lt;&gt;0,(X10/W10)*100,0)</f>
        <v>-2.6823917554311025</v>
      </c>
      <c r="Z10" s="67">
        <f t="shared" si="0"/>
        <v>961604540</v>
      </c>
    </row>
    <row r="11" spans="1:26" ht="13.5">
      <c r="A11" s="57" t="s">
        <v>36</v>
      </c>
      <c r="B11" s="18">
        <v>326242396</v>
      </c>
      <c r="C11" s="18">
        <v>0</v>
      </c>
      <c r="D11" s="58">
        <v>338150000</v>
      </c>
      <c r="E11" s="59">
        <v>338150000</v>
      </c>
      <c r="F11" s="59">
        <v>27923000</v>
      </c>
      <c r="G11" s="59">
        <v>29725000</v>
      </c>
      <c r="H11" s="59">
        <v>27497000</v>
      </c>
      <c r="I11" s="59">
        <v>85145000</v>
      </c>
      <c r="J11" s="59">
        <v>27843000</v>
      </c>
      <c r="K11" s="59">
        <v>29763000</v>
      </c>
      <c r="L11" s="59">
        <v>46351000</v>
      </c>
      <c r="M11" s="59">
        <v>103957000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189102000</v>
      </c>
      <c r="W11" s="59">
        <v>174450000</v>
      </c>
      <c r="X11" s="59">
        <v>14652000</v>
      </c>
      <c r="Y11" s="60">
        <v>8.4</v>
      </c>
      <c r="Z11" s="61">
        <v>338150000</v>
      </c>
    </row>
    <row r="12" spans="1:26" ht="13.5">
      <c r="A12" s="57" t="s">
        <v>37</v>
      </c>
      <c r="B12" s="18">
        <v>28182050</v>
      </c>
      <c r="C12" s="18">
        <v>0</v>
      </c>
      <c r="D12" s="58">
        <v>31841000</v>
      </c>
      <c r="E12" s="59">
        <v>31841000</v>
      </c>
      <c r="F12" s="59">
        <v>2170286</v>
      </c>
      <c r="G12" s="59">
        <v>0</v>
      </c>
      <c r="H12" s="59">
        <v>1920000</v>
      </c>
      <c r="I12" s="59">
        <v>4090286</v>
      </c>
      <c r="J12" s="59">
        <v>1865000</v>
      </c>
      <c r="K12" s="59">
        <v>254000</v>
      </c>
      <c r="L12" s="59">
        <v>1867000</v>
      </c>
      <c r="M12" s="59">
        <v>3986000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8076286</v>
      </c>
      <c r="W12" s="59">
        <v>15918000</v>
      </c>
      <c r="X12" s="59">
        <v>-7841714</v>
      </c>
      <c r="Y12" s="60">
        <v>-49.26</v>
      </c>
      <c r="Z12" s="61">
        <v>31841000</v>
      </c>
    </row>
    <row r="13" spans="1:26" ht="13.5">
      <c r="A13" s="57" t="s">
        <v>96</v>
      </c>
      <c r="B13" s="18">
        <v>77330324</v>
      </c>
      <c r="C13" s="18">
        <v>0</v>
      </c>
      <c r="D13" s="58">
        <v>45150000</v>
      </c>
      <c r="E13" s="59">
        <v>45150000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22575000</v>
      </c>
      <c r="M13" s="59">
        <v>22575000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22575000</v>
      </c>
      <c r="W13" s="59">
        <v>23000000</v>
      </c>
      <c r="X13" s="59">
        <v>-425000</v>
      </c>
      <c r="Y13" s="60">
        <v>-1.85</v>
      </c>
      <c r="Z13" s="61">
        <v>45150000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303000</v>
      </c>
      <c r="X14" s="59">
        <v>-303000</v>
      </c>
      <c r="Y14" s="60">
        <v>-100</v>
      </c>
      <c r="Z14" s="61">
        <v>0</v>
      </c>
    </row>
    <row r="15" spans="1:26" ht="13.5">
      <c r="A15" s="57" t="s">
        <v>39</v>
      </c>
      <c r="B15" s="18">
        <v>250555382</v>
      </c>
      <c r="C15" s="18">
        <v>0</v>
      </c>
      <c r="D15" s="58">
        <v>229485000</v>
      </c>
      <c r="E15" s="59">
        <v>229485000</v>
      </c>
      <c r="F15" s="59">
        <v>1439971</v>
      </c>
      <c r="G15" s="59">
        <v>29754579</v>
      </c>
      <c r="H15" s="59">
        <v>535081</v>
      </c>
      <c r="I15" s="59">
        <v>31729631</v>
      </c>
      <c r="J15" s="59">
        <v>29348957</v>
      </c>
      <c r="K15" s="59">
        <v>26252500</v>
      </c>
      <c r="L15" s="59">
        <v>25504902</v>
      </c>
      <c r="M15" s="59">
        <v>81106359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112835990</v>
      </c>
      <c r="W15" s="59">
        <v>93000000</v>
      </c>
      <c r="X15" s="59">
        <v>19835990</v>
      </c>
      <c r="Y15" s="60">
        <v>21.33</v>
      </c>
      <c r="Z15" s="61">
        <v>229485000</v>
      </c>
    </row>
    <row r="16" spans="1:26" ht="13.5">
      <c r="A16" s="68" t="s">
        <v>40</v>
      </c>
      <c r="B16" s="18">
        <v>37093952</v>
      </c>
      <c r="C16" s="18">
        <v>0</v>
      </c>
      <c r="D16" s="58">
        <v>11120000</v>
      </c>
      <c r="E16" s="59">
        <v>11120000</v>
      </c>
      <c r="F16" s="59">
        <v>0</v>
      </c>
      <c r="G16" s="59">
        <v>3214498</v>
      </c>
      <c r="H16" s="59">
        <v>0</v>
      </c>
      <c r="I16" s="59">
        <v>3214498</v>
      </c>
      <c r="J16" s="59">
        <v>3257738</v>
      </c>
      <c r="K16" s="59">
        <v>1606087</v>
      </c>
      <c r="L16" s="59">
        <v>35191</v>
      </c>
      <c r="M16" s="59">
        <v>4899016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8113514</v>
      </c>
      <c r="W16" s="59">
        <v>5746000</v>
      </c>
      <c r="X16" s="59">
        <v>2367514</v>
      </c>
      <c r="Y16" s="60">
        <v>41.2</v>
      </c>
      <c r="Z16" s="61">
        <v>11120000</v>
      </c>
    </row>
    <row r="17" spans="1:26" ht="13.5">
      <c r="A17" s="57" t="s">
        <v>41</v>
      </c>
      <c r="B17" s="18">
        <v>238809923</v>
      </c>
      <c r="C17" s="18">
        <v>0</v>
      </c>
      <c r="D17" s="58">
        <v>223714146</v>
      </c>
      <c r="E17" s="59">
        <v>223714146</v>
      </c>
      <c r="F17" s="59">
        <v>4772002</v>
      </c>
      <c r="G17" s="59">
        <v>8002170</v>
      </c>
      <c r="H17" s="59">
        <v>7247409</v>
      </c>
      <c r="I17" s="59">
        <v>20021581</v>
      </c>
      <c r="J17" s="59">
        <v>13952934</v>
      </c>
      <c r="K17" s="59">
        <v>8183909</v>
      </c>
      <c r="L17" s="59">
        <v>51833907</v>
      </c>
      <c r="M17" s="59">
        <v>73970750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93992331</v>
      </c>
      <c r="W17" s="59">
        <v>91159000</v>
      </c>
      <c r="X17" s="59">
        <v>2833331</v>
      </c>
      <c r="Y17" s="60">
        <v>3.11</v>
      </c>
      <c r="Z17" s="61">
        <v>223714146</v>
      </c>
    </row>
    <row r="18" spans="1:26" ht="13.5">
      <c r="A18" s="69" t="s">
        <v>42</v>
      </c>
      <c r="B18" s="70">
        <f>SUM(B11:B17)</f>
        <v>958214027</v>
      </c>
      <c r="C18" s="70">
        <f>SUM(C11:C17)</f>
        <v>0</v>
      </c>
      <c r="D18" s="71">
        <f aca="true" t="shared" si="1" ref="D18:Z18">SUM(D11:D17)</f>
        <v>879460146</v>
      </c>
      <c r="E18" s="72">
        <f t="shared" si="1"/>
        <v>879460146</v>
      </c>
      <c r="F18" s="72">
        <f t="shared" si="1"/>
        <v>36305259</v>
      </c>
      <c r="G18" s="72">
        <f t="shared" si="1"/>
        <v>70696247</v>
      </c>
      <c r="H18" s="72">
        <f t="shared" si="1"/>
        <v>37199490</v>
      </c>
      <c r="I18" s="72">
        <f t="shared" si="1"/>
        <v>144200996</v>
      </c>
      <c r="J18" s="72">
        <f t="shared" si="1"/>
        <v>76267629</v>
      </c>
      <c r="K18" s="72">
        <f t="shared" si="1"/>
        <v>66059496</v>
      </c>
      <c r="L18" s="72">
        <f t="shared" si="1"/>
        <v>148167000</v>
      </c>
      <c r="M18" s="72">
        <f t="shared" si="1"/>
        <v>290494125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434695121</v>
      </c>
      <c r="W18" s="72">
        <f t="shared" si="1"/>
        <v>403576000</v>
      </c>
      <c r="X18" s="72">
        <f t="shared" si="1"/>
        <v>31119121</v>
      </c>
      <c r="Y18" s="66">
        <f>+IF(W18&lt;&gt;0,(X18/W18)*100,0)</f>
        <v>7.710845293079865</v>
      </c>
      <c r="Z18" s="73">
        <f t="shared" si="1"/>
        <v>879460146</v>
      </c>
    </row>
    <row r="19" spans="1:26" ht="13.5">
      <c r="A19" s="69" t="s">
        <v>43</v>
      </c>
      <c r="B19" s="74">
        <f>+B10-B18</f>
        <v>32291108</v>
      </c>
      <c r="C19" s="74">
        <f>+C10-C18</f>
        <v>0</v>
      </c>
      <c r="D19" s="75">
        <f aca="true" t="shared" si="2" ref="D19:Z19">+D10-D18</f>
        <v>82144394</v>
      </c>
      <c r="E19" s="76">
        <f t="shared" si="2"/>
        <v>82144394</v>
      </c>
      <c r="F19" s="76">
        <f t="shared" si="2"/>
        <v>237297405</v>
      </c>
      <c r="G19" s="76">
        <f t="shared" si="2"/>
        <v>74822968</v>
      </c>
      <c r="H19" s="76">
        <f t="shared" si="2"/>
        <v>-16798080</v>
      </c>
      <c r="I19" s="76">
        <f t="shared" si="2"/>
        <v>295322293</v>
      </c>
      <c r="J19" s="76">
        <f t="shared" si="2"/>
        <v>-62060716</v>
      </c>
      <c r="K19" s="76">
        <f t="shared" si="2"/>
        <v>-54071751</v>
      </c>
      <c r="L19" s="76">
        <f t="shared" si="2"/>
        <v>66734163</v>
      </c>
      <c r="M19" s="76">
        <f t="shared" si="2"/>
        <v>-49398304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245923989</v>
      </c>
      <c r="W19" s="76">
        <f>IF(E10=E18,0,W10-W18)</f>
        <v>295803200</v>
      </c>
      <c r="X19" s="76">
        <f t="shared" si="2"/>
        <v>-49879211</v>
      </c>
      <c r="Y19" s="77">
        <f>+IF(W19&lt;&gt;0,(X19/W19)*100,0)</f>
        <v>-16.862295945412356</v>
      </c>
      <c r="Z19" s="78">
        <f t="shared" si="2"/>
        <v>82144394</v>
      </c>
    </row>
    <row r="20" spans="1:26" ht="13.5">
      <c r="A20" s="57" t="s">
        <v>44</v>
      </c>
      <c r="B20" s="18">
        <v>422643137</v>
      </c>
      <c r="C20" s="18">
        <v>0</v>
      </c>
      <c r="D20" s="58">
        <v>655073000</v>
      </c>
      <c r="E20" s="59">
        <v>655073000</v>
      </c>
      <c r="F20" s="59">
        <v>100002000</v>
      </c>
      <c r="G20" s="59">
        <v>0</v>
      </c>
      <c r="H20" s="59">
        <v>83000000</v>
      </c>
      <c r="I20" s="59">
        <v>183002000</v>
      </c>
      <c r="J20" s="59">
        <v>143744000</v>
      </c>
      <c r="K20" s="59">
        <v>67000000</v>
      </c>
      <c r="L20" s="59">
        <v>114672000</v>
      </c>
      <c r="M20" s="59">
        <v>325416000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508418000</v>
      </c>
      <c r="W20" s="59">
        <v>498000000</v>
      </c>
      <c r="X20" s="59">
        <v>10418000</v>
      </c>
      <c r="Y20" s="60">
        <v>2.09</v>
      </c>
      <c r="Z20" s="61">
        <v>655073000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454934245</v>
      </c>
      <c r="C22" s="85">
        <f>SUM(C19:C21)</f>
        <v>0</v>
      </c>
      <c r="D22" s="86">
        <f aca="true" t="shared" si="3" ref="D22:Z22">SUM(D19:D21)</f>
        <v>737217394</v>
      </c>
      <c r="E22" s="87">
        <f t="shared" si="3"/>
        <v>737217394</v>
      </c>
      <c r="F22" s="87">
        <f t="shared" si="3"/>
        <v>337299405</v>
      </c>
      <c r="G22" s="87">
        <f t="shared" si="3"/>
        <v>74822968</v>
      </c>
      <c r="H22" s="87">
        <f t="shared" si="3"/>
        <v>66201920</v>
      </c>
      <c r="I22" s="87">
        <f t="shared" si="3"/>
        <v>478324293</v>
      </c>
      <c r="J22" s="87">
        <f t="shared" si="3"/>
        <v>81683284</v>
      </c>
      <c r="K22" s="87">
        <f t="shared" si="3"/>
        <v>12928249</v>
      </c>
      <c r="L22" s="87">
        <f t="shared" si="3"/>
        <v>181406163</v>
      </c>
      <c r="M22" s="87">
        <f t="shared" si="3"/>
        <v>276017696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754341989</v>
      </c>
      <c r="W22" s="87">
        <f t="shared" si="3"/>
        <v>793803200</v>
      </c>
      <c r="X22" s="87">
        <f t="shared" si="3"/>
        <v>-39461211</v>
      </c>
      <c r="Y22" s="88">
        <f>+IF(W22&lt;&gt;0,(X22/W22)*100,0)</f>
        <v>-4.971157964593743</v>
      </c>
      <c r="Z22" s="89">
        <f t="shared" si="3"/>
        <v>737217394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454934245</v>
      </c>
      <c r="C24" s="74">
        <f>SUM(C22:C23)</f>
        <v>0</v>
      </c>
      <c r="D24" s="75">
        <f aca="true" t="shared" si="4" ref="D24:Z24">SUM(D22:D23)</f>
        <v>737217394</v>
      </c>
      <c r="E24" s="76">
        <f t="shared" si="4"/>
        <v>737217394</v>
      </c>
      <c r="F24" s="76">
        <f t="shared" si="4"/>
        <v>337299405</v>
      </c>
      <c r="G24" s="76">
        <f t="shared" si="4"/>
        <v>74822968</v>
      </c>
      <c r="H24" s="76">
        <f t="shared" si="4"/>
        <v>66201920</v>
      </c>
      <c r="I24" s="76">
        <f t="shared" si="4"/>
        <v>478324293</v>
      </c>
      <c r="J24" s="76">
        <f t="shared" si="4"/>
        <v>81683284</v>
      </c>
      <c r="K24" s="76">
        <f t="shared" si="4"/>
        <v>12928249</v>
      </c>
      <c r="L24" s="76">
        <f t="shared" si="4"/>
        <v>181406163</v>
      </c>
      <c r="M24" s="76">
        <f t="shared" si="4"/>
        <v>276017696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754341989</v>
      </c>
      <c r="W24" s="76">
        <f t="shared" si="4"/>
        <v>793803200</v>
      </c>
      <c r="X24" s="76">
        <f t="shared" si="4"/>
        <v>-39461211</v>
      </c>
      <c r="Y24" s="77">
        <f>+IF(W24&lt;&gt;0,(X24/W24)*100,0)</f>
        <v>-4.971157964593743</v>
      </c>
      <c r="Z24" s="78">
        <f t="shared" si="4"/>
        <v>737217394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731111894</v>
      </c>
      <c r="C27" s="21">
        <v>0</v>
      </c>
      <c r="D27" s="98">
        <v>704634000</v>
      </c>
      <c r="E27" s="99">
        <v>704634000</v>
      </c>
      <c r="F27" s="99">
        <v>84085140</v>
      </c>
      <c r="G27" s="99">
        <v>21617488</v>
      </c>
      <c r="H27" s="99">
        <v>56768622</v>
      </c>
      <c r="I27" s="99">
        <v>162471250</v>
      </c>
      <c r="J27" s="99">
        <v>39331563</v>
      </c>
      <c r="K27" s="99">
        <v>20943337</v>
      </c>
      <c r="L27" s="99">
        <v>94551890</v>
      </c>
      <c r="M27" s="99">
        <v>154826790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317298040</v>
      </c>
      <c r="W27" s="99">
        <v>352317000</v>
      </c>
      <c r="X27" s="99">
        <v>-35018960</v>
      </c>
      <c r="Y27" s="100">
        <v>-9.94</v>
      </c>
      <c r="Z27" s="101">
        <v>704634000</v>
      </c>
    </row>
    <row r="28" spans="1:26" ht="13.5">
      <c r="A28" s="102" t="s">
        <v>44</v>
      </c>
      <c r="B28" s="18">
        <v>731111894</v>
      </c>
      <c r="C28" s="18">
        <v>0</v>
      </c>
      <c r="D28" s="58">
        <v>704634000</v>
      </c>
      <c r="E28" s="59">
        <v>704634000</v>
      </c>
      <c r="F28" s="59">
        <v>84085140</v>
      </c>
      <c r="G28" s="59">
        <v>21617488</v>
      </c>
      <c r="H28" s="59">
        <v>56768622</v>
      </c>
      <c r="I28" s="59">
        <v>162471250</v>
      </c>
      <c r="J28" s="59">
        <v>39331563</v>
      </c>
      <c r="K28" s="59">
        <v>20943337</v>
      </c>
      <c r="L28" s="59">
        <v>94551890</v>
      </c>
      <c r="M28" s="59">
        <v>154826790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317298040</v>
      </c>
      <c r="W28" s="59">
        <v>352317000</v>
      </c>
      <c r="X28" s="59">
        <v>-35018960</v>
      </c>
      <c r="Y28" s="60">
        <v>-9.94</v>
      </c>
      <c r="Z28" s="61">
        <v>704634000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731111894</v>
      </c>
      <c r="C32" s="21">
        <f>SUM(C28:C31)</f>
        <v>0</v>
      </c>
      <c r="D32" s="98">
        <f aca="true" t="shared" si="5" ref="D32:Z32">SUM(D28:D31)</f>
        <v>704634000</v>
      </c>
      <c r="E32" s="99">
        <f t="shared" si="5"/>
        <v>704634000</v>
      </c>
      <c r="F32" s="99">
        <f t="shared" si="5"/>
        <v>84085140</v>
      </c>
      <c r="G32" s="99">
        <f t="shared" si="5"/>
        <v>21617488</v>
      </c>
      <c r="H32" s="99">
        <f t="shared" si="5"/>
        <v>56768622</v>
      </c>
      <c r="I32" s="99">
        <f t="shared" si="5"/>
        <v>162471250</v>
      </c>
      <c r="J32" s="99">
        <f t="shared" si="5"/>
        <v>39331563</v>
      </c>
      <c r="K32" s="99">
        <f t="shared" si="5"/>
        <v>20943337</v>
      </c>
      <c r="L32" s="99">
        <f t="shared" si="5"/>
        <v>94551890</v>
      </c>
      <c r="M32" s="99">
        <f t="shared" si="5"/>
        <v>154826790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317298040</v>
      </c>
      <c r="W32" s="99">
        <f t="shared" si="5"/>
        <v>352317000</v>
      </c>
      <c r="X32" s="99">
        <f t="shared" si="5"/>
        <v>-35018960</v>
      </c>
      <c r="Y32" s="100">
        <f>+IF(W32&lt;&gt;0,(X32/W32)*100,0)</f>
        <v>-9.939616879117386</v>
      </c>
      <c r="Z32" s="101">
        <f t="shared" si="5"/>
        <v>704634000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763512811</v>
      </c>
      <c r="C35" s="18">
        <v>0</v>
      </c>
      <c r="D35" s="58">
        <v>1232895000</v>
      </c>
      <c r="E35" s="59">
        <v>1232895000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616447500</v>
      </c>
      <c r="X35" s="59">
        <v>-616447500</v>
      </c>
      <c r="Y35" s="60">
        <v>-100</v>
      </c>
      <c r="Z35" s="61">
        <v>1232895000</v>
      </c>
    </row>
    <row r="36" spans="1:26" ht="13.5">
      <c r="A36" s="57" t="s">
        <v>53</v>
      </c>
      <c r="B36" s="18">
        <v>2593048686</v>
      </c>
      <c r="C36" s="18">
        <v>0</v>
      </c>
      <c r="D36" s="58">
        <v>3543620338</v>
      </c>
      <c r="E36" s="59">
        <v>3543620338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1771810169</v>
      </c>
      <c r="X36" s="59">
        <v>-1771810169</v>
      </c>
      <c r="Y36" s="60">
        <v>-100</v>
      </c>
      <c r="Z36" s="61">
        <v>3543620338</v>
      </c>
    </row>
    <row r="37" spans="1:26" ht="13.5">
      <c r="A37" s="57" t="s">
        <v>54</v>
      </c>
      <c r="B37" s="18">
        <v>572678497</v>
      </c>
      <c r="C37" s="18">
        <v>0</v>
      </c>
      <c r="D37" s="58">
        <v>371662000</v>
      </c>
      <c r="E37" s="59">
        <v>371662000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185831000</v>
      </c>
      <c r="X37" s="59">
        <v>-185831000</v>
      </c>
      <c r="Y37" s="60">
        <v>-100</v>
      </c>
      <c r="Z37" s="61">
        <v>371662000</v>
      </c>
    </row>
    <row r="38" spans="1:26" ht="13.5">
      <c r="A38" s="57" t="s">
        <v>55</v>
      </c>
      <c r="B38" s="18">
        <v>41544872</v>
      </c>
      <c r="C38" s="18">
        <v>0</v>
      </c>
      <c r="D38" s="58">
        <v>130254000</v>
      </c>
      <c r="E38" s="59">
        <v>130254000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65127000</v>
      </c>
      <c r="X38" s="59">
        <v>-65127000</v>
      </c>
      <c r="Y38" s="60">
        <v>-100</v>
      </c>
      <c r="Z38" s="61">
        <v>130254000</v>
      </c>
    </row>
    <row r="39" spans="1:26" ht="13.5">
      <c r="A39" s="57" t="s">
        <v>56</v>
      </c>
      <c r="B39" s="18">
        <v>2742338128</v>
      </c>
      <c r="C39" s="18">
        <v>0</v>
      </c>
      <c r="D39" s="58">
        <v>4274599338</v>
      </c>
      <c r="E39" s="59">
        <v>4274599338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2137299669</v>
      </c>
      <c r="X39" s="59">
        <v>-2137299669</v>
      </c>
      <c r="Y39" s="60">
        <v>-100</v>
      </c>
      <c r="Z39" s="61">
        <v>4274599338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703280690</v>
      </c>
      <c r="E42" s="59">
        <v>703280690</v>
      </c>
      <c r="F42" s="59">
        <v>286501066</v>
      </c>
      <c r="G42" s="59">
        <v>-37113033</v>
      </c>
      <c r="H42" s="59">
        <v>43307324</v>
      </c>
      <c r="I42" s="59">
        <v>292695357</v>
      </c>
      <c r="J42" s="59">
        <v>44819745</v>
      </c>
      <c r="K42" s="59">
        <v>0</v>
      </c>
      <c r="L42" s="59">
        <v>189713495</v>
      </c>
      <c r="M42" s="59">
        <v>234533240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527228597</v>
      </c>
      <c r="W42" s="59">
        <v>726281570</v>
      </c>
      <c r="X42" s="59">
        <v>-199052973</v>
      </c>
      <c r="Y42" s="60">
        <v>-27.41</v>
      </c>
      <c r="Z42" s="61">
        <v>703280690</v>
      </c>
    </row>
    <row r="43" spans="1:26" ht="13.5">
      <c r="A43" s="57" t="s">
        <v>59</v>
      </c>
      <c r="B43" s="18">
        <v>0</v>
      </c>
      <c r="C43" s="18">
        <v>0</v>
      </c>
      <c r="D43" s="58">
        <v>-739314273</v>
      </c>
      <c r="E43" s="59">
        <v>-739314273</v>
      </c>
      <c r="F43" s="59">
        <v>0</v>
      </c>
      <c r="G43" s="59">
        <v>-54359390</v>
      </c>
      <c r="H43" s="59">
        <v>-44720925</v>
      </c>
      <c r="I43" s="59">
        <v>-99080315</v>
      </c>
      <c r="J43" s="59">
        <v>-109337733</v>
      </c>
      <c r="K43" s="59">
        <v>0</v>
      </c>
      <c r="L43" s="59">
        <v>-78772380</v>
      </c>
      <c r="M43" s="59">
        <v>-188110113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-287190428</v>
      </c>
      <c r="W43" s="59">
        <v>-353170000</v>
      </c>
      <c r="X43" s="59">
        <v>65979572</v>
      </c>
      <c r="Y43" s="60">
        <v>-18.68</v>
      </c>
      <c r="Z43" s="61">
        <v>-739314273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88966417</v>
      </c>
      <c r="E45" s="99">
        <v>88966417</v>
      </c>
      <c r="F45" s="99">
        <v>429230190</v>
      </c>
      <c r="G45" s="99">
        <v>337757767</v>
      </c>
      <c r="H45" s="99">
        <v>336344166</v>
      </c>
      <c r="I45" s="99">
        <v>336344166</v>
      </c>
      <c r="J45" s="99">
        <v>271826178</v>
      </c>
      <c r="K45" s="99">
        <v>271826178</v>
      </c>
      <c r="L45" s="99">
        <v>382767293</v>
      </c>
      <c r="M45" s="99">
        <v>382767293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382767293</v>
      </c>
      <c r="W45" s="99">
        <v>498111570</v>
      </c>
      <c r="X45" s="99">
        <v>-115344277</v>
      </c>
      <c r="Y45" s="100">
        <v>-23.16</v>
      </c>
      <c r="Z45" s="101">
        <v>88966417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7640752</v>
      </c>
      <c r="C49" s="51">
        <v>0</v>
      </c>
      <c r="D49" s="128">
        <v>51189040</v>
      </c>
      <c r="E49" s="53">
        <v>16630705</v>
      </c>
      <c r="F49" s="53">
        <v>0</v>
      </c>
      <c r="G49" s="53">
        <v>0</v>
      </c>
      <c r="H49" s="53">
        <v>0</v>
      </c>
      <c r="I49" s="53">
        <v>134381125</v>
      </c>
      <c r="J49" s="53">
        <v>0</v>
      </c>
      <c r="K49" s="53">
        <v>0</v>
      </c>
      <c r="L49" s="53">
        <v>0</v>
      </c>
      <c r="M49" s="53">
        <v>12463207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14563805</v>
      </c>
      <c r="W49" s="53">
        <v>87850659</v>
      </c>
      <c r="X49" s="53">
        <v>855928508</v>
      </c>
      <c r="Y49" s="53">
        <v>1180647801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-26291947</v>
      </c>
      <c r="C51" s="51">
        <v>0</v>
      </c>
      <c r="D51" s="128">
        <v>33858354</v>
      </c>
      <c r="E51" s="53">
        <v>-120652324</v>
      </c>
      <c r="F51" s="53">
        <v>0</v>
      </c>
      <c r="G51" s="53">
        <v>0</v>
      </c>
      <c r="H51" s="53">
        <v>0</v>
      </c>
      <c r="I51" s="53">
        <v>27139991</v>
      </c>
      <c r="J51" s="53">
        <v>0</v>
      </c>
      <c r="K51" s="53">
        <v>0</v>
      </c>
      <c r="L51" s="53">
        <v>0</v>
      </c>
      <c r="M51" s="53">
        <v>49356052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368400472</v>
      </c>
      <c r="W51" s="53">
        <v>0</v>
      </c>
      <c r="X51" s="53">
        <v>0</v>
      </c>
      <c r="Y51" s="53">
        <v>331810598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37.852065101572144</v>
      </c>
      <c r="E58" s="7">
        <f t="shared" si="6"/>
        <v>37.852065101572144</v>
      </c>
      <c r="F58" s="7">
        <f t="shared" si="6"/>
        <v>3651.3881520778073</v>
      </c>
      <c r="G58" s="7">
        <f t="shared" si="6"/>
        <v>9.670362590264212</v>
      </c>
      <c r="H58" s="7">
        <f t="shared" si="6"/>
        <v>60.04996949411795</v>
      </c>
      <c r="I58" s="7">
        <f t="shared" si="6"/>
        <v>15.409465197038024</v>
      </c>
      <c r="J58" s="7">
        <f t="shared" si="6"/>
        <v>11.310672893892368</v>
      </c>
      <c r="K58" s="7">
        <f t="shared" si="6"/>
        <v>0</v>
      </c>
      <c r="L58" s="7">
        <f t="shared" si="6"/>
        <v>4.573259718999567</v>
      </c>
      <c r="M58" s="7">
        <f t="shared" si="6"/>
        <v>6.386842437370308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13.674263378440282</v>
      </c>
      <c r="W58" s="7">
        <f t="shared" si="6"/>
        <v>29.431372424662356</v>
      </c>
      <c r="X58" s="7">
        <f t="shared" si="6"/>
        <v>0</v>
      </c>
      <c r="Y58" s="7">
        <f t="shared" si="6"/>
        <v>0</v>
      </c>
      <c r="Z58" s="8">
        <f t="shared" si="6"/>
        <v>37.852065101572144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30.00005</v>
      </c>
      <c r="E59" s="10">
        <f t="shared" si="7"/>
        <v>30.00005</v>
      </c>
      <c r="F59" s="10">
        <f t="shared" si="7"/>
        <v>0</v>
      </c>
      <c r="G59" s="10">
        <f t="shared" si="7"/>
        <v>4.059670983448482</v>
      </c>
      <c r="H59" s="10">
        <f t="shared" si="7"/>
        <v>6.698033211380439</v>
      </c>
      <c r="I59" s="10">
        <f t="shared" si="7"/>
        <v>4.4630029238777125</v>
      </c>
      <c r="J59" s="10">
        <f t="shared" si="7"/>
        <v>12.697532867081923</v>
      </c>
      <c r="K59" s="10">
        <f t="shared" si="7"/>
        <v>0</v>
      </c>
      <c r="L59" s="10">
        <f t="shared" si="7"/>
        <v>14.780778476471646</v>
      </c>
      <c r="M59" s="10">
        <f t="shared" si="7"/>
        <v>10.044268000209867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5.146306115353518</v>
      </c>
      <c r="W59" s="10">
        <f t="shared" si="7"/>
        <v>30</v>
      </c>
      <c r="X59" s="10">
        <f t="shared" si="7"/>
        <v>0</v>
      </c>
      <c r="Y59" s="10">
        <f t="shared" si="7"/>
        <v>0</v>
      </c>
      <c r="Z59" s="11">
        <f t="shared" si="7"/>
        <v>30.00005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34.09979800974742</v>
      </c>
      <c r="E60" s="13">
        <f t="shared" si="7"/>
        <v>34.09979800974742</v>
      </c>
      <c r="F60" s="13">
        <f t="shared" si="7"/>
        <v>10.804597701149426</v>
      </c>
      <c r="G60" s="13">
        <f t="shared" si="7"/>
        <v>0.11657068179049836</v>
      </c>
      <c r="H60" s="13">
        <f t="shared" si="7"/>
        <v>0.4166689213686221</v>
      </c>
      <c r="I60" s="13">
        <f t="shared" si="7"/>
        <v>0.31842162619938613</v>
      </c>
      <c r="J60" s="13">
        <f t="shared" si="7"/>
        <v>8.973512734652164</v>
      </c>
      <c r="K60" s="13">
        <f t="shared" si="7"/>
        <v>0</v>
      </c>
      <c r="L60" s="13">
        <f t="shared" si="7"/>
        <v>0.018146527600036603</v>
      </c>
      <c r="M60" s="13">
        <f t="shared" si="7"/>
        <v>2.6964814673433803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2.2548198779941417</v>
      </c>
      <c r="W60" s="13">
        <f t="shared" si="7"/>
        <v>33.972677979805084</v>
      </c>
      <c r="X60" s="13">
        <f t="shared" si="7"/>
        <v>0</v>
      </c>
      <c r="Y60" s="13">
        <f t="shared" si="7"/>
        <v>0</v>
      </c>
      <c r="Z60" s="14">
        <f t="shared" si="7"/>
        <v>34.09979800974742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34.99980564093293</v>
      </c>
      <c r="E62" s="13">
        <f t="shared" si="7"/>
        <v>34.99980564093293</v>
      </c>
      <c r="F62" s="13">
        <f t="shared" si="7"/>
        <v>5.874356733663463</v>
      </c>
      <c r="G62" s="13">
        <f t="shared" si="7"/>
        <v>0.039843494752611744</v>
      </c>
      <c r="H62" s="13">
        <f t="shared" si="7"/>
        <v>0.5652405566751539</v>
      </c>
      <c r="I62" s="13">
        <f t="shared" si="7"/>
        <v>0.30568361700804875</v>
      </c>
      <c r="J62" s="13">
        <f t="shared" si="7"/>
        <v>1.2033923819349677</v>
      </c>
      <c r="K62" s="13">
        <f t="shared" si="7"/>
        <v>0</v>
      </c>
      <c r="L62" s="13">
        <f t="shared" si="7"/>
        <v>0.013567155570894034</v>
      </c>
      <c r="M62" s="13">
        <f t="shared" si="7"/>
        <v>0.30330799722508683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0.30372371859053615</v>
      </c>
      <c r="W62" s="13">
        <f t="shared" si="7"/>
        <v>35</v>
      </c>
      <c r="X62" s="13">
        <f t="shared" si="7"/>
        <v>0</v>
      </c>
      <c r="Y62" s="13">
        <f t="shared" si="7"/>
        <v>0</v>
      </c>
      <c r="Z62" s="14">
        <f t="shared" si="7"/>
        <v>34.99980564093293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30.00437480608129</v>
      </c>
      <c r="E63" s="13">
        <f t="shared" si="7"/>
        <v>30.00437480608129</v>
      </c>
      <c r="F63" s="13">
        <f t="shared" si="7"/>
        <v>7.121661721068249</v>
      </c>
      <c r="G63" s="13">
        <f t="shared" si="7"/>
        <v>0</v>
      </c>
      <c r="H63" s="13">
        <f t="shared" si="7"/>
        <v>0</v>
      </c>
      <c r="I63" s="13">
        <f t="shared" si="7"/>
        <v>0.31253445673374874</v>
      </c>
      <c r="J63" s="13">
        <f t="shared" si="7"/>
        <v>83.04759218727035</v>
      </c>
      <c r="K63" s="13">
        <f t="shared" si="7"/>
        <v>0</v>
      </c>
      <c r="L63" s="13">
        <f t="shared" si="7"/>
        <v>0</v>
      </c>
      <c r="M63" s="13">
        <f t="shared" si="7"/>
        <v>51.490597334916146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38.970093054578875</v>
      </c>
      <c r="W63" s="13">
        <f t="shared" si="7"/>
        <v>30</v>
      </c>
      <c r="X63" s="13">
        <f t="shared" si="7"/>
        <v>0</v>
      </c>
      <c r="Y63" s="13">
        <f t="shared" si="7"/>
        <v>0</v>
      </c>
      <c r="Z63" s="14">
        <f t="shared" si="7"/>
        <v>30.00437480608129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29.99875231053604</v>
      </c>
      <c r="E64" s="13">
        <f t="shared" si="7"/>
        <v>29.99875231053604</v>
      </c>
      <c r="F64" s="13">
        <f t="shared" si="7"/>
        <v>0</v>
      </c>
      <c r="G64" s="13">
        <f t="shared" si="7"/>
        <v>0</v>
      </c>
      <c r="H64" s="13">
        <f t="shared" si="7"/>
        <v>0.18667340517916378</v>
      </c>
      <c r="I64" s="13">
        <f t="shared" si="7"/>
        <v>0.38135472573779594</v>
      </c>
      <c r="J64" s="13">
        <f t="shared" si="7"/>
        <v>2.394535625402931</v>
      </c>
      <c r="K64" s="13">
        <f t="shared" si="7"/>
        <v>0</v>
      </c>
      <c r="L64" s="13">
        <f t="shared" si="7"/>
        <v>3.2431705019512855</v>
      </c>
      <c r="M64" s="13">
        <f t="shared" si="7"/>
        <v>1.5923003140964682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1.2915177267095626</v>
      </c>
      <c r="W64" s="13">
        <f t="shared" si="7"/>
        <v>30</v>
      </c>
      <c r="X64" s="13">
        <f t="shared" si="7"/>
        <v>0</v>
      </c>
      <c r="Y64" s="13">
        <f t="shared" si="7"/>
        <v>0</v>
      </c>
      <c r="Z64" s="14">
        <f t="shared" si="7"/>
        <v>29.99875231053604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>
        <v>297476229</v>
      </c>
      <c r="C67" s="23"/>
      <c r="D67" s="24">
        <v>259963000</v>
      </c>
      <c r="E67" s="25">
        <v>259963000</v>
      </c>
      <c r="F67" s="25">
        <v>11310</v>
      </c>
      <c r="G67" s="25">
        <v>137509787</v>
      </c>
      <c r="H67" s="25">
        <v>16757424</v>
      </c>
      <c r="I67" s="25">
        <v>154278521</v>
      </c>
      <c r="J67" s="25">
        <v>14698038</v>
      </c>
      <c r="K67" s="25">
        <v>7085658</v>
      </c>
      <c r="L67" s="25">
        <v>14951436</v>
      </c>
      <c r="M67" s="25">
        <v>36735132</v>
      </c>
      <c r="N67" s="25"/>
      <c r="O67" s="25"/>
      <c r="P67" s="25"/>
      <c r="Q67" s="25"/>
      <c r="R67" s="25"/>
      <c r="S67" s="25"/>
      <c r="T67" s="25"/>
      <c r="U67" s="25"/>
      <c r="V67" s="25">
        <v>191013653</v>
      </c>
      <c r="W67" s="25">
        <v>189208200</v>
      </c>
      <c r="X67" s="25"/>
      <c r="Y67" s="24"/>
      <c r="Z67" s="26">
        <v>259963000</v>
      </c>
    </row>
    <row r="68" spans="1:26" ht="13.5" hidden="1">
      <c r="A68" s="36" t="s">
        <v>31</v>
      </c>
      <c r="B68" s="18">
        <v>168493460</v>
      </c>
      <c r="C68" s="18"/>
      <c r="D68" s="19">
        <v>180000000</v>
      </c>
      <c r="E68" s="20">
        <v>180000000</v>
      </c>
      <c r="F68" s="20"/>
      <c r="G68" s="20">
        <v>127638989</v>
      </c>
      <c r="H68" s="20">
        <v>4611070</v>
      </c>
      <c r="I68" s="20">
        <v>132250059</v>
      </c>
      <c r="J68" s="20">
        <v>9224351</v>
      </c>
      <c r="K68" s="20">
        <v>4612175</v>
      </c>
      <c r="L68" s="20">
        <v>4613370</v>
      </c>
      <c r="M68" s="20">
        <v>18449896</v>
      </c>
      <c r="N68" s="20"/>
      <c r="O68" s="20"/>
      <c r="P68" s="20"/>
      <c r="Q68" s="20"/>
      <c r="R68" s="20"/>
      <c r="S68" s="20"/>
      <c r="T68" s="20"/>
      <c r="U68" s="20"/>
      <c r="V68" s="20">
        <v>150699955</v>
      </c>
      <c r="W68" s="20">
        <v>153250000</v>
      </c>
      <c r="X68" s="20"/>
      <c r="Y68" s="19"/>
      <c r="Z68" s="22">
        <v>180000000</v>
      </c>
    </row>
    <row r="69" spans="1:26" ht="13.5" hidden="1">
      <c r="A69" s="37" t="s">
        <v>32</v>
      </c>
      <c r="B69" s="18">
        <v>28723583</v>
      </c>
      <c r="C69" s="18"/>
      <c r="D69" s="19">
        <v>53963000</v>
      </c>
      <c r="E69" s="20">
        <v>53963000</v>
      </c>
      <c r="F69" s="20">
        <v>11310</v>
      </c>
      <c r="G69" s="20">
        <v>1756874</v>
      </c>
      <c r="H69" s="20">
        <v>2402387</v>
      </c>
      <c r="I69" s="20">
        <v>4170571</v>
      </c>
      <c r="J69" s="20">
        <v>5473687</v>
      </c>
      <c r="K69" s="20">
        <v>2473483</v>
      </c>
      <c r="L69" s="20">
        <v>10338066</v>
      </c>
      <c r="M69" s="20">
        <v>18285236</v>
      </c>
      <c r="N69" s="20"/>
      <c r="O69" s="20"/>
      <c r="P69" s="20"/>
      <c r="Q69" s="20"/>
      <c r="R69" s="20"/>
      <c r="S69" s="20"/>
      <c r="T69" s="20"/>
      <c r="U69" s="20"/>
      <c r="V69" s="20">
        <v>22455807</v>
      </c>
      <c r="W69" s="20">
        <v>22758200</v>
      </c>
      <c r="X69" s="20"/>
      <c r="Y69" s="19"/>
      <c r="Z69" s="22">
        <v>53963000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20487882</v>
      </c>
      <c r="C71" s="18"/>
      <c r="D71" s="19">
        <v>44248000</v>
      </c>
      <c r="E71" s="20">
        <v>44248000</v>
      </c>
      <c r="F71" s="20">
        <v>10299</v>
      </c>
      <c r="G71" s="20">
        <v>1756874</v>
      </c>
      <c r="H71" s="20">
        <v>1578443</v>
      </c>
      <c r="I71" s="20">
        <v>3345616</v>
      </c>
      <c r="J71" s="20">
        <v>3859589</v>
      </c>
      <c r="K71" s="20">
        <v>1638343</v>
      </c>
      <c r="L71" s="20">
        <v>10274814</v>
      </c>
      <c r="M71" s="20">
        <v>15772746</v>
      </c>
      <c r="N71" s="20"/>
      <c r="O71" s="20"/>
      <c r="P71" s="20"/>
      <c r="Q71" s="20"/>
      <c r="R71" s="20"/>
      <c r="S71" s="20"/>
      <c r="T71" s="20"/>
      <c r="U71" s="20"/>
      <c r="V71" s="20">
        <v>19118362</v>
      </c>
      <c r="W71" s="20">
        <v>18082200</v>
      </c>
      <c r="X71" s="20"/>
      <c r="Y71" s="19"/>
      <c r="Z71" s="22">
        <v>44248000</v>
      </c>
    </row>
    <row r="72" spans="1:26" ht="13.5" hidden="1">
      <c r="A72" s="38" t="s">
        <v>105</v>
      </c>
      <c r="B72" s="18">
        <v>2243108</v>
      </c>
      <c r="C72" s="18"/>
      <c r="D72" s="19">
        <v>3223000</v>
      </c>
      <c r="E72" s="20">
        <v>3223000</v>
      </c>
      <c r="F72" s="20">
        <v>1011</v>
      </c>
      <c r="G72" s="20"/>
      <c r="H72" s="20">
        <v>262000</v>
      </c>
      <c r="I72" s="20">
        <v>263011</v>
      </c>
      <c r="J72" s="20">
        <v>503486</v>
      </c>
      <c r="K72" s="20">
        <v>260181</v>
      </c>
      <c r="L72" s="20">
        <v>48390</v>
      </c>
      <c r="M72" s="20">
        <v>812057</v>
      </c>
      <c r="N72" s="20"/>
      <c r="O72" s="20"/>
      <c r="P72" s="20"/>
      <c r="Q72" s="20"/>
      <c r="R72" s="20"/>
      <c r="S72" s="20"/>
      <c r="T72" s="20"/>
      <c r="U72" s="20"/>
      <c r="V72" s="20">
        <v>1075068</v>
      </c>
      <c r="W72" s="20">
        <v>1637000</v>
      </c>
      <c r="X72" s="20"/>
      <c r="Y72" s="19"/>
      <c r="Z72" s="22">
        <v>3223000</v>
      </c>
    </row>
    <row r="73" spans="1:26" ht="13.5" hidden="1">
      <c r="A73" s="38" t="s">
        <v>106</v>
      </c>
      <c r="B73" s="18">
        <v>5992593</v>
      </c>
      <c r="C73" s="18"/>
      <c r="D73" s="19">
        <v>6492000</v>
      </c>
      <c r="E73" s="20">
        <v>6492000</v>
      </c>
      <c r="F73" s="20"/>
      <c r="G73" s="20"/>
      <c r="H73" s="20">
        <v>561944</v>
      </c>
      <c r="I73" s="20">
        <v>561944</v>
      </c>
      <c r="J73" s="20">
        <v>1110612</v>
      </c>
      <c r="K73" s="20">
        <v>574959</v>
      </c>
      <c r="L73" s="20">
        <v>14862</v>
      </c>
      <c r="M73" s="20">
        <v>1700433</v>
      </c>
      <c r="N73" s="20"/>
      <c r="O73" s="20"/>
      <c r="P73" s="20"/>
      <c r="Q73" s="20"/>
      <c r="R73" s="20"/>
      <c r="S73" s="20"/>
      <c r="T73" s="20"/>
      <c r="U73" s="20"/>
      <c r="V73" s="20">
        <v>2262377</v>
      </c>
      <c r="W73" s="20">
        <v>3039000</v>
      </c>
      <c r="X73" s="20"/>
      <c r="Y73" s="19"/>
      <c r="Z73" s="22">
        <v>6492000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100259186</v>
      </c>
      <c r="C75" s="27"/>
      <c r="D75" s="28">
        <v>26000000</v>
      </c>
      <c r="E75" s="29">
        <v>26000000</v>
      </c>
      <c r="F75" s="29"/>
      <c r="G75" s="29">
        <v>8113924</v>
      </c>
      <c r="H75" s="29">
        <v>9743967</v>
      </c>
      <c r="I75" s="29">
        <v>17857891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17857891</v>
      </c>
      <c r="W75" s="29">
        <v>13200000</v>
      </c>
      <c r="X75" s="29"/>
      <c r="Y75" s="28"/>
      <c r="Z75" s="30">
        <v>26000000</v>
      </c>
    </row>
    <row r="76" spans="1:26" ht="13.5" hidden="1">
      <c r="A76" s="41" t="s">
        <v>110</v>
      </c>
      <c r="B76" s="31"/>
      <c r="C76" s="31"/>
      <c r="D76" s="32">
        <v>98401364</v>
      </c>
      <c r="E76" s="33">
        <v>98401364</v>
      </c>
      <c r="F76" s="33">
        <v>412972</v>
      </c>
      <c r="G76" s="33">
        <v>13297695</v>
      </c>
      <c r="H76" s="33">
        <v>10062828</v>
      </c>
      <c r="I76" s="33">
        <v>23773495</v>
      </c>
      <c r="J76" s="33">
        <v>1662447</v>
      </c>
      <c r="K76" s="33"/>
      <c r="L76" s="33">
        <v>683768</v>
      </c>
      <c r="M76" s="33">
        <v>2346215</v>
      </c>
      <c r="N76" s="33"/>
      <c r="O76" s="33"/>
      <c r="P76" s="33"/>
      <c r="Q76" s="33"/>
      <c r="R76" s="33"/>
      <c r="S76" s="33"/>
      <c r="T76" s="33"/>
      <c r="U76" s="33"/>
      <c r="V76" s="33">
        <v>26119710</v>
      </c>
      <c r="W76" s="33">
        <v>55686570</v>
      </c>
      <c r="X76" s="33"/>
      <c r="Y76" s="32"/>
      <c r="Z76" s="34">
        <v>98401364</v>
      </c>
    </row>
    <row r="77" spans="1:26" ht="13.5" hidden="1">
      <c r="A77" s="36" t="s">
        <v>31</v>
      </c>
      <c r="B77" s="18"/>
      <c r="C77" s="18"/>
      <c r="D77" s="19">
        <v>54000090</v>
      </c>
      <c r="E77" s="20">
        <v>54000090</v>
      </c>
      <c r="F77" s="20">
        <v>411750</v>
      </c>
      <c r="G77" s="20">
        <v>5181723</v>
      </c>
      <c r="H77" s="20">
        <v>308851</v>
      </c>
      <c r="I77" s="20">
        <v>5902324</v>
      </c>
      <c r="J77" s="20">
        <v>1171265</v>
      </c>
      <c r="K77" s="20"/>
      <c r="L77" s="20">
        <v>681892</v>
      </c>
      <c r="M77" s="20">
        <v>1853157</v>
      </c>
      <c r="N77" s="20"/>
      <c r="O77" s="20"/>
      <c r="P77" s="20"/>
      <c r="Q77" s="20"/>
      <c r="R77" s="20"/>
      <c r="S77" s="20"/>
      <c r="T77" s="20"/>
      <c r="U77" s="20"/>
      <c r="V77" s="20">
        <v>7755481</v>
      </c>
      <c r="W77" s="20">
        <v>45975000</v>
      </c>
      <c r="X77" s="20"/>
      <c r="Y77" s="19"/>
      <c r="Z77" s="22">
        <v>54000090</v>
      </c>
    </row>
    <row r="78" spans="1:26" ht="13.5" hidden="1">
      <c r="A78" s="37" t="s">
        <v>32</v>
      </c>
      <c r="B78" s="18"/>
      <c r="C78" s="18"/>
      <c r="D78" s="19">
        <v>18401274</v>
      </c>
      <c r="E78" s="20">
        <v>18401274</v>
      </c>
      <c r="F78" s="20">
        <v>1222</v>
      </c>
      <c r="G78" s="20">
        <v>2048</v>
      </c>
      <c r="H78" s="20">
        <v>10010</v>
      </c>
      <c r="I78" s="20">
        <v>13280</v>
      </c>
      <c r="J78" s="20">
        <v>491182</v>
      </c>
      <c r="K78" s="20"/>
      <c r="L78" s="20">
        <v>1876</v>
      </c>
      <c r="M78" s="20">
        <v>493058</v>
      </c>
      <c r="N78" s="20"/>
      <c r="O78" s="20"/>
      <c r="P78" s="20"/>
      <c r="Q78" s="20"/>
      <c r="R78" s="20"/>
      <c r="S78" s="20"/>
      <c r="T78" s="20"/>
      <c r="U78" s="20"/>
      <c r="V78" s="20">
        <v>506338</v>
      </c>
      <c r="W78" s="20">
        <v>7731570</v>
      </c>
      <c r="X78" s="20"/>
      <c r="Y78" s="19"/>
      <c r="Z78" s="22">
        <v>18401274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>
        <v>15486714</v>
      </c>
      <c r="E80" s="20">
        <v>15486714</v>
      </c>
      <c r="F80" s="20">
        <v>605</v>
      </c>
      <c r="G80" s="20">
        <v>700</v>
      </c>
      <c r="H80" s="20">
        <v>8922</v>
      </c>
      <c r="I80" s="20">
        <v>10227</v>
      </c>
      <c r="J80" s="20">
        <v>46446</v>
      </c>
      <c r="K80" s="20"/>
      <c r="L80" s="20">
        <v>1394</v>
      </c>
      <c r="M80" s="20">
        <v>47840</v>
      </c>
      <c r="N80" s="20"/>
      <c r="O80" s="20"/>
      <c r="P80" s="20"/>
      <c r="Q80" s="20"/>
      <c r="R80" s="20"/>
      <c r="S80" s="20"/>
      <c r="T80" s="20"/>
      <c r="U80" s="20"/>
      <c r="V80" s="20">
        <v>58067</v>
      </c>
      <c r="W80" s="20">
        <v>6328770</v>
      </c>
      <c r="X80" s="20"/>
      <c r="Y80" s="19"/>
      <c r="Z80" s="22">
        <v>15486714</v>
      </c>
    </row>
    <row r="81" spans="1:26" ht="13.5" hidden="1">
      <c r="A81" s="38" t="s">
        <v>105</v>
      </c>
      <c r="B81" s="18"/>
      <c r="C81" s="18"/>
      <c r="D81" s="19">
        <v>967041</v>
      </c>
      <c r="E81" s="20">
        <v>967041</v>
      </c>
      <c r="F81" s="20">
        <v>72</v>
      </c>
      <c r="G81" s="20">
        <v>750</v>
      </c>
      <c r="H81" s="20"/>
      <c r="I81" s="20">
        <v>822</v>
      </c>
      <c r="J81" s="20">
        <v>418133</v>
      </c>
      <c r="K81" s="20"/>
      <c r="L81" s="20"/>
      <c r="M81" s="20">
        <v>418133</v>
      </c>
      <c r="N81" s="20"/>
      <c r="O81" s="20"/>
      <c r="P81" s="20"/>
      <c r="Q81" s="20"/>
      <c r="R81" s="20"/>
      <c r="S81" s="20"/>
      <c r="T81" s="20"/>
      <c r="U81" s="20"/>
      <c r="V81" s="20">
        <v>418955</v>
      </c>
      <c r="W81" s="20">
        <v>491100</v>
      </c>
      <c r="X81" s="20"/>
      <c r="Y81" s="19"/>
      <c r="Z81" s="22">
        <v>967041</v>
      </c>
    </row>
    <row r="82" spans="1:26" ht="13.5" hidden="1">
      <c r="A82" s="38" t="s">
        <v>106</v>
      </c>
      <c r="B82" s="18"/>
      <c r="C82" s="18"/>
      <c r="D82" s="19">
        <v>1947519</v>
      </c>
      <c r="E82" s="20">
        <v>1947519</v>
      </c>
      <c r="F82" s="20">
        <v>545</v>
      </c>
      <c r="G82" s="20">
        <v>549</v>
      </c>
      <c r="H82" s="20">
        <v>1049</v>
      </c>
      <c r="I82" s="20">
        <v>2143</v>
      </c>
      <c r="J82" s="20">
        <v>26594</v>
      </c>
      <c r="K82" s="20"/>
      <c r="L82" s="20">
        <v>482</v>
      </c>
      <c r="M82" s="20">
        <v>27076</v>
      </c>
      <c r="N82" s="20"/>
      <c r="O82" s="20"/>
      <c r="P82" s="20"/>
      <c r="Q82" s="20"/>
      <c r="R82" s="20"/>
      <c r="S82" s="20"/>
      <c r="T82" s="20"/>
      <c r="U82" s="20"/>
      <c r="V82" s="20">
        <v>29219</v>
      </c>
      <c r="W82" s="20">
        <v>911700</v>
      </c>
      <c r="X82" s="20"/>
      <c r="Y82" s="19"/>
      <c r="Z82" s="22">
        <v>1947519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>
        <v>49</v>
      </c>
      <c r="H83" s="20">
        <v>39</v>
      </c>
      <c r="I83" s="20">
        <v>88</v>
      </c>
      <c r="J83" s="20">
        <v>9</v>
      </c>
      <c r="K83" s="20"/>
      <c r="L83" s="20"/>
      <c r="M83" s="20">
        <v>9</v>
      </c>
      <c r="N83" s="20"/>
      <c r="O83" s="20"/>
      <c r="P83" s="20"/>
      <c r="Q83" s="20"/>
      <c r="R83" s="20"/>
      <c r="S83" s="20"/>
      <c r="T83" s="20"/>
      <c r="U83" s="20"/>
      <c r="V83" s="20">
        <v>97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26000000</v>
      </c>
      <c r="E84" s="29">
        <v>26000000</v>
      </c>
      <c r="F84" s="29"/>
      <c r="G84" s="29">
        <v>8113924</v>
      </c>
      <c r="H84" s="29">
        <v>9743967</v>
      </c>
      <c r="I84" s="29">
        <v>17857891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17857891</v>
      </c>
      <c r="W84" s="29">
        <v>1980000</v>
      </c>
      <c r="X84" s="29"/>
      <c r="Y84" s="28"/>
      <c r="Z84" s="30">
        <v>26000000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45751308</v>
      </c>
      <c r="E5" s="59">
        <v>45751308</v>
      </c>
      <c r="F5" s="59">
        <v>0</v>
      </c>
      <c r="G5" s="59">
        <v>0</v>
      </c>
      <c r="H5" s="59">
        <v>386092</v>
      </c>
      <c r="I5" s="59">
        <v>386092</v>
      </c>
      <c r="J5" s="59">
        <v>62289299</v>
      </c>
      <c r="K5" s="59">
        <v>15636056</v>
      </c>
      <c r="L5" s="59">
        <v>-12715818</v>
      </c>
      <c r="M5" s="59">
        <v>65209537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65595629</v>
      </c>
      <c r="W5" s="59">
        <v>22875654</v>
      </c>
      <c r="X5" s="59">
        <v>42719975</v>
      </c>
      <c r="Y5" s="60">
        <v>186.75</v>
      </c>
      <c r="Z5" s="61">
        <v>45751308</v>
      </c>
    </row>
    <row r="6" spans="1:26" ht="13.5">
      <c r="A6" s="57" t="s">
        <v>32</v>
      </c>
      <c r="B6" s="18">
        <v>0</v>
      </c>
      <c r="C6" s="18">
        <v>0</v>
      </c>
      <c r="D6" s="58">
        <v>47313748</v>
      </c>
      <c r="E6" s="59">
        <v>47313748</v>
      </c>
      <c r="F6" s="59">
        <v>0</v>
      </c>
      <c r="G6" s="59">
        <v>0</v>
      </c>
      <c r="H6" s="59">
        <v>3240881</v>
      </c>
      <c r="I6" s="59">
        <v>3240881</v>
      </c>
      <c r="J6" s="59">
        <v>3965139</v>
      </c>
      <c r="K6" s="59">
        <v>4239016</v>
      </c>
      <c r="L6" s="59">
        <v>4135309</v>
      </c>
      <c r="M6" s="59">
        <v>12339464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15580345</v>
      </c>
      <c r="W6" s="59">
        <v>23452710</v>
      </c>
      <c r="X6" s="59">
        <v>-7872365</v>
      </c>
      <c r="Y6" s="60">
        <v>-33.57</v>
      </c>
      <c r="Z6" s="61">
        <v>47313748</v>
      </c>
    </row>
    <row r="7" spans="1:26" ht="13.5">
      <c r="A7" s="57" t="s">
        <v>33</v>
      </c>
      <c r="B7" s="18">
        <v>0</v>
      </c>
      <c r="C7" s="18">
        <v>0</v>
      </c>
      <c r="D7" s="58">
        <v>2486419</v>
      </c>
      <c r="E7" s="59">
        <v>2486419</v>
      </c>
      <c r="F7" s="59">
        <v>0</v>
      </c>
      <c r="G7" s="59">
        <v>0</v>
      </c>
      <c r="H7" s="59">
        <v>0</v>
      </c>
      <c r="I7" s="59">
        <v>0</v>
      </c>
      <c r="J7" s="59">
        <v>858231</v>
      </c>
      <c r="K7" s="59">
        <v>858231</v>
      </c>
      <c r="L7" s="59">
        <v>0</v>
      </c>
      <c r="M7" s="59">
        <v>1716462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1716462</v>
      </c>
      <c r="W7" s="59">
        <v>1243212</v>
      </c>
      <c r="X7" s="59">
        <v>473250</v>
      </c>
      <c r="Y7" s="60">
        <v>38.07</v>
      </c>
      <c r="Z7" s="61">
        <v>2486419</v>
      </c>
    </row>
    <row r="8" spans="1:26" ht="13.5">
      <c r="A8" s="57" t="s">
        <v>34</v>
      </c>
      <c r="B8" s="18">
        <v>0</v>
      </c>
      <c r="C8" s="18">
        <v>0</v>
      </c>
      <c r="D8" s="58">
        <v>244184850</v>
      </c>
      <c r="E8" s="59">
        <v>244184850</v>
      </c>
      <c r="F8" s="59">
        <v>0</v>
      </c>
      <c r="G8" s="59">
        <v>0</v>
      </c>
      <c r="H8" s="59">
        <v>32524</v>
      </c>
      <c r="I8" s="59">
        <v>32524</v>
      </c>
      <c r="J8" s="59">
        <v>36322</v>
      </c>
      <c r="K8" s="59">
        <v>2208484</v>
      </c>
      <c r="L8" s="59">
        <v>75778013</v>
      </c>
      <c r="M8" s="59">
        <v>78022819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78055343</v>
      </c>
      <c r="W8" s="59">
        <v>122092428</v>
      </c>
      <c r="X8" s="59">
        <v>-44037085</v>
      </c>
      <c r="Y8" s="60">
        <v>-36.07</v>
      </c>
      <c r="Z8" s="61">
        <v>244184850</v>
      </c>
    </row>
    <row r="9" spans="1:26" ht="13.5">
      <c r="A9" s="57" t="s">
        <v>35</v>
      </c>
      <c r="B9" s="18">
        <v>0</v>
      </c>
      <c r="C9" s="18">
        <v>0</v>
      </c>
      <c r="D9" s="58">
        <v>27597735</v>
      </c>
      <c r="E9" s="59">
        <v>27597735</v>
      </c>
      <c r="F9" s="59">
        <v>0</v>
      </c>
      <c r="G9" s="59">
        <v>0</v>
      </c>
      <c r="H9" s="59">
        <v>2576117</v>
      </c>
      <c r="I9" s="59">
        <v>2576117</v>
      </c>
      <c r="J9" s="59">
        <v>2065397</v>
      </c>
      <c r="K9" s="59">
        <v>1930100</v>
      </c>
      <c r="L9" s="59">
        <v>9280315</v>
      </c>
      <c r="M9" s="59">
        <v>13275812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15851929</v>
      </c>
      <c r="W9" s="59">
        <v>11490630</v>
      </c>
      <c r="X9" s="59">
        <v>4361299</v>
      </c>
      <c r="Y9" s="60">
        <v>37.96</v>
      </c>
      <c r="Z9" s="61">
        <v>27597735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367334060</v>
      </c>
      <c r="E10" s="65">
        <f t="shared" si="0"/>
        <v>367334060</v>
      </c>
      <c r="F10" s="65">
        <f t="shared" si="0"/>
        <v>0</v>
      </c>
      <c r="G10" s="65">
        <f t="shared" si="0"/>
        <v>0</v>
      </c>
      <c r="H10" s="65">
        <f t="shared" si="0"/>
        <v>6235614</v>
      </c>
      <c r="I10" s="65">
        <f t="shared" si="0"/>
        <v>6235614</v>
      </c>
      <c r="J10" s="65">
        <f t="shared" si="0"/>
        <v>69214388</v>
      </c>
      <c r="K10" s="65">
        <f t="shared" si="0"/>
        <v>24871887</v>
      </c>
      <c r="L10" s="65">
        <f t="shared" si="0"/>
        <v>76477819</v>
      </c>
      <c r="M10" s="65">
        <f t="shared" si="0"/>
        <v>170564094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176799708</v>
      </c>
      <c r="W10" s="65">
        <f t="shared" si="0"/>
        <v>181154634</v>
      </c>
      <c r="X10" s="65">
        <f t="shared" si="0"/>
        <v>-4354926</v>
      </c>
      <c r="Y10" s="66">
        <f>+IF(W10&lt;&gt;0,(X10/W10)*100,0)</f>
        <v>-2.40398266599131</v>
      </c>
      <c r="Z10" s="67">
        <f t="shared" si="0"/>
        <v>367334060</v>
      </c>
    </row>
    <row r="11" spans="1:26" ht="13.5">
      <c r="A11" s="57" t="s">
        <v>36</v>
      </c>
      <c r="B11" s="18">
        <v>0</v>
      </c>
      <c r="C11" s="18">
        <v>0</v>
      </c>
      <c r="D11" s="58">
        <v>132211749</v>
      </c>
      <c r="E11" s="59">
        <v>132211749</v>
      </c>
      <c r="F11" s="59">
        <v>0</v>
      </c>
      <c r="G11" s="59">
        <v>0</v>
      </c>
      <c r="H11" s="59">
        <v>11574445</v>
      </c>
      <c r="I11" s="59">
        <v>11574445</v>
      </c>
      <c r="J11" s="59">
        <v>11401193</v>
      </c>
      <c r="K11" s="59">
        <v>11401193</v>
      </c>
      <c r="L11" s="59">
        <v>11647328</v>
      </c>
      <c r="M11" s="59">
        <v>34449714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46024159</v>
      </c>
      <c r="W11" s="59">
        <v>66105876</v>
      </c>
      <c r="X11" s="59">
        <v>-20081717</v>
      </c>
      <c r="Y11" s="60">
        <v>-30.38</v>
      </c>
      <c r="Z11" s="61">
        <v>132211749</v>
      </c>
    </row>
    <row r="12" spans="1:26" ht="13.5">
      <c r="A12" s="57" t="s">
        <v>37</v>
      </c>
      <c r="B12" s="18">
        <v>0</v>
      </c>
      <c r="C12" s="18">
        <v>0</v>
      </c>
      <c r="D12" s="58">
        <v>16127974</v>
      </c>
      <c r="E12" s="59">
        <v>16127974</v>
      </c>
      <c r="F12" s="59">
        <v>0</v>
      </c>
      <c r="G12" s="59">
        <v>0</v>
      </c>
      <c r="H12" s="59">
        <v>1274410</v>
      </c>
      <c r="I12" s="59">
        <v>1274410</v>
      </c>
      <c r="J12" s="59">
        <v>1274417</v>
      </c>
      <c r="K12" s="59">
        <v>1274417</v>
      </c>
      <c r="L12" s="59">
        <v>1295379</v>
      </c>
      <c r="M12" s="59">
        <v>3844213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5118623</v>
      </c>
      <c r="W12" s="59">
        <v>8063988</v>
      </c>
      <c r="X12" s="59">
        <v>-2945365</v>
      </c>
      <c r="Y12" s="60">
        <v>-36.52</v>
      </c>
      <c r="Z12" s="61">
        <v>16127974</v>
      </c>
    </row>
    <row r="13" spans="1:26" ht="13.5">
      <c r="A13" s="57" t="s">
        <v>96</v>
      </c>
      <c r="B13" s="18">
        <v>0</v>
      </c>
      <c r="C13" s="18">
        <v>0</v>
      </c>
      <c r="D13" s="58">
        <v>36929976</v>
      </c>
      <c r="E13" s="59">
        <v>36929976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11393382</v>
      </c>
      <c r="X13" s="59">
        <v>-11393382</v>
      </c>
      <c r="Y13" s="60">
        <v>-100</v>
      </c>
      <c r="Z13" s="61">
        <v>36929976</v>
      </c>
    </row>
    <row r="14" spans="1:26" ht="13.5">
      <c r="A14" s="57" t="s">
        <v>38</v>
      </c>
      <c r="B14" s="18">
        <v>0</v>
      </c>
      <c r="C14" s="18">
        <v>0</v>
      </c>
      <c r="D14" s="58">
        <v>978000</v>
      </c>
      <c r="E14" s="59">
        <v>978000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489000</v>
      </c>
      <c r="X14" s="59">
        <v>-489000</v>
      </c>
      <c r="Y14" s="60">
        <v>-100</v>
      </c>
      <c r="Z14" s="61">
        <v>978000</v>
      </c>
    </row>
    <row r="15" spans="1:26" ht="13.5">
      <c r="A15" s="57" t="s">
        <v>39</v>
      </c>
      <c r="B15" s="18">
        <v>0</v>
      </c>
      <c r="C15" s="18">
        <v>0</v>
      </c>
      <c r="D15" s="58">
        <v>72817933</v>
      </c>
      <c r="E15" s="59">
        <v>72817933</v>
      </c>
      <c r="F15" s="59">
        <v>0</v>
      </c>
      <c r="G15" s="59">
        <v>0</v>
      </c>
      <c r="H15" s="59">
        <v>2105998</v>
      </c>
      <c r="I15" s="59">
        <v>2105998</v>
      </c>
      <c r="J15" s="59">
        <v>417775</v>
      </c>
      <c r="K15" s="59">
        <v>1720285</v>
      </c>
      <c r="L15" s="59">
        <v>2965596</v>
      </c>
      <c r="M15" s="59">
        <v>5103656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7209654</v>
      </c>
      <c r="W15" s="59">
        <v>33295428</v>
      </c>
      <c r="X15" s="59">
        <v>-26085774</v>
      </c>
      <c r="Y15" s="60">
        <v>-78.35</v>
      </c>
      <c r="Z15" s="61">
        <v>72817933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2500</v>
      </c>
      <c r="I16" s="59">
        <v>2500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2500</v>
      </c>
      <c r="W16" s="59"/>
      <c r="X16" s="59">
        <v>2500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122862540</v>
      </c>
      <c r="E17" s="59">
        <v>122862540</v>
      </c>
      <c r="F17" s="59">
        <v>0</v>
      </c>
      <c r="G17" s="59">
        <v>0</v>
      </c>
      <c r="H17" s="59">
        <v>5053112</v>
      </c>
      <c r="I17" s="59">
        <v>5053112</v>
      </c>
      <c r="J17" s="59">
        <v>1736542</v>
      </c>
      <c r="K17" s="59">
        <v>3284265</v>
      </c>
      <c r="L17" s="59">
        <v>8160690</v>
      </c>
      <c r="M17" s="59">
        <v>13181497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18234609</v>
      </c>
      <c r="W17" s="59">
        <v>60806964</v>
      </c>
      <c r="X17" s="59">
        <v>-42572355</v>
      </c>
      <c r="Y17" s="60">
        <v>-70.01</v>
      </c>
      <c r="Z17" s="61">
        <v>122862540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381928172</v>
      </c>
      <c r="E18" s="72">
        <f t="shared" si="1"/>
        <v>381928172</v>
      </c>
      <c r="F18" s="72">
        <f t="shared" si="1"/>
        <v>0</v>
      </c>
      <c r="G18" s="72">
        <f t="shared" si="1"/>
        <v>0</v>
      </c>
      <c r="H18" s="72">
        <f t="shared" si="1"/>
        <v>20010465</v>
      </c>
      <c r="I18" s="72">
        <f t="shared" si="1"/>
        <v>20010465</v>
      </c>
      <c r="J18" s="72">
        <f t="shared" si="1"/>
        <v>14829927</v>
      </c>
      <c r="K18" s="72">
        <f t="shared" si="1"/>
        <v>17680160</v>
      </c>
      <c r="L18" s="72">
        <f t="shared" si="1"/>
        <v>24068993</v>
      </c>
      <c r="M18" s="72">
        <f t="shared" si="1"/>
        <v>56579080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76589545</v>
      </c>
      <c r="W18" s="72">
        <f t="shared" si="1"/>
        <v>180154638</v>
      </c>
      <c r="X18" s="72">
        <f t="shared" si="1"/>
        <v>-103565093</v>
      </c>
      <c r="Y18" s="66">
        <f>+IF(W18&lt;&gt;0,(X18/W18)*100,0)</f>
        <v>-57.486775888611874</v>
      </c>
      <c r="Z18" s="73">
        <f t="shared" si="1"/>
        <v>381928172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-14594112</v>
      </c>
      <c r="E19" s="76">
        <f t="shared" si="2"/>
        <v>-14594112</v>
      </c>
      <c r="F19" s="76">
        <f t="shared" si="2"/>
        <v>0</v>
      </c>
      <c r="G19" s="76">
        <f t="shared" si="2"/>
        <v>0</v>
      </c>
      <c r="H19" s="76">
        <f t="shared" si="2"/>
        <v>-13774851</v>
      </c>
      <c r="I19" s="76">
        <f t="shared" si="2"/>
        <v>-13774851</v>
      </c>
      <c r="J19" s="76">
        <f t="shared" si="2"/>
        <v>54384461</v>
      </c>
      <c r="K19" s="76">
        <f t="shared" si="2"/>
        <v>7191727</v>
      </c>
      <c r="L19" s="76">
        <f t="shared" si="2"/>
        <v>52408826</v>
      </c>
      <c r="M19" s="76">
        <f t="shared" si="2"/>
        <v>113985014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100210163</v>
      </c>
      <c r="W19" s="76">
        <f>IF(E10=E18,0,W10-W18)</f>
        <v>999996</v>
      </c>
      <c r="X19" s="76">
        <f t="shared" si="2"/>
        <v>99210167</v>
      </c>
      <c r="Y19" s="77">
        <f>+IF(W19&lt;&gt;0,(X19/W19)*100,0)</f>
        <v>9921.056384225536</v>
      </c>
      <c r="Z19" s="78">
        <f t="shared" si="2"/>
        <v>-14594112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-14594112</v>
      </c>
      <c r="E22" s="87">
        <f t="shared" si="3"/>
        <v>-14594112</v>
      </c>
      <c r="F22" s="87">
        <f t="shared" si="3"/>
        <v>0</v>
      </c>
      <c r="G22" s="87">
        <f t="shared" si="3"/>
        <v>0</v>
      </c>
      <c r="H22" s="87">
        <f t="shared" si="3"/>
        <v>-13774851</v>
      </c>
      <c r="I22" s="87">
        <f t="shared" si="3"/>
        <v>-13774851</v>
      </c>
      <c r="J22" s="87">
        <f t="shared" si="3"/>
        <v>54384461</v>
      </c>
      <c r="K22" s="87">
        <f t="shared" si="3"/>
        <v>7191727</v>
      </c>
      <c r="L22" s="87">
        <f t="shared" si="3"/>
        <v>52408826</v>
      </c>
      <c r="M22" s="87">
        <f t="shared" si="3"/>
        <v>113985014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100210163</v>
      </c>
      <c r="W22" s="87">
        <f t="shared" si="3"/>
        <v>999996</v>
      </c>
      <c r="X22" s="87">
        <f t="shared" si="3"/>
        <v>99210167</v>
      </c>
      <c r="Y22" s="88">
        <f>+IF(W22&lt;&gt;0,(X22/W22)*100,0)</f>
        <v>9921.056384225536</v>
      </c>
      <c r="Z22" s="89">
        <f t="shared" si="3"/>
        <v>-14594112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-14594112</v>
      </c>
      <c r="E24" s="76">
        <f t="shared" si="4"/>
        <v>-14594112</v>
      </c>
      <c r="F24" s="76">
        <f t="shared" si="4"/>
        <v>0</v>
      </c>
      <c r="G24" s="76">
        <f t="shared" si="4"/>
        <v>0</v>
      </c>
      <c r="H24" s="76">
        <f t="shared" si="4"/>
        <v>-13774851</v>
      </c>
      <c r="I24" s="76">
        <f t="shared" si="4"/>
        <v>-13774851</v>
      </c>
      <c r="J24" s="76">
        <f t="shared" si="4"/>
        <v>54384461</v>
      </c>
      <c r="K24" s="76">
        <f t="shared" si="4"/>
        <v>7191727</v>
      </c>
      <c r="L24" s="76">
        <f t="shared" si="4"/>
        <v>52408826</v>
      </c>
      <c r="M24" s="76">
        <f t="shared" si="4"/>
        <v>113985014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100210163</v>
      </c>
      <c r="W24" s="76">
        <f t="shared" si="4"/>
        <v>999996</v>
      </c>
      <c r="X24" s="76">
        <f t="shared" si="4"/>
        <v>99210167</v>
      </c>
      <c r="Y24" s="77">
        <f>+IF(W24&lt;&gt;0,(X24/W24)*100,0)</f>
        <v>9921.056384225536</v>
      </c>
      <c r="Z24" s="78">
        <f t="shared" si="4"/>
        <v>-14594112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120602300</v>
      </c>
      <c r="E27" s="99">
        <v>120602300</v>
      </c>
      <c r="F27" s="99">
        <v>0</v>
      </c>
      <c r="G27" s="99">
        <v>11198973</v>
      </c>
      <c r="H27" s="99">
        <v>14025012</v>
      </c>
      <c r="I27" s="99">
        <v>25223985</v>
      </c>
      <c r="J27" s="99">
        <v>1518848</v>
      </c>
      <c r="K27" s="99">
        <v>8185752</v>
      </c>
      <c r="L27" s="99">
        <v>13218082</v>
      </c>
      <c r="M27" s="99">
        <v>22922682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48146667</v>
      </c>
      <c r="W27" s="99">
        <v>60301150</v>
      </c>
      <c r="X27" s="99">
        <v>-12154483</v>
      </c>
      <c r="Y27" s="100">
        <v>-20.16</v>
      </c>
      <c r="Z27" s="101">
        <v>120602300</v>
      </c>
    </row>
    <row r="28" spans="1:26" ht="13.5">
      <c r="A28" s="102" t="s">
        <v>44</v>
      </c>
      <c r="B28" s="18">
        <v>0</v>
      </c>
      <c r="C28" s="18">
        <v>0</v>
      </c>
      <c r="D28" s="58">
        <v>120602300</v>
      </c>
      <c r="E28" s="59">
        <v>120602300</v>
      </c>
      <c r="F28" s="59">
        <v>0</v>
      </c>
      <c r="G28" s="59">
        <v>11198973</v>
      </c>
      <c r="H28" s="59">
        <v>14025012</v>
      </c>
      <c r="I28" s="59">
        <v>25223985</v>
      </c>
      <c r="J28" s="59">
        <v>1518848</v>
      </c>
      <c r="K28" s="59">
        <v>8185752</v>
      </c>
      <c r="L28" s="59">
        <v>0</v>
      </c>
      <c r="M28" s="59">
        <v>9704600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34928585</v>
      </c>
      <c r="W28" s="59">
        <v>60301150</v>
      </c>
      <c r="X28" s="59">
        <v>-25372565</v>
      </c>
      <c r="Y28" s="60">
        <v>-42.08</v>
      </c>
      <c r="Z28" s="61">
        <v>120602300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13218082</v>
      </c>
      <c r="M29" s="59">
        <v>13218082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13218082</v>
      </c>
      <c r="W29" s="59"/>
      <c r="X29" s="59">
        <v>13218082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120602300</v>
      </c>
      <c r="E32" s="99">
        <f t="shared" si="5"/>
        <v>120602300</v>
      </c>
      <c r="F32" s="99">
        <f t="shared" si="5"/>
        <v>0</v>
      </c>
      <c r="G32" s="99">
        <f t="shared" si="5"/>
        <v>11198973</v>
      </c>
      <c r="H32" s="99">
        <f t="shared" si="5"/>
        <v>14025012</v>
      </c>
      <c r="I32" s="99">
        <f t="shared" si="5"/>
        <v>25223985</v>
      </c>
      <c r="J32" s="99">
        <f t="shared" si="5"/>
        <v>1518848</v>
      </c>
      <c r="K32" s="99">
        <f t="shared" si="5"/>
        <v>8185752</v>
      </c>
      <c r="L32" s="99">
        <f t="shared" si="5"/>
        <v>13218082</v>
      </c>
      <c r="M32" s="99">
        <f t="shared" si="5"/>
        <v>22922682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48146667</v>
      </c>
      <c r="W32" s="99">
        <f t="shared" si="5"/>
        <v>60301150</v>
      </c>
      <c r="X32" s="99">
        <f t="shared" si="5"/>
        <v>-12154483</v>
      </c>
      <c r="Y32" s="100">
        <f>+IF(W32&lt;&gt;0,(X32/W32)*100,0)</f>
        <v>-20.156303818418056</v>
      </c>
      <c r="Z32" s="101">
        <f t="shared" si="5"/>
        <v>120602300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175408082</v>
      </c>
      <c r="E35" s="59">
        <v>175408082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87704041</v>
      </c>
      <c r="X35" s="59">
        <v>-87704041</v>
      </c>
      <c r="Y35" s="60">
        <v>-100</v>
      </c>
      <c r="Z35" s="61">
        <v>175408082</v>
      </c>
    </row>
    <row r="36" spans="1:26" ht="13.5">
      <c r="A36" s="57" t="s">
        <v>53</v>
      </c>
      <c r="B36" s="18">
        <v>0</v>
      </c>
      <c r="C36" s="18">
        <v>0</v>
      </c>
      <c r="D36" s="58">
        <v>992781135</v>
      </c>
      <c r="E36" s="59">
        <v>992781135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496390568</v>
      </c>
      <c r="X36" s="59">
        <v>-496390568</v>
      </c>
      <c r="Y36" s="60">
        <v>-100</v>
      </c>
      <c r="Z36" s="61">
        <v>992781135</v>
      </c>
    </row>
    <row r="37" spans="1:26" ht="13.5">
      <c r="A37" s="57" t="s">
        <v>54</v>
      </c>
      <c r="B37" s="18">
        <v>0</v>
      </c>
      <c r="C37" s="18">
        <v>0</v>
      </c>
      <c r="D37" s="58">
        <v>108762875</v>
      </c>
      <c r="E37" s="59">
        <v>108762875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54381438</v>
      </c>
      <c r="X37" s="59">
        <v>-54381438</v>
      </c>
      <c r="Y37" s="60">
        <v>-100</v>
      </c>
      <c r="Z37" s="61">
        <v>108762875</v>
      </c>
    </row>
    <row r="38" spans="1:26" ht="13.5">
      <c r="A38" s="57" t="s">
        <v>55</v>
      </c>
      <c r="B38" s="18">
        <v>0</v>
      </c>
      <c r="C38" s="18">
        <v>0</v>
      </c>
      <c r="D38" s="58">
        <v>30390351</v>
      </c>
      <c r="E38" s="59">
        <v>30390351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15195176</v>
      </c>
      <c r="X38" s="59">
        <v>-15195176</v>
      </c>
      <c r="Y38" s="60">
        <v>-100</v>
      </c>
      <c r="Z38" s="61">
        <v>30390351</v>
      </c>
    </row>
    <row r="39" spans="1:26" ht="13.5">
      <c r="A39" s="57" t="s">
        <v>56</v>
      </c>
      <c r="B39" s="18">
        <v>0</v>
      </c>
      <c r="C39" s="18">
        <v>0</v>
      </c>
      <c r="D39" s="58">
        <v>1029035990</v>
      </c>
      <c r="E39" s="59">
        <v>1029035990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514517995</v>
      </c>
      <c r="X39" s="59">
        <v>-514517995</v>
      </c>
      <c r="Y39" s="60">
        <v>-100</v>
      </c>
      <c r="Z39" s="61">
        <v>1029035990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104925947</v>
      </c>
      <c r="E42" s="59">
        <v>104925947</v>
      </c>
      <c r="F42" s="59">
        <v>122762323</v>
      </c>
      <c r="G42" s="59">
        <v>-11314869</v>
      </c>
      <c r="H42" s="59">
        <v>6187</v>
      </c>
      <c r="I42" s="59">
        <v>111453641</v>
      </c>
      <c r="J42" s="59">
        <v>-12911880</v>
      </c>
      <c r="K42" s="59">
        <v>3158128</v>
      </c>
      <c r="L42" s="59">
        <v>50535971</v>
      </c>
      <c r="M42" s="59">
        <v>40782219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152235860</v>
      </c>
      <c r="W42" s="59">
        <v>142291075</v>
      </c>
      <c r="X42" s="59">
        <v>9944785</v>
      </c>
      <c r="Y42" s="60">
        <v>6.99</v>
      </c>
      <c r="Z42" s="61">
        <v>104925947</v>
      </c>
    </row>
    <row r="43" spans="1:26" ht="13.5">
      <c r="A43" s="57" t="s">
        <v>59</v>
      </c>
      <c r="B43" s="18">
        <v>0</v>
      </c>
      <c r="C43" s="18">
        <v>0</v>
      </c>
      <c r="D43" s="58">
        <v>-102145152</v>
      </c>
      <c r="E43" s="59">
        <v>-102145152</v>
      </c>
      <c r="F43" s="59">
        <v>-39105601</v>
      </c>
      <c r="G43" s="59">
        <v>-38120151</v>
      </c>
      <c r="H43" s="59">
        <v>-14017117</v>
      </c>
      <c r="I43" s="59">
        <v>-91242869</v>
      </c>
      <c r="J43" s="59">
        <v>-1518848</v>
      </c>
      <c r="K43" s="59">
        <v>-8185752</v>
      </c>
      <c r="L43" s="59">
        <v>-13250215</v>
      </c>
      <c r="M43" s="59">
        <v>-22954815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-114197684</v>
      </c>
      <c r="W43" s="59">
        <v>-51072576</v>
      </c>
      <c r="X43" s="59">
        <v>-63125108</v>
      </c>
      <c r="Y43" s="60">
        <v>123.6</v>
      </c>
      <c r="Z43" s="61">
        <v>-102145152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6713661</v>
      </c>
      <c r="E45" s="99">
        <v>6713661</v>
      </c>
      <c r="F45" s="99">
        <v>84055006</v>
      </c>
      <c r="G45" s="99">
        <v>34619986</v>
      </c>
      <c r="H45" s="99">
        <v>20609056</v>
      </c>
      <c r="I45" s="99">
        <v>20609056</v>
      </c>
      <c r="J45" s="99">
        <v>6178328</v>
      </c>
      <c r="K45" s="99">
        <v>1150704</v>
      </c>
      <c r="L45" s="99">
        <v>38436460</v>
      </c>
      <c r="M45" s="99">
        <v>38436460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38436460</v>
      </c>
      <c r="W45" s="99">
        <v>95151365</v>
      </c>
      <c r="X45" s="99">
        <v>-56714905</v>
      </c>
      <c r="Y45" s="100">
        <v>-59.6</v>
      </c>
      <c r="Z45" s="101">
        <v>6713661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13281078</v>
      </c>
      <c r="C49" s="51">
        <v>0</v>
      </c>
      <c r="D49" s="128">
        <v>13457881</v>
      </c>
      <c r="E49" s="53">
        <v>12834278</v>
      </c>
      <c r="F49" s="53">
        <v>0</v>
      </c>
      <c r="G49" s="53">
        <v>0</v>
      </c>
      <c r="H49" s="53">
        <v>0</v>
      </c>
      <c r="I49" s="53">
        <v>12225810</v>
      </c>
      <c r="J49" s="53">
        <v>0</v>
      </c>
      <c r="K49" s="53">
        <v>0</v>
      </c>
      <c r="L49" s="53">
        <v>0</v>
      </c>
      <c r="M49" s="53">
        <v>19010316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10819974</v>
      </c>
      <c r="W49" s="53">
        <v>33937428</v>
      </c>
      <c r="X49" s="53">
        <v>281850410</v>
      </c>
      <c r="Y49" s="53">
        <v>397417175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15056764</v>
      </c>
      <c r="C51" s="51">
        <v>0</v>
      </c>
      <c r="D51" s="128">
        <v>11873808</v>
      </c>
      <c r="E51" s="53">
        <v>4408671</v>
      </c>
      <c r="F51" s="53">
        <v>0</v>
      </c>
      <c r="G51" s="53">
        <v>0</v>
      </c>
      <c r="H51" s="53">
        <v>0</v>
      </c>
      <c r="I51" s="53">
        <v>18391561</v>
      </c>
      <c r="J51" s="53">
        <v>0</v>
      </c>
      <c r="K51" s="53">
        <v>0</v>
      </c>
      <c r="L51" s="53">
        <v>0</v>
      </c>
      <c r="M51" s="53">
        <v>636928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54150</v>
      </c>
      <c r="W51" s="53">
        <v>0</v>
      </c>
      <c r="X51" s="53">
        <v>0</v>
      </c>
      <c r="Y51" s="53">
        <v>50421882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54.341695563762826</v>
      </c>
      <c r="E58" s="7">
        <f t="shared" si="6"/>
        <v>54.341695563762826</v>
      </c>
      <c r="F58" s="7">
        <f t="shared" si="6"/>
        <v>0</v>
      </c>
      <c r="G58" s="7">
        <f t="shared" si="6"/>
        <v>0</v>
      </c>
      <c r="H58" s="7">
        <f t="shared" si="6"/>
        <v>82.37540829489058</v>
      </c>
      <c r="I58" s="7">
        <f t="shared" si="6"/>
        <v>133.37115372002012</v>
      </c>
      <c r="J58" s="7">
        <f t="shared" si="6"/>
        <v>4.700687253200885</v>
      </c>
      <c r="K58" s="7">
        <f t="shared" si="6"/>
        <v>28.201566685063955</v>
      </c>
      <c r="L58" s="7">
        <f t="shared" si="6"/>
        <v>-542.8141410719172</v>
      </c>
      <c r="M58" s="7">
        <f t="shared" si="6"/>
        <v>16.111473926354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23.250379555893968</v>
      </c>
      <c r="W58" s="7">
        <f t="shared" si="6"/>
        <v>52.77261721526687</v>
      </c>
      <c r="X58" s="7">
        <f t="shared" si="6"/>
        <v>0</v>
      </c>
      <c r="Y58" s="7">
        <f t="shared" si="6"/>
        <v>0</v>
      </c>
      <c r="Z58" s="8">
        <f t="shared" si="6"/>
        <v>54.341695563762826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55.00000131143792</v>
      </c>
      <c r="E59" s="10">
        <f t="shared" si="7"/>
        <v>55.00000131143792</v>
      </c>
      <c r="F59" s="10">
        <f t="shared" si="7"/>
        <v>0</v>
      </c>
      <c r="G59" s="10">
        <f t="shared" si="7"/>
        <v>0</v>
      </c>
      <c r="H59" s="10">
        <f t="shared" si="7"/>
        <v>379.96436082591714</v>
      </c>
      <c r="I59" s="10">
        <f t="shared" si="7"/>
        <v>597.4814292966444</v>
      </c>
      <c r="J59" s="10">
        <f t="shared" si="7"/>
        <v>0.8464824752643306</v>
      </c>
      <c r="K59" s="10">
        <f t="shared" si="7"/>
        <v>29.24791904045368</v>
      </c>
      <c r="L59" s="10">
        <f t="shared" si="7"/>
        <v>-12.286020451063392</v>
      </c>
      <c r="M59" s="10">
        <f t="shared" si="7"/>
        <v>10.217457915703342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13.674058983411838</v>
      </c>
      <c r="W59" s="10">
        <f t="shared" si="7"/>
        <v>55.00000131143792</v>
      </c>
      <c r="X59" s="10">
        <f t="shared" si="7"/>
        <v>0</v>
      </c>
      <c r="Y59" s="10">
        <f t="shared" si="7"/>
        <v>0</v>
      </c>
      <c r="Z59" s="11">
        <f t="shared" si="7"/>
        <v>55.00000131143792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72.33281117361491</v>
      </c>
      <c r="E60" s="13">
        <f t="shared" si="7"/>
        <v>72.33281117361491</v>
      </c>
      <c r="F60" s="13">
        <f t="shared" si="7"/>
        <v>0</v>
      </c>
      <c r="G60" s="13">
        <f t="shared" si="7"/>
        <v>0</v>
      </c>
      <c r="H60" s="13">
        <f t="shared" si="7"/>
        <v>35.555054320106166</v>
      </c>
      <c r="I60" s="13">
        <f t="shared" si="7"/>
        <v>99.6056010695857</v>
      </c>
      <c r="J60" s="13">
        <f t="shared" si="7"/>
        <v>29.383106115573753</v>
      </c>
      <c r="K60" s="13">
        <f t="shared" si="7"/>
        <v>28.692720197328814</v>
      </c>
      <c r="L60" s="13">
        <f t="shared" si="7"/>
        <v>83.10053734799504</v>
      </c>
      <c r="M60" s="13">
        <f t="shared" si="7"/>
        <v>47.14819055349568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58.05990175442199</v>
      </c>
      <c r="W60" s="13">
        <f t="shared" si="7"/>
        <v>72.96249346024403</v>
      </c>
      <c r="X60" s="13">
        <f t="shared" si="7"/>
        <v>0</v>
      </c>
      <c r="Y60" s="13">
        <f t="shared" si="7"/>
        <v>0</v>
      </c>
      <c r="Z60" s="14">
        <f t="shared" si="7"/>
        <v>72.33281117361491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85.60000749253535</v>
      </c>
      <c r="E61" s="13">
        <f t="shared" si="7"/>
        <v>85.60000749253535</v>
      </c>
      <c r="F61" s="13">
        <f t="shared" si="7"/>
        <v>0</v>
      </c>
      <c r="G61" s="13">
        <f t="shared" si="7"/>
        <v>0</v>
      </c>
      <c r="H61" s="13">
        <f t="shared" si="7"/>
        <v>38.00006977339611</v>
      </c>
      <c r="I61" s="13">
        <f t="shared" si="7"/>
        <v>81.95772323495481</v>
      </c>
      <c r="J61" s="13">
        <f t="shared" si="7"/>
        <v>15.036507425458609</v>
      </c>
      <c r="K61" s="13">
        <f t="shared" si="7"/>
        <v>5.849618312148525</v>
      </c>
      <c r="L61" s="13">
        <f t="shared" si="7"/>
        <v>71.34473906177709</v>
      </c>
      <c r="M61" s="13">
        <f t="shared" si="7"/>
        <v>33.18601948976668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42.28838306082323</v>
      </c>
      <c r="W61" s="13">
        <f t="shared" si="7"/>
        <v>86.92438118007172</v>
      </c>
      <c r="X61" s="13">
        <f t="shared" si="7"/>
        <v>0</v>
      </c>
      <c r="Y61" s="13">
        <f t="shared" si="7"/>
        <v>0</v>
      </c>
      <c r="Z61" s="14">
        <f t="shared" si="7"/>
        <v>85.60000749253535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55.000036484241164</v>
      </c>
      <c r="E62" s="13">
        <f t="shared" si="7"/>
        <v>55.000036484241164</v>
      </c>
      <c r="F62" s="13">
        <f t="shared" si="7"/>
        <v>0</v>
      </c>
      <c r="G62" s="13">
        <f t="shared" si="7"/>
        <v>0</v>
      </c>
      <c r="H62" s="13">
        <f t="shared" si="7"/>
        <v>31.7470715295904</v>
      </c>
      <c r="I62" s="13">
        <f t="shared" si="7"/>
        <v>144.09787658600985</v>
      </c>
      <c r="J62" s="13">
        <f t="shared" si="7"/>
        <v>31.855407014747627</v>
      </c>
      <c r="K62" s="13">
        <f t="shared" si="7"/>
        <v>44.71565827057907</v>
      </c>
      <c r="L62" s="13">
        <f t="shared" si="7"/>
        <v>500.14861742403696</v>
      </c>
      <c r="M62" s="13">
        <f t="shared" si="7"/>
        <v>73.50213776486324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87.45027059962008</v>
      </c>
      <c r="W62" s="13">
        <f t="shared" si="7"/>
        <v>55.00006009171713</v>
      </c>
      <c r="X62" s="13">
        <f t="shared" si="7"/>
        <v>0</v>
      </c>
      <c r="Y62" s="13">
        <f t="shared" si="7"/>
        <v>0</v>
      </c>
      <c r="Z62" s="14">
        <f t="shared" si="7"/>
        <v>55.000036484241164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54.999928851752664</v>
      </c>
      <c r="E63" s="13">
        <f t="shared" si="7"/>
        <v>54.999928851752664</v>
      </c>
      <c r="F63" s="13">
        <f t="shared" si="7"/>
        <v>0</v>
      </c>
      <c r="G63" s="13">
        <f t="shared" si="7"/>
        <v>0</v>
      </c>
      <c r="H63" s="13">
        <f t="shared" si="7"/>
        <v>34.769810909147566</v>
      </c>
      <c r="I63" s="13">
        <f t="shared" si="7"/>
        <v>113.17278400635757</v>
      </c>
      <c r="J63" s="13">
        <f t="shared" si="7"/>
        <v>36.12347748473403</v>
      </c>
      <c r="K63" s="13">
        <f t="shared" si="7"/>
        <v>14.339827428832663</v>
      </c>
      <c r="L63" s="13">
        <f t="shared" si="7"/>
        <v>35.03601488904442</v>
      </c>
      <c r="M63" s="13">
        <f t="shared" si="7"/>
        <v>28.509066591857923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49.61929727837476</v>
      </c>
      <c r="W63" s="13">
        <f t="shared" si="7"/>
        <v>54.999897546582154</v>
      </c>
      <c r="X63" s="13">
        <f t="shared" si="7"/>
        <v>0</v>
      </c>
      <c r="Y63" s="13">
        <f t="shared" si="7"/>
        <v>0</v>
      </c>
      <c r="Z63" s="14">
        <f t="shared" si="7"/>
        <v>54.999928851752664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55.00001385288422</v>
      </c>
      <c r="E64" s="13">
        <f t="shared" si="7"/>
        <v>55.00001385288422</v>
      </c>
      <c r="F64" s="13">
        <f t="shared" si="7"/>
        <v>0</v>
      </c>
      <c r="G64" s="13">
        <f t="shared" si="7"/>
        <v>0</v>
      </c>
      <c r="H64" s="13">
        <f t="shared" si="7"/>
        <v>31.46253375632521</v>
      </c>
      <c r="I64" s="13">
        <f t="shared" si="7"/>
        <v>97.6118219239139</v>
      </c>
      <c r="J64" s="13">
        <f t="shared" si="7"/>
        <v>33.8038447727847</v>
      </c>
      <c r="K64" s="13">
        <f t="shared" si="7"/>
        <v>26.430984267152528</v>
      </c>
      <c r="L64" s="13">
        <f t="shared" si="7"/>
        <v>33.86727028936403</v>
      </c>
      <c r="M64" s="13">
        <f t="shared" si="7"/>
        <v>31.398403891165145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47.97518025086408</v>
      </c>
      <c r="W64" s="13">
        <f t="shared" si="7"/>
        <v>55.00006464685271</v>
      </c>
      <c r="X64" s="13">
        <f t="shared" si="7"/>
        <v>0</v>
      </c>
      <c r="Y64" s="13">
        <f t="shared" si="7"/>
        <v>0</v>
      </c>
      <c r="Z64" s="14">
        <f t="shared" si="7"/>
        <v>55.00001385288422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64528.77492877493</v>
      </c>
      <c r="K65" s="13">
        <f t="shared" si="7"/>
        <v>163222.50712250712</v>
      </c>
      <c r="L65" s="13">
        <f t="shared" si="7"/>
        <v>0</v>
      </c>
      <c r="M65" s="13">
        <f t="shared" si="7"/>
        <v>193547.7207977208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206526.78062678064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9.999998490658916</v>
      </c>
      <c r="E66" s="16">
        <f t="shared" si="7"/>
        <v>9.999998490658916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15.842150797911017</v>
      </c>
      <c r="L66" s="16">
        <f t="shared" si="7"/>
        <v>0</v>
      </c>
      <c r="M66" s="16">
        <f t="shared" si="7"/>
        <v>16.240147650773416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29.989617915578048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9.999998490658916</v>
      </c>
    </row>
    <row r="67" spans="1:26" ht="13.5" hidden="1">
      <c r="A67" s="40" t="s">
        <v>109</v>
      </c>
      <c r="B67" s="23"/>
      <c r="C67" s="23"/>
      <c r="D67" s="24">
        <v>112941279</v>
      </c>
      <c r="E67" s="25">
        <v>112941279</v>
      </c>
      <c r="F67" s="25"/>
      <c r="G67" s="25"/>
      <c r="H67" s="25">
        <v>5717375</v>
      </c>
      <c r="I67" s="25">
        <v>5717375</v>
      </c>
      <c r="J67" s="25">
        <v>67746647</v>
      </c>
      <c r="K67" s="25">
        <v>21367281</v>
      </c>
      <c r="L67" s="25">
        <v>-920892</v>
      </c>
      <c r="M67" s="25">
        <v>88193036</v>
      </c>
      <c r="N67" s="25"/>
      <c r="O67" s="25"/>
      <c r="P67" s="25"/>
      <c r="Q67" s="25"/>
      <c r="R67" s="25"/>
      <c r="S67" s="25"/>
      <c r="T67" s="25"/>
      <c r="U67" s="25"/>
      <c r="V67" s="25">
        <v>93910411</v>
      </c>
      <c r="W67" s="25">
        <v>56266476</v>
      </c>
      <c r="X67" s="25"/>
      <c r="Y67" s="24"/>
      <c r="Z67" s="26">
        <v>112941279</v>
      </c>
    </row>
    <row r="68" spans="1:26" ht="13.5" hidden="1">
      <c r="A68" s="36" t="s">
        <v>31</v>
      </c>
      <c r="B68" s="18"/>
      <c r="C68" s="18"/>
      <c r="D68" s="19">
        <v>45751308</v>
      </c>
      <c r="E68" s="20">
        <v>45751308</v>
      </c>
      <c r="F68" s="20"/>
      <c r="G68" s="20"/>
      <c r="H68" s="20">
        <v>386092</v>
      </c>
      <c r="I68" s="20">
        <v>386092</v>
      </c>
      <c r="J68" s="20">
        <v>62289299</v>
      </c>
      <c r="K68" s="20">
        <v>15636056</v>
      </c>
      <c r="L68" s="20">
        <v>-12715818</v>
      </c>
      <c r="M68" s="20">
        <v>65209537</v>
      </c>
      <c r="N68" s="20"/>
      <c r="O68" s="20"/>
      <c r="P68" s="20"/>
      <c r="Q68" s="20"/>
      <c r="R68" s="20"/>
      <c r="S68" s="20"/>
      <c r="T68" s="20"/>
      <c r="U68" s="20"/>
      <c r="V68" s="20">
        <v>65595629</v>
      </c>
      <c r="W68" s="20">
        <v>22875654</v>
      </c>
      <c r="X68" s="20"/>
      <c r="Y68" s="19"/>
      <c r="Z68" s="22">
        <v>45751308</v>
      </c>
    </row>
    <row r="69" spans="1:26" ht="13.5" hidden="1">
      <c r="A69" s="37" t="s">
        <v>32</v>
      </c>
      <c r="B69" s="18"/>
      <c r="C69" s="18"/>
      <c r="D69" s="19">
        <v>47313748</v>
      </c>
      <c r="E69" s="20">
        <v>47313748</v>
      </c>
      <c r="F69" s="20"/>
      <c r="G69" s="20"/>
      <c r="H69" s="20">
        <v>3240881</v>
      </c>
      <c r="I69" s="20">
        <v>3240881</v>
      </c>
      <c r="J69" s="20">
        <v>3965139</v>
      </c>
      <c r="K69" s="20">
        <v>4239016</v>
      </c>
      <c r="L69" s="20">
        <v>4135309</v>
      </c>
      <c r="M69" s="20">
        <v>12339464</v>
      </c>
      <c r="N69" s="20"/>
      <c r="O69" s="20"/>
      <c r="P69" s="20"/>
      <c r="Q69" s="20"/>
      <c r="R69" s="20"/>
      <c r="S69" s="20"/>
      <c r="T69" s="20"/>
      <c r="U69" s="20"/>
      <c r="V69" s="20">
        <v>15580345</v>
      </c>
      <c r="W69" s="20">
        <v>23452710</v>
      </c>
      <c r="X69" s="20"/>
      <c r="Y69" s="19"/>
      <c r="Z69" s="22">
        <v>47313748</v>
      </c>
    </row>
    <row r="70" spans="1:26" ht="13.5" hidden="1">
      <c r="A70" s="38" t="s">
        <v>103</v>
      </c>
      <c r="B70" s="18"/>
      <c r="C70" s="18"/>
      <c r="D70" s="19">
        <v>26800007</v>
      </c>
      <c r="E70" s="20">
        <v>26800007</v>
      </c>
      <c r="F70" s="20"/>
      <c r="G70" s="20"/>
      <c r="H70" s="20">
        <v>1691189</v>
      </c>
      <c r="I70" s="20">
        <v>1691189</v>
      </c>
      <c r="J70" s="20">
        <v>2161752</v>
      </c>
      <c r="K70" s="20">
        <v>2435629</v>
      </c>
      <c r="L70" s="20">
        <v>2773051</v>
      </c>
      <c r="M70" s="20">
        <v>7370432</v>
      </c>
      <c r="N70" s="20"/>
      <c r="O70" s="20"/>
      <c r="P70" s="20"/>
      <c r="Q70" s="20"/>
      <c r="R70" s="20"/>
      <c r="S70" s="20"/>
      <c r="T70" s="20"/>
      <c r="U70" s="20"/>
      <c r="V70" s="20">
        <v>9061621</v>
      </c>
      <c r="W70" s="20">
        <v>13195842</v>
      </c>
      <c r="X70" s="20"/>
      <c r="Y70" s="19"/>
      <c r="Z70" s="22">
        <v>26800007</v>
      </c>
    </row>
    <row r="71" spans="1:26" ht="13.5" hidden="1">
      <c r="A71" s="38" t="s">
        <v>104</v>
      </c>
      <c r="B71" s="18"/>
      <c r="C71" s="18"/>
      <c r="D71" s="19">
        <v>6989319</v>
      </c>
      <c r="E71" s="20">
        <v>6989319</v>
      </c>
      <c r="F71" s="20"/>
      <c r="G71" s="20"/>
      <c r="H71" s="20">
        <v>297681</v>
      </c>
      <c r="I71" s="20">
        <v>297681</v>
      </c>
      <c r="J71" s="20">
        <v>558395</v>
      </c>
      <c r="K71" s="20">
        <v>558395</v>
      </c>
      <c r="L71" s="20">
        <v>92183</v>
      </c>
      <c r="M71" s="20">
        <v>1208973</v>
      </c>
      <c r="N71" s="20"/>
      <c r="O71" s="20"/>
      <c r="P71" s="20"/>
      <c r="Q71" s="20"/>
      <c r="R71" s="20"/>
      <c r="S71" s="20"/>
      <c r="T71" s="20"/>
      <c r="U71" s="20"/>
      <c r="V71" s="20">
        <v>1506654</v>
      </c>
      <c r="W71" s="20">
        <v>3494658</v>
      </c>
      <c r="X71" s="20"/>
      <c r="Y71" s="19"/>
      <c r="Z71" s="22">
        <v>6989319</v>
      </c>
    </row>
    <row r="72" spans="1:26" ht="13.5" hidden="1">
      <c r="A72" s="38" t="s">
        <v>105</v>
      </c>
      <c r="B72" s="18"/>
      <c r="C72" s="18"/>
      <c r="D72" s="19">
        <v>7027580</v>
      </c>
      <c r="E72" s="20">
        <v>7027580</v>
      </c>
      <c r="F72" s="20"/>
      <c r="G72" s="20"/>
      <c r="H72" s="20">
        <v>641755</v>
      </c>
      <c r="I72" s="20">
        <v>641755</v>
      </c>
      <c r="J72" s="20">
        <v>643097</v>
      </c>
      <c r="K72" s="20">
        <v>643097</v>
      </c>
      <c r="L72" s="20">
        <v>645844</v>
      </c>
      <c r="M72" s="20">
        <v>1932038</v>
      </c>
      <c r="N72" s="20"/>
      <c r="O72" s="20"/>
      <c r="P72" s="20"/>
      <c r="Q72" s="20"/>
      <c r="R72" s="20"/>
      <c r="S72" s="20"/>
      <c r="T72" s="20"/>
      <c r="U72" s="20"/>
      <c r="V72" s="20">
        <v>2573793</v>
      </c>
      <c r="W72" s="20">
        <v>3513792</v>
      </c>
      <c r="X72" s="20"/>
      <c r="Y72" s="19"/>
      <c r="Z72" s="22">
        <v>7027580</v>
      </c>
    </row>
    <row r="73" spans="1:26" ht="13.5" hidden="1">
      <c r="A73" s="38" t="s">
        <v>106</v>
      </c>
      <c r="B73" s="18"/>
      <c r="C73" s="18"/>
      <c r="D73" s="19">
        <v>6496842</v>
      </c>
      <c r="E73" s="20">
        <v>6496842</v>
      </c>
      <c r="F73" s="20"/>
      <c r="G73" s="20"/>
      <c r="H73" s="20">
        <v>610256</v>
      </c>
      <c r="I73" s="20">
        <v>610256</v>
      </c>
      <c r="J73" s="20">
        <v>601544</v>
      </c>
      <c r="K73" s="20">
        <v>601544</v>
      </c>
      <c r="L73" s="20">
        <v>624231</v>
      </c>
      <c r="M73" s="20">
        <v>1827319</v>
      </c>
      <c r="N73" s="20"/>
      <c r="O73" s="20"/>
      <c r="P73" s="20"/>
      <c r="Q73" s="20"/>
      <c r="R73" s="20"/>
      <c r="S73" s="20"/>
      <c r="T73" s="20"/>
      <c r="U73" s="20"/>
      <c r="V73" s="20">
        <v>2437575</v>
      </c>
      <c r="W73" s="20">
        <v>3248418</v>
      </c>
      <c r="X73" s="20"/>
      <c r="Y73" s="19"/>
      <c r="Z73" s="22">
        <v>6496842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>
        <v>351</v>
      </c>
      <c r="K74" s="20">
        <v>351</v>
      </c>
      <c r="L74" s="20"/>
      <c r="M74" s="20">
        <v>702</v>
      </c>
      <c r="N74" s="20"/>
      <c r="O74" s="20"/>
      <c r="P74" s="20"/>
      <c r="Q74" s="20"/>
      <c r="R74" s="20"/>
      <c r="S74" s="20"/>
      <c r="T74" s="20"/>
      <c r="U74" s="20"/>
      <c r="V74" s="20">
        <v>702</v>
      </c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19876223</v>
      </c>
      <c r="E75" s="29">
        <v>19876223</v>
      </c>
      <c r="F75" s="29"/>
      <c r="G75" s="29"/>
      <c r="H75" s="29">
        <v>2090402</v>
      </c>
      <c r="I75" s="29">
        <v>2090402</v>
      </c>
      <c r="J75" s="29">
        <v>1492209</v>
      </c>
      <c r="K75" s="29">
        <v>1492209</v>
      </c>
      <c r="L75" s="29">
        <v>7659617</v>
      </c>
      <c r="M75" s="29">
        <v>10644035</v>
      </c>
      <c r="N75" s="29"/>
      <c r="O75" s="29"/>
      <c r="P75" s="29"/>
      <c r="Q75" s="29"/>
      <c r="R75" s="29"/>
      <c r="S75" s="29"/>
      <c r="T75" s="29"/>
      <c r="U75" s="29"/>
      <c r="V75" s="29">
        <v>12734437</v>
      </c>
      <c r="W75" s="29">
        <v>9938112</v>
      </c>
      <c r="X75" s="29"/>
      <c r="Y75" s="28"/>
      <c r="Z75" s="30">
        <v>19876223</v>
      </c>
    </row>
    <row r="76" spans="1:26" ht="13.5" hidden="1">
      <c r="A76" s="41" t="s">
        <v>110</v>
      </c>
      <c r="B76" s="31"/>
      <c r="C76" s="31"/>
      <c r="D76" s="32">
        <v>61374206</v>
      </c>
      <c r="E76" s="33">
        <v>61374206</v>
      </c>
      <c r="F76" s="33">
        <v>1290077</v>
      </c>
      <c r="G76" s="33">
        <v>1625541</v>
      </c>
      <c r="H76" s="33">
        <v>4709711</v>
      </c>
      <c r="I76" s="33">
        <v>7625329</v>
      </c>
      <c r="J76" s="33">
        <v>3184558</v>
      </c>
      <c r="K76" s="33">
        <v>6025908</v>
      </c>
      <c r="L76" s="33">
        <v>4998732</v>
      </c>
      <c r="M76" s="33">
        <v>14209198</v>
      </c>
      <c r="N76" s="33"/>
      <c r="O76" s="33"/>
      <c r="P76" s="33"/>
      <c r="Q76" s="33"/>
      <c r="R76" s="33"/>
      <c r="S76" s="33"/>
      <c r="T76" s="33"/>
      <c r="U76" s="33"/>
      <c r="V76" s="33">
        <v>21834527</v>
      </c>
      <c r="W76" s="33">
        <v>29693292</v>
      </c>
      <c r="X76" s="33"/>
      <c r="Y76" s="32"/>
      <c r="Z76" s="34">
        <v>61374206</v>
      </c>
    </row>
    <row r="77" spans="1:26" ht="13.5" hidden="1">
      <c r="A77" s="36" t="s">
        <v>31</v>
      </c>
      <c r="B77" s="18"/>
      <c r="C77" s="18"/>
      <c r="D77" s="19">
        <v>25163220</v>
      </c>
      <c r="E77" s="20">
        <v>25163220</v>
      </c>
      <c r="F77" s="20">
        <v>58454</v>
      </c>
      <c r="G77" s="20">
        <v>781362</v>
      </c>
      <c r="H77" s="20">
        <v>1467012</v>
      </c>
      <c r="I77" s="20">
        <v>2306828</v>
      </c>
      <c r="J77" s="20">
        <v>527268</v>
      </c>
      <c r="K77" s="20">
        <v>4573221</v>
      </c>
      <c r="L77" s="20">
        <v>1562268</v>
      </c>
      <c r="M77" s="20">
        <v>6662757</v>
      </c>
      <c r="N77" s="20"/>
      <c r="O77" s="20"/>
      <c r="P77" s="20"/>
      <c r="Q77" s="20"/>
      <c r="R77" s="20"/>
      <c r="S77" s="20"/>
      <c r="T77" s="20"/>
      <c r="U77" s="20"/>
      <c r="V77" s="20">
        <v>8969585</v>
      </c>
      <c r="W77" s="20">
        <v>12581610</v>
      </c>
      <c r="X77" s="20"/>
      <c r="Y77" s="19"/>
      <c r="Z77" s="22">
        <v>25163220</v>
      </c>
    </row>
    <row r="78" spans="1:26" ht="13.5" hidden="1">
      <c r="A78" s="37" t="s">
        <v>32</v>
      </c>
      <c r="B78" s="18"/>
      <c r="C78" s="18"/>
      <c r="D78" s="19">
        <v>34223364</v>
      </c>
      <c r="E78" s="20">
        <v>34223364</v>
      </c>
      <c r="F78" s="20">
        <v>1231623</v>
      </c>
      <c r="G78" s="20">
        <v>844179</v>
      </c>
      <c r="H78" s="20">
        <v>1152297</v>
      </c>
      <c r="I78" s="20">
        <v>3228099</v>
      </c>
      <c r="J78" s="20">
        <v>1165081</v>
      </c>
      <c r="K78" s="20">
        <v>1216289</v>
      </c>
      <c r="L78" s="20">
        <v>3436464</v>
      </c>
      <c r="M78" s="20">
        <v>5817834</v>
      </c>
      <c r="N78" s="20"/>
      <c r="O78" s="20"/>
      <c r="P78" s="20"/>
      <c r="Q78" s="20"/>
      <c r="R78" s="20"/>
      <c r="S78" s="20"/>
      <c r="T78" s="20"/>
      <c r="U78" s="20"/>
      <c r="V78" s="20">
        <v>9045933</v>
      </c>
      <c r="W78" s="20">
        <v>17111682</v>
      </c>
      <c r="X78" s="20"/>
      <c r="Y78" s="19"/>
      <c r="Z78" s="22">
        <v>34223364</v>
      </c>
    </row>
    <row r="79" spans="1:26" ht="13.5" hidden="1">
      <c r="A79" s="38" t="s">
        <v>103</v>
      </c>
      <c r="B79" s="18"/>
      <c r="C79" s="18"/>
      <c r="D79" s="19">
        <v>22940808</v>
      </c>
      <c r="E79" s="20">
        <v>22940808</v>
      </c>
      <c r="F79" s="20">
        <v>406276</v>
      </c>
      <c r="G79" s="20">
        <v>337131</v>
      </c>
      <c r="H79" s="20">
        <v>642653</v>
      </c>
      <c r="I79" s="20">
        <v>1386060</v>
      </c>
      <c r="J79" s="20">
        <v>325052</v>
      </c>
      <c r="K79" s="20">
        <v>142475</v>
      </c>
      <c r="L79" s="20">
        <v>1978426</v>
      </c>
      <c r="M79" s="20">
        <v>2445953</v>
      </c>
      <c r="N79" s="20"/>
      <c r="O79" s="20"/>
      <c r="P79" s="20"/>
      <c r="Q79" s="20"/>
      <c r="R79" s="20"/>
      <c r="S79" s="20"/>
      <c r="T79" s="20"/>
      <c r="U79" s="20"/>
      <c r="V79" s="20">
        <v>3832013</v>
      </c>
      <c r="W79" s="20">
        <v>11470404</v>
      </c>
      <c r="X79" s="20"/>
      <c r="Y79" s="19"/>
      <c r="Z79" s="22">
        <v>22940808</v>
      </c>
    </row>
    <row r="80" spans="1:26" ht="13.5" hidden="1">
      <c r="A80" s="38" t="s">
        <v>104</v>
      </c>
      <c r="B80" s="18"/>
      <c r="C80" s="18"/>
      <c r="D80" s="19">
        <v>3844128</v>
      </c>
      <c r="E80" s="20">
        <v>3844128</v>
      </c>
      <c r="F80" s="20">
        <v>236346</v>
      </c>
      <c r="G80" s="20">
        <v>98101</v>
      </c>
      <c r="H80" s="20">
        <v>94505</v>
      </c>
      <c r="I80" s="20">
        <v>428952</v>
      </c>
      <c r="J80" s="20">
        <v>177879</v>
      </c>
      <c r="K80" s="20">
        <v>249690</v>
      </c>
      <c r="L80" s="20">
        <v>461052</v>
      </c>
      <c r="M80" s="20">
        <v>888621</v>
      </c>
      <c r="N80" s="20"/>
      <c r="O80" s="20"/>
      <c r="P80" s="20"/>
      <c r="Q80" s="20"/>
      <c r="R80" s="20"/>
      <c r="S80" s="20"/>
      <c r="T80" s="20"/>
      <c r="U80" s="20"/>
      <c r="V80" s="20">
        <v>1317573</v>
      </c>
      <c r="W80" s="20">
        <v>1922064</v>
      </c>
      <c r="X80" s="20"/>
      <c r="Y80" s="19"/>
      <c r="Z80" s="22">
        <v>3844128</v>
      </c>
    </row>
    <row r="81" spans="1:26" ht="13.5" hidden="1">
      <c r="A81" s="38" t="s">
        <v>105</v>
      </c>
      <c r="B81" s="18"/>
      <c r="C81" s="18"/>
      <c r="D81" s="19">
        <v>3865164</v>
      </c>
      <c r="E81" s="20">
        <v>3865164</v>
      </c>
      <c r="F81" s="20">
        <v>307088</v>
      </c>
      <c r="G81" s="20">
        <v>196067</v>
      </c>
      <c r="H81" s="20">
        <v>223137</v>
      </c>
      <c r="I81" s="20">
        <v>726292</v>
      </c>
      <c r="J81" s="20">
        <v>232309</v>
      </c>
      <c r="K81" s="20">
        <v>92219</v>
      </c>
      <c r="L81" s="20">
        <v>226278</v>
      </c>
      <c r="M81" s="20">
        <v>550806</v>
      </c>
      <c r="N81" s="20"/>
      <c r="O81" s="20"/>
      <c r="P81" s="20"/>
      <c r="Q81" s="20"/>
      <c r="R81" s="20"/>
      <c r="S81" s="20"/>
      <c r="T81" s="20"/>
      <c r="U81" s="20"/>
      <c r="V81" s="20">
        <v>1277098</v>
      </c>
      <c r="W81" s="20">
        <v>1932582</v>
      </c>
      <c r="X81" s="20"/>
      <c r="Y81" s="19"/>
      <c r="Z81" s="22">
        <v>3865164</v>
      </c>
    </row>
    <row r="82" spans="1:26" ht="13.5" hidden="1">
      <c r="A82" s="38" t="s">
        <v>106</v>
      </c>
      <c r="B82" s="18"/>
      <c r="C82" s="18"/>
      <c r="D82" s="19">
        <v>3573264</v>
      </c>
      <c r="E82" s="20">
        <v>3573264</v>
      </c>
      <c r="F82" s="20">
        <v>247804</v>
      </c>
      <c r="G82" s="20">
        <v>155876</v>
      </c>
      <c r="H82" s="20">
        <v>192002</v>
      </c>
      <c r="I82" s="20">
        <v>595682</v>
      </c>
      <c r="J82" s="20">
        <v>203345</v>
      </c>
      <c r="K82" s="20">
        <v>158994</v>
      </c>
      <c r="L82" s="20">
        <v>211410</v>
      </c>
      <c r="M82" s="20">
        <v>573749</v>
      </c>
      <c r="N82" s="20"/>
      <c r="O82" s="20"/>
      <c r="P82" s="20"/>
      <c r="Q82" s="20"/>
      <c r="R82" s="20"/>
      <c r="S82" s="20"/>
      <c r="T82" s="20"/>
      <c r="U82" s="20"/>
      <c r="V82" s="20">
        <v>1169431</v>
      </c>
      <c r="W82" s="20">
        <v>1786632</v>
      </c>
      <c r="X82" s="20"/>
      <c r="Y82" s="19"/>
      <c r="Z82" s="22">
        <v>3573264</v>
      </c>
    </row>
    <row r="83" spans="1:26" ht="13.5" hidden="1">
      <c r="A83" s="38" t="s">
        <v>107</v>
      </c>
      <c r="B83" s="18"/>
      <c r="C83" s="18"/>
      <c r="D83" s="19"/>
      <c r="E83" s="20"/>
      <c r="F83" s="20">
        <v>34109</v>
      </c>
      <c r="G83" s="20">
        <v>57004</v>
      </c>
      <c r="H83" s="20"/>
      <c r="I83" s="20">
        <v>91113</v>
      </c>
      <c r="J83" s="20">
        <v>226496</v>
      </c>
      <c r="K83" s="20">
        <v>572911</v>
      </c>
      <c r="L83" s="20">
        <v>559298</v>
      </c>
      <c r="M83" s="20">
        <v>1358705</v>
      </c>
      <c r="N83" s="20"/>
      <c r="O83" s="20"/>
      <c r="P83" s="20"/>
      <c r="Q83" s="20"/>
      <c r="R83" s="20"/>
      <c r="S83" s="20"/>
      <c r="T83" s="20"/>
      <c r="U83" s="20"/>
      <c r="V83" s="20">
        <v>1449818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1987622</v>
      </c>
      <c r="E84" s="29">
        <v>1987622</v>
      </c>
      <c r="F84" s="29"/>
      <c r="G84" s="29"/>
      <c r="H84" s="29">
        <v>2090402</v>
      </c>
      <c r="I84" s="29">
        <v>2090402</v>
      </c>
      <c r="J84" s="29">
        <v>1492209</v>
      </c>
      <c r="K84" s="29">
        <v>236398</v>
      </c>
      <c r="L84" s="29"/>
      <c r="M84" s="29">
        <v>1728607</v>
      </c>
      <c r="N84" s="29"/>
      <c r="O84" s="29"/>
      <c r="P84" s="29"/>
      <c r="Q84" s="29"/>
      <c r="R84" s="29"/>
      <c r="S84" s="29"/>
      <c r="T84" s="29"/>
      <c r="U84" s="29"/>
      <c r="V84" s="29">
        <v>3819009</v>
      </c>
      <c r="W84" s="29"/>
      <c r="X84" s="29"/>
      <c r="Y84" s="28"/>
      <c r="Z84" s="30">
        <v>1987622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427805145</v>
      </c>
      <c r="E5" s="59">
        <v>427805145</v>
      </c>
      <c r="F5" s="59">
        <v>0</v>
      </c>
      <c r="G5" s="59">
        <v>80469120</v>
      </c>
      <c r="H5" s="59">
        <v>35010482</v>
      </c>
      <c r="I5" s="59">
        <v>115479602</v>
      </c>
      <c r="J5" s="59">
        <v>21576538</v>
      </c>
      <c r="K5" s="59">
        <v>0</v>
      </c>
      <c r="L5" s="59">
        <v>36162163</v>
      </c>
      <c r="M5" s="59">
        <v>57738701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173218303</v>
      </c>
      <c r="W5" s="59">
        <v>172745890</v>
      </c>
      <c r="X5" s="59">
        <v>472413</v>
      </c>
      <c r="Y5" s="60">
        <v>0.27</v>
      </c>
      <c r="Z5" s="61">
        <v>427805145</v>
      </c>
    </row>
    <row r="6" spans="1:26" ht="13.5">
      <c r="A6" s="57" t="s">
        <v>32</v>
      </c>
      <c r="B6" s="18">
        <v>0</v>
      </c>
      <c r="C6" s="18">
        <v>0</v>
      </c>
      <c r="D6" s="58">
        <v>1145386657</v>
      </c>
      <c r="E6" s="59">
        <v>1145386657</v>
      </c>
      <c r="F6" s="59">
        <v>0</v>
      </c>
      <c r="G6" s="59">
        <v>171617350</v>
      </c>
      <c r="H6" s="59">
        <v>74772618</v>
      </c>
      <c r="I6" s="59">
        <v>246389968</v>
      </c>
      <c r="J6" s="59">
        <v>78471829</v>
      </c>
      <c r="K6" s="59">
        <v>0</v>
      </c>
      <c r="L6" s="59">
        <v>85293518</v>
      </c>
      <c r="M6" s="59">
        <v>163765347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410155315</v>
      </c>
      <c r="W6" s="59">
        <v>468647514</v>
      </c>
      <c r="X6" s="59">
        <v>-58492199</v>
      </c>
      <c r="Y6" s="60">
        <v>-12.48</v>
      </c>
      <c r="Z6" s="61">
        <v>1145386657</v>
      </c>
    </row>
    <row r="7" spans="1:26" ht="13.5">
      <c r="A7" s="57" t="s">
        <v>33</v>
      </c>
      <c r="B7" s="18">
        <v>0</v>
      </c>
      <c r="C7" s="18">
        <v>0</v>
      </c>
      <c r="D7" s="58">
        <v>9735001</v>
      </c>
      <c r="E7" s="59">
        <v>9735001</v>
      </c>
      <c r="F7" s="59">
        <v>0</v>
      </c>
      <c r="G7" s="59">
        <v>174777</v>
      </c>
      <c r="H7" s="59">
        <v>235170</v>
      </c>
      <c r="I7" s="59">
        <v>409947</v>
      </c>
      <c r="J7" s="59">
        <v>-49155</v>
      </c>
      <c r="K7" s="59">
        <v>0</v>
      </c>
      <c r="L7" s="59">
        <v>203447</v>
      </c>
      <c r="M7" s="59">
        <v>154292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564239</v>
      </c>
      <c r="W7" s="59">
        <v>4155590</v>
      </c>
      <c r="X7" s="59">
        <v>-3591351</v>
      </c>
      <c r="Y7" s="60">
        <v>-86.42</v>
      </c>
      <c r="Z7" s="61">
        <v>9735001</v>
      </c>
    </row>
    <row r="8" spans="1:26" ht="13.5">
      <c r="A8" s="57" t="s">
        <v>34</v>
      </c>
      <c r="B8" s="18">
        <v>0</v>
      </c>
      <c r="C8" s="18">
        <v>0</v>
      </c>
      <c r="D8" s="58">
        <v>707414817</v>
      </c>
      <c r="E8" s="59">
        <v>707414817</v>
      </c>
      <c r="F8" s="59">
        <v>0</v>
      </c>
      <c r="G8" s="59">
        <v>81852460</v>
      </c>
      <c r="H8" s="59">
        <v>141064041</v>
      </c>
      <c r="I8" s="59">
        <v>222916501</v>
      </c>
      <c r="J8" s="59">
        <v>-74014206</v>
      </c>
      <c r="K8" s="59">
        <v>0</v>
      </c>
      <c r="L8" s="59">
        <v>140691585</v>
      </c>
      <c r="M8" s="59">
        <v>66677379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289593880</v>
      </c>
      <c r="W8" s="59">
        <v>468407838</v>
      </c>
      <c r="X8" s="59">
        <v>-178813958</v>
      </c>
      <c r="Y8" s="60">
        <v>-38.17</v>
      </c>
      <c r="Z8" s="61">
        <v>707414817</v>
      </c>
    </row>
    <row r="9" spans="1:26" ht="13.5">
      <c r="A9" s="57" t="s">
        <v>35</v>
      </c>
      <c r="B9" s="18">
        <v>0</v>
      </c>
      <c r="C9" s="18">
        <v>0</v>
      </c>
      <c r="D9" s="58">
        <v>335086221</v>
      </c>
      <c r="E9" s="59">
        <v>335086221</v>
      </c>
      <c r="F9" s="59">
        <v>0</v>
      </c>
      <c r="G9" s="59">
        <v>36733906</v>
      </c>
      <c r="H9" s="59">
        <v>23322215</v>
      </c>
      <c r="I9" s="59">
        <v>60056121</v>
      </c>
      <c r="J9" s="59">
        <v>-337581</v>
      </c>
      <c r="K9" s="59">
        <v>0</v>
      </c>
      <c r="L9" s="59">
        <v>15927790</v>
      </c>
      <c r="M9" s="59">
        <v>15590209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75646330</v>
      </c>
      <c r="W9" s="59">
        <v>100719589</v>
      </c>
      <c r="X9" s="59">
        <v>-25073259</v>
      </c>
      <c r="Y9" s="60">
        <v>-24.89</v>
      </c>
      <c r="Z9" s="61">
        <v>335086221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2625427841</v>
      </c>
      <c r="E10" s="65">
        <f t="shared" si="0"/>
        <v>2625427841</v>
      </c>
      <c r="F10" s="65">
        <f t="shared" si="0"/>
        <v>0</v>
      </c>
      <c r="G10" s="65">
        <f t="shared" si="0"/>
        <v>370847613</v>
      </c>
      <c r="H10" s="65">
        <f t="shared" si="0"/>
        <v>274404526</v>
      </c>
      <c r="I10" s="65">
        <f t="shared" si="0"/>
        <v>645252139</v>
      </c>
      <c r="J10" s="65">
        <f t="shared" si="0"/>
        <v>25647425</v>
      </c>
      <c r="K10" s="65">
        <f t="shared" si="0"/>
        <v>0</v>
      </c>
      <c r="L10" s="65">
        <f t="shared" si="0"/>
        <v>278278503</v>
      </c>
      <c r="M10" s="65">
        <f t="shared" si="0"/>
        <v>303925928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949178067</v>
      </c>
      <c r="W10" s="65">
        <f t="shared" si="0"/>
        <v>1214676421</v>
      </c>
      <c r="X10" s="65">
        <f t="shared" si="0"/>
        <v>-265498354</v>
      </c>
      <c r="Y10" s="66">
        <f>+IF(W10&lt;&gt;0,(X10/W10)*100,0)</f>
        <v>-21.857537481580867</v>
      </c>
      <c r="Z10" s="67">
        <f t="shared" si="0"/>
        <v>2625427841</v>
      </c>
    </row>
    <row r="11" spans="1:26" ht="13.5">
      <c r="A11" s="57" t="s">
        <v>36</v>
      </c>
      <c r="B11" s="18">
        <v>0</v>
      </c>
      <c r="C11" s="18">
        <v>0</v>
      </c>
      <c r="D11" s="58">
        <v>664986897</v>
      </c>
      <c r="E11" s="59">
        <v>664986897</v>
      </c>
      <c r="F11" s="59">
        <v>0</v>
      </c>
      <c r="G11" s="59">
        <v>105730268</v>
      </c>
      <c r="H11" s="59">
        <v>67410648</v>
      </c>
      <c r="I11" s="59">
        <v>173140916</v>
      </c>
      <c r="J11" s="59">
        <v>6778542</v>
      </c>
      <c r="K11" s="59">
        <v>0</v>
      </c>
      <c r="L11" s="59">
        <v>98346398</v>
      </c>
      <c r="M11" s="59">
        <v>105124940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278265856</v>
      </c>
      <c r="W11" s="59">
        <v>298260034</v>
      </c>
      <c r="X11" s="59">
        <v>-19994178</v>
      </c>
      <c r="Y11" s="60">
        <v>-6.7</v>
      </c>
      <c r="Z11" s="61">
        <v>664986897</v>
      </c>
    </row>
    <row r="12" spans="1:26" ht="13.5">
      <c r="A12" s="57" t="s">
        <v>37</v>
      </c>
      <c r="B12" s="18">
        <v>0</v>
      </c>
      <c r="C12" s="18">
        <v>0</v>
      </c>
      <c r="D12" s="58">
        <v>38919923</v>
      </c>
      <c r="E12" s="59">
        <v>38919923</v>
      </c>
      <c r="F12" s="59">
        <v>0</v>
      </c>
      <c r="G12" s="59">
        <v>4493892</v>
      </c>
      <c r="H12" s="59">
        <v>4178758</v>
      </c>
      <c r="I12" s="59">
        <v>8672650</v>
      </c>
      <c r="J12" s="59">
        <v>2508367</v>
      </c>
      <c r="K12" s="59">
        <v>0</v>
      </c>
      <c r="L12" s="59">
        <v>2786527</v>
      </c>
      <c r="M12" s="59">
        <v>5294894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13967544</v>
      </c>
      <c r="W12" s="59">
        <v>15674814</v>
      </c>
      <c r="X12" s="59">
        <v>-1707270</v>
      </c>
      <c r="Y12" s="60">
        <v>-10.89</v>
      </c>
      <c r="Z12" s="61">
        <v>38919923</v>
      </c>
    </row>
    <row r="13" spans="1:26" ht="13.5">
      <c r="A13" s="57" t="s">
        <v>96</v>
      </c>
      <c r="B13" s="18">
        <v>0</v>
      </c>
      <c r="C13" s="18">
        <v>0</v>
      </c>
      <c r="D13" s="58">
        <v>257872368</v>
      </c>
      <c r="E13" s="59">
        <v>257872368</v>
      </c>
      <c r="F13" s="59">
        <v>0</v>
      </c>
      <c r="G13" s="59">
        <v>38448531</v>
      </c>
      <c r="H13" s="59">
        <v>17275495</v>
      </c>
      <c r="I13" s="59">
        <v>55724026</v>
      </c>
      <c r="J13" s="59">
        <v>24066463</v>
      </c>
      <c r="K13" s="59">
        <v>0</v>
      </c>
      <c r="L13" s="59">
        <v>19947622</v>
      </c>
      <c r="M13" s="59">
        <v>44014085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99738111</v>
      </c>
      <c r="W13" s="59">
        <v>124795830</v>
      </c>
      <c r="X13" s="59">
        <v>-25057719</v>
      </c>
      <c r="Y13" s="60">
        <v>-20.08</v>
      </c>
      <c r="Z13" s="61">
        <v>257872368</v>
      </c>
    </row>
    <row r="14" spans="1:26" ht="13.5">
      <c r="A14" s="57" t="s">
        <v>38</v>
      </c>
      <c r="B14" s="18">
        <v>0</v>
      </c>
      <c r="C14" s="18">
        <v>0</v>
      </c>
      <c r="D14" s="58">
        <v>47392772</v>
      </c>
      <c r="E14" s="59">
        <v>47392772</v>
      </c>
      <c r="F14" s="59">
        <v>0</v>
      </c>
      <c r="G14" s="59">
        <v>9115536</v>
      </c>
      <c r="H14" s="59">
        <v>951686</v>
      </c>
      <c r="I14" s="59">
        <v>10067222</v>
      </c>
      <c r="J14" s="59">
        <v>-8927457</v>
      </c>
      <c r="K14" s="59">
        <v>0</v>
      </c>
      <c r="L14" s="59">
        <v>9642848</v>
      </c>
      <c r="M14" s="59">
        <v>715391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10782613</v>
      </c>
      <c r="W14" s="59">
        <v>22981996</v>
      </c>
      <c r="X14" s="59">
        <v>-12199383</v>
      </c>
      <c r="Y14" s="60">
        <v>-53.08</v>
      </c>
      <c r="Z14" s="61">
        <v>47392772</v>
      </c>
    </row>
    <row r="15" spans="1:26" ht="13.5">
      <c r="A15" s="57" t="s">
        <v>39</v>
      </c>
      <c r="B15" s="18">
        <v>0</v>
      </c>
      <c r="C15" s="18">
        <v>0</v>
      </c>
      <c r="D15" s="58">
        <v>691956361</v>
      </c>
      <c r="E15" s="59">
        <v>691956361</v>
      </c>
      <c r="F15" s="59">
        <v>0</v>
      </c>
      <c r="G15" s="59">
        <v>95633865</v>
      </c>
      <c r="H15" s="59">
        <v>25608374</v>
      </c>
      <c r="I15" s="59">
        <v>121242239</v>
      </c>
      <c r="J15" s="59">
        <v>-4568518</v>
      </c>
      <c r="K15" s="59">
        <v>0</v>
      </c>
      <c r="L15" s="59">
        <v>57175570</v>
      </c>
      <c r="M15" s="59">
        <v>52607052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173849291</v>
      </c>
      <c r="W15" s="59">
        <v>328802672</v>
      </c>
      <c r="X15" s="59">
        <v>-154953381</v>
      </c>
      <c r="Y15" s="60">
        <v>-47.13</v>
      </c>
      <c r="Z15" s="61">
        <v>691956361</v>
      </c>
    </row>
    <row r="16" spans="1:26" ht="13.5">
      <c r="A16" s="68" t="s">
        <v>40</v>
      </c>
      <c r="B16" s="18">
        <v>0</v>
      </c>
      <c r="C16" s="18">
        <v>0</v>
      </c>
      <c r="D16" s="58">
        <v>188452765</v>
      </c>
      <c r="E16" s="59">
        <v>188452765</v>
      </c>
      <c r="F16" s="59">
        <v>0</v>
      </c>
      <c r="G16" s="59">
        <v>2905448</v>
      </c>
      <c r="H16" s="59">
        <v>250206</v>
      </c>
      <c r="I16" s="59">
        <v>3155654</v>
      </c>
      <c r="J16" s="59">
        <v>-2504252</v>
      </c>
      <c r="K16" s="59">
        <v>0</v>
      </c>
      <c r="L16" s="59">
        <v>10226876</v>
      </c>
      <c r="M16" s="59">
        <v>7722624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10878278</v>
      </c>
      <c r="W16" s="59">
        <v>75282978</v>
      </c>
      <c r="X16" s="59">
        <v>-64404700</v>
      </c>
      <c r="Y16" s="60">
        <v>-85.55</v>
      </c>
      <c r="Z16" s="61">
        <v>188452765</v>
      </c>
    </row>
    <row r="17" spans="1:26" ht="13.5">
      <c r="A17" s="57" t="s">
        <v>41</v>
      </c>
      <c r="B17" s="18">
        <v>0</v>
      </c>
      <c r="C17" s="18">
        <v>0</v>
      </c>
      <c r="D17" s="58">
        <v>786013736</v>
      </c>
      <c r="E17" s="59">
        <v>786013736</v>
      </c>
      <c r="F17" s="59">
        <v>0</v>
      </c>
      <c r="G17" s="59">
        <v>98896977</v>
      </c>
      <c r="H17" s="59">
        <v>67006472</v>
      </c>
      <c r="I17" s="59">
        <v>165903449</v>
      </c>
      <c r="J17" s="59">
        <v>145328118</v>
      </c>
      <c r="K17" s="59">
        <v>0</v>
      </c>
      <c r="L17" s="59">
        <v>106107443</v>
      </c>
      <c r="M17" s="59">
        <v>251435561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417339010</v>
      </c>
      <c r="W17" s="59">
        <v>323173918</v>
      </c>
      <c r="X17" s="59">
        <v>94165092</v>
      </c>
      <c r="Y17" s="60">
        <v>29.14</v>
      </c>
      <c r="Z17" s="61">
        <v>786013736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2675594822</v>
      </c>
      <c r="E18" s="72">
        <f t="shared" si="1"/>
        <v>2675594822</v>
      </c>
      <c r="F18" s="72">
        <f t="shared" si="1"/>
        <v>0</v>
      </c>
      <c r="G18" s="72">
        <f t="shared" si="1"/>
        <v>355224517</v>
      </c>
      <c r="H18" s="72">
        <f t="shared" si="1"/>
        <v>182681639</v>
      </c>
      <c r="I18" s="72">
        <f t="shared" si="1"/>
        <v>537906156</v>
      </c>
      <c r="J18" s="72">
        <f t="shared" si="1"/>
        <v>162681263</v>
      </c>
      <c r="K18" s="72">
        <f t="shared" si="1"/>
        <v>0</v>
      </c>
      <c r="L18" s="72">
        <f t="shared" si="1"/>
        <v>304233284</v>
      </c>
      <c r="M18" s="72">
        <f t="shared" si="1"/>
        <v>466914547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1004820703</v>
      </c>
      <c r="W18" s="72">
        <f t="shared" si="1"/>
        <v>1188972242</v>
      </c>
      <c r="X18" s="72">
        <f t="shared" si="1"/>
        <v>-184151539</v>
      </c>
      <c r="Y18" s="66">
        <f>+IF(W18&lt;&gt;0,(X18/W18)*100,0)</f>
        <v>-15.488295899173735</v>
      </c>
      <c r="Z18" s="73">
        <f t="shared" si="1"/>
        <v>2675594822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-50166981</v>
      </c>
      <c r="E19" s="76">
        <f t="shared" si="2"/>
        <v>-50166981</v>
      </c>
      <c r="F19" s="76">
        <f t="shared" si="2"/>
        <v>0</v>
      </c>
      <c r="G19" s="76">
        <f t="shared" si="2"/>
        <v>15623096</v>
      </c>
      <c r="H19" s="76">
        <f t="shared" si="2"/>
        <v>91722887</v>
      </c>
      <c r="I19" s="76">
        <f t="shared" si="2"/>
        <v>107345983</v>
      </c>
      <c r="J19" s="76">
        <f t="shared" si="2"/>
        <v>-137033838</v>
      </c>
      <c r="K19" s="76">
        <f t="shared" si="2"/>
        <v>0</v>
      </c>
      <c r="L19" s="76">
        <f t="shared" si="2"/>
        <v>-25954781</v>
      </c>
      <c r="M19" s="76">
        <f t="shared" si="2"/>
        <v>-162988619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-55642636</v>
      </c>
      <c r="W19" s="76">
        <f>IF(E10=E18,0,W10-W18)</f>
        <v>25704179</v>
      </c>
      <c r="X19" s="76">
        <f t="shared" si="2"/>
        <v>-81346815</v>
      </c>
      <c r="Y19" s="77">
        <f>+IF(W19&lt;&gt;0,(X19/W19)*100,0)</f>
        <v>-316.473111240005</v>
      </c>
      <c r="Z19" s="78">
        <f t="shared" si="2"/>
        <v>-50166981</v>
      </c>
    </row>
    <row r="20" spans="1:26" ht="13.5">
      <c r="A20" s="57" t="s">
        <v>44</v>
      </c>
      <c r="B20" s="18">
        <v>0</v>
      </c>
      <c r="C20" s="18">
        <v>0</v>
      </c>
      <c r="D20" s="58">
        <v>581284915</v>
      </c>
      <c r="E20" s="59">
        <v>581284915</v>
      </c>
      <c r="F20" s="59">
        <v>0</v>
      </c>
      <c r="G20" s="59">
        <v>266004</v>
      </c>
      <c r="H20" s="59">
        <v>7927866</v>
      </c>
      <c r="I20" s="59">
        <v>8193870</v>
      </c>
      <c r="J20" s="59">
        <v>21034704</v>
      </c>
      <c r="K20" s="59">
        <v>0</v>
      </c>
      <c r="L20" s="59">
        <v>21905122</v>
      </c>
      <c r="M20" s="59">
        <v>42939826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51133696</v>
      </c>
      <c r="W20" s="59">
        <v>182723481</v>
      </c>
      <c r="X20" s="59">
        <v>-131589785</v>
      </c>
      <c r="Y20" s="60">
        <v>-72.02</v>
      </c>
      <c r="Z20" s="61">
        <v>581284915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531117934</v>
      </c>
      <c r="E22" s="87">
        <f t="shared" si="3"/>
        <v>531117934</v>
      </c>
      <c r="F22" s="87">
        <f t="shared" si="3"/>
        <v>0</v>
      </c>
      <c r="G22" s="87">
        <f t="shared" si="3"/>
        <v>15889100</v>
      </c>
      <c r="H22" s="87">
        <f t="shared" si="3"/>
        <v>99650753</v>
      </c>
      <c r="I22" s="87">
        <f t="shared" si="3"/>
        <v>115539853</v>
      </c>
      <c r="J22" s="87">
        <f t="shared" si="3"/>
        <v>-115999134</v>
      </c>
      <c r="K22" s="87">
        <f t="shared" si="3"/>
        <v>0</v>
      </c>
      <c r="L22" s="87">
        <f t="shared" si="3"/>
        <v>-4049659</v>
      </c>
      <c r="M22" s="87">
        <f t="shared" si="3"/>
        <v>-120048793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-4508940</v>
      </c>
      <c r="W22" s="87">
        <f t="shared" si="3"/>
        <v>208427660</v>
      </c>
      <c r="X22" s="87">
        <f t="shared" si="3"/>
        <v>-212936600</v>
      </c>
      <c r="Y22" s="88">
        <f>+IF(W22&lt;&gt;0,(X22/W22)*100,0)</f>
        <v>-102.16331172167841</v>
      </c>
      <c r="Z22" s="89">
        <f t="shared" si="3"/>
        <v>531117934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531117934</v>
      </c>
      <c r="E24" s="76">
        <f t="shared" si="4"/>
        <v>531117934</v>
      </c>
      <c r="F24" s="76">
        <f t="shared" si="4"/>
        <v>0</v>
      </c>
      <c r="G24" s="76">
        <f t="shared" si="4"/>
        <v>15889100</v>
      </c>
      <c r="H24" s="76">
        <f t="shared" si="4"/>
        <v>99650753</v>
      </c>
      <c r="I24" s="76">
        <f t="shared" si="4"/>
        <v>115539853</v>
      </c>
      <c r="J24" s="76">
        <f t="shared" si="4"/>
        <v>-115999134</v>
      </c>
      <c r="K24" s="76">
        <f t="shared" si="4"/>
        <v>0</v>
      </c>
      <c r="L24" s="76">
        <f t="shared" si="4"/>
        <v>-4049659</v>
      </c>
      <c r="M24" s="76">
        <f t="shared" si="4"/>
        <v>-120048793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-4508940</v>
      </c>
      <c r="W24" s="76">
        <f t="shared" si="4"/>
        <v>208427660</v>
      </c>
      <c r="X24" s="76">
        <f t="shared" si="4"/>
        <v>-212936600</v>
      </c>
      <c r="Y24" s="77">
        <f>+IF(W24&lt;&gt;0,(X24/W24)*100,0)</f>
        <v>-102.16331172167841</v>
      </c>
      <c r="Z24" s="78">
        <f t="shared" si="4"/>
        <v>531117934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751719378</v>
      </c>
      <c r="E27" s="99">
        <v>751719378</v>
      </c>
      <c r="F27" s="99">
        <v>0</v>
      </c>
      <c r="G27" s="99">
        <v>13072900</v>
      </c>
      <c r="H27" s="99">
        <v>62472760</v>
      </c>
      <c r="I27" s="99">
        <v>75545660</v>
      </c>
      <c r="J27" s="99">
        <v>31792423</v>
      </c>
      <c r="K27" s="99">
        <v>46834812</v>
      </c>
      <c r="L27" s="99">
        <v>135875696</v>
      </c>
      <c r="M27" s="99">
        <v>214502931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290048591</v>
      </c>
      <c r="W27" s="99">
        <v>375859689</v>
      </c>
      <c r="X27" s="99">
        <v>-85811098</v>
      </c>
      <c r="Y27" s="100">
        <v>-22.83</v>
      </c>
      <c r="Z27" s="101">
        <v>751719378</v>
      </c>
    </row>
    <row r="28" spans="1:26" ht="13.5">
      <c r="A28" s="102" t="s">
        <v>44</v>
      </c>
      <c r="B28" s="18">
        <v>0</v>
      </c>
      <c r="C28" s="18">
        <v>0</v>
      </c>
      <c r="D28" s="58">
        <v>605106165</v>
      </c>
      <c r="E28" s="59">
        <v>605106165</v>
      </c>
      <c r="F28" s="59">
        <v>0</v>
      </c>
      <c r="G28" s="59">
        <v>9014222</v>
      </c>
      <c r="H28" s="59">
        <v>56987472</v>
      </c>
      <c r="I28" s="59">
        <v>66001694</v>
      </c>
      <c r="J28" s="59">
        <v>26485331</v>
      </c>
      <c r="K28" s="59">
        <v>38785825</v>
      </c>
      <c r="L28" s="59">
        <v>114192759</v>
      </c>
      <c r="M28" s="59">
        <v>179463915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245465609</v>
      </c>
      <c r="W28" s="59">
        <v>302553083</v>
      </c>
      <c r="X28" s="59">
        <v>-57087474</v>
      </c>
      <c r="Y28" s="60">
        <v>-18.87</v>
      </c>
      <c r="Z28" s="61">
        <v>605106165</v>
      </c>
    </row>
    <row r="29" spans="1:26" ht="13.5">
      <c r="A29" s="57" t="s">
        <v>100</v>
      </c>
      <c r="B29" s="18">
        <v>0</v>
      </c>
      <c r="C29" s="18">
        <v>0</v>
      </c>
      <c r="D29" s="58">
        <v>10423372</v>
      </c>
      <c r="E29" s="59">
        <v>10423372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197864</v>
      </c>
      <c r="L29" s="59">
        <v>0</v>
      </c>
      <c r="M29" s="59">
        <v>197864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197864</v>
      </c>
      <c r="W29" s="59">
        <v>5211686</v>
      </c>
      <c r="X29" s="59">
        <v>-5013822</v>
      </c>
      <c r="Y29" s="60">
        <v>-96.2</v>
      </c>
      <c r="Z29" s="61">
        <v>10423372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136189841</v>
      </c>
      <c r="E31" s="59">
        <v>136189841</v>
      </c>
      <c r="F31" s="59">
        <v>0</v>
      </c>
      <c r="G31" s="59">
        <v>4058678</v>
      </c>
      <c r="H31" s="59">
        <v>5485288</v>
      </c>
      <c r="I31" s="59">
        <v>9543966</v>
      </c>
      <c r="J31" s="59">
        <v>5307092</v>
      </c>
      <c r="K31" s="59">
        <v>7851123</v>
      </c>
      <c r="L31" s="59">
        <v>21682937</v>
      </c>
      <c r="M31" s="59">
        <v>34841152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44385118</v>
      </c>
      <c r="W31" s="59">
        <v>68094921</v>
      </c>
      <c r="X31" s="59">
        <v>-23709803</v>
      </c>
      <c r="Y31" s="60">
        <v>-34.82</v>
      </c>
      <c r="Z31" s="61">
        <v>136189841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751719378</v>
      </c>
      <c r="E32" s="99">
        <f t="shared" si="5"/>
        <v>751719378</v>
      </c>
      <c r="F32" s="99">
        <f t="shared" si="5"/>
        <v>0</v>
      </c>
      <c r="G32" s="99">
        <f t="shared" si="5"/>
        <v>13072900</v>
      </c>
      <c r="H32" s="99">
        <f t="shared" si="5"/>
        <v>62472760</v>
      </c>
      <c r="I32" s="99">
        <f t="shared" si="5"/>
        <v>75545660</v>
      </c>
      <c r="J32" s="99">
        <f t="shared" si="5"/>
        <v>31792423</v>
      </c>
      <c r="K32" s="99">
        <f t="shared" si="5"/>
        <v>46834812</v>
      </c>
      <c r="L32" s="99">
        <f t="shared" si="5"/>
        <v>135875696</v>
      </c>
      <c r="M32" s="99">
        <f t="shared" si="5"/>
        <v>214502931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290048591</v>
      </c>
      <c r="W32" s="99">
        <f t="shared" si="5"/>
        <v>375859690</v>
      </c>
      <c r="X32" s="99">
        <f t="shared" si="5"/>
        <v>-85811099</v>
      </c>
      <c r="Y32" s="100">
        <f>+IF(W32&lt;&gt;0,(X32/W32)*100,0)</f>
        <v>-22.83062038389911</v>
      </c>
      <c r="Z32" s="101">
        <f t="shared" si="5"/>
        <v>751719378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589388886</v>
      </c>
      <c r="E35" s="59">
        <v>589388886</v>
      </c>
      <c r="F35" s="59">
        <v>0</v>
      </c>
      <c r="G35" s="59">
        <v>0</v>
      </c>
      <c r="H35" s="59">
        <v>261304534</v>
      </c>
      <c r="I35" s="59">
        <v>261304534</v>
      </c>
      <c r="J35" s="59">
        <v>261304534</v>
      </c>
      <c r="K35" s="59">
        <v>261304534</v>
      </c>
      <c r="L35" s="59">
        <v>261304534</v>
      </c>
      <c r="M35" s="59">
        <v>261304534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261304534</v>
      </c>
      <c r="W35" s="59">
        <v>294694443</v>
      </c>
      <c r="X35" s="59">
        <v>-33389909</v>
      </c>
      <c r="Y35" s="60">
        <v>-11.33</v>
      </c>
      <c r="Z35" s="61">
        <v>589388886</v>
      </c>
    </row>
    <row r="36" spans="1:26" ht="13.5">
      <c r="A36" s="57" t="s">
        <v>53</v>
      </c>
      <c r="B36" s="18">
        <v>0</v>
      </c>
      <c r="C36" s="18">
        <v>0</v>
      </c>
      <c r="D36" s="58">
        <v>6027115157</v>
      </c>
      <c r="E36" s="59">
        <v>6027115157</v>
      </c>
      <c r="F36" s="59">
        <v>0</v>
      </c>
      <c r="G36" s="59">
        <v>0</v>
      </c>
      <c r="H36" s="59">
        <v>6055127464</v>
      </c>
      <c r="I36" s="59">
        <v>6055127464</v>
      </c>
      <c r="J36" s="59">
        <v>6055127464</v>
      </c>
      <c r="K36" s="59">
        <v>6055127464</v>
      </c>
      <c r="L36" s="59">
        <v>6055127464</v>
      </c>
      <c r="M36" s="59">
        <v>6055127464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6055127464</v>
      </c>
      <c r="W36" s="59">
        <v>3013557579</v>
      </c>
      <c r="X36" s="59">
        <v>3041569885</v>
      </c>
      <c r="Y36" s="60">
        <v>100.93</v>
      </c>
      <c r="Z36" s="61">
        <v>6027115157</v>
      </c>
    </row>
    <row r="37" spans="1:26" ht="13.5">
      <c r="A37" s="57" t="s">
        <v>54</v>
      </c>
      <c r="B37" s="18">
        <v>0</v>
      </c>
      <c r="C37" s="18">
        <v>0</v>
      </c>
      <c r="D37" s="58">
        <v>560967162</v>
      </c>
      <c r="E37" s="59">
        <v>560967162</v>
      </c>
      <c r="F37" s="59">
        <v>0</v>
      </c>
      <c r="G37" s="59">
        <v>0</v>
      </c>
      <c r="H37" s="59">
        <v>974754030</v>
      </c>
      <c r="I37" s="59">
        <v>974754030</v>
      </c>
      <c r="J37" s="59">
        <v>974754030</v>
      </c>
      <c r="K37" s="59">
        <v>974754030</v>
      </c>
      <c r="L37" s="59">
        <v>974754030</v>
      </c>
      <c r="M37" s="59">
        <v>974754030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974754030</v>
      </c>
      <c r="W37" s="59">
        <v>280483581</v>
      </c>
      <c r="X37" s="59">
        <v>694270449</v>
      </c>
      <c r="Y37" s="60">
        <v>247.53</v>
      </c>
      <c r="Z37" s="61">
        <v>560967162</v>
      </c>
    </row>
    <row r="38" spans="1:26" ht="13.5">
      <c r="A38" s="57" t="s">
        <v>55</v>
      </c>
      <c r="B38" s="18">
        <v>0</v>
      </c>
      <c r="C38" s="18">
        <v>0</v>
      </c>
      <c r="D38" s="58">
        <v>640842830</v>
      </c>
      <c r="E38" s="59">
        <v>640842830</v>
      </c>
      <c r="F38" s="59">
        <v>0</v>
      </c>
      <c r="G38" s="59">
        <v>0</v>
      </c>
      <c r="H38" s="59">
        <v>608425626</v>
      </c>
      <c r="I38" s="59">
        <v>608425626</v>
      </c>
      <c r="J38" s="59">
        <v>608425626</v>
      </c>
      <c r="K38" s="59">
        <v>608425626</v>
      </c>
      <c r="L38" s="59">
        <v>608425626</v>
      </c>
      <c r="M38" s="59">
        <v>608425626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608425626</v>
      </c>
      <c r="W38" s="59">
        <v>320421415</v>
      </c>
      <c r="X38" s="59">
        <v>288004211</v>
      </c>
      <c r="Y38" s="60">
        <v>89.88</v>
      </c>
      <c r="Z38" s="61">
        <v>640842830</v>
      </c>
    </row>
    <row r="39" spans="1:26" ht="13.5">
      <c r="A39" s="57" t="s">
        <v>56</v>
      </c>
      <c r="B39" s="18">
        <v>0</v>
      </c>
      <c r="C39" s="18">
        <v>0</v>
      </c>
      <c r="D39" s="58">
        <v>5414694051</v>
      </c>
      <c r="E39" s="59">
        <v>5414694051</v>
      </c>
      <c r="F39" s="59">
        <v>0</v>
      </c>
      <c r="G39" s="59">
        <v>0</v>
      </c>
      <c r="H39" s="59">
        <v>4733252342</v>
      </c>
      <c r="I39" s="59">
        <v>4733252342</v>
      </c>
      <c r="J39" s="59">
        <v>4733252342</v>
      </c>
      <c r="K39" s="59">
        <v>4733252342</v>
      </c>
      <c r="L39" s="59">
        <v>4733252342</v>
      </c>
      <c r="M39" s="59">
        <v>4733252342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4733252342</v>
      </c>
      <c r="W39" s="59">
        <v>2707347026</v>
      </c>
      <c r="X39" s="59">
        <v>2025905316</v>
      </c>
      <c r="Y39" s="60">
        <v>74.83</v>
      </c>
      <c r="Z39" s="61">
        <v>5414694051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824758142</v>
      </c>
      <c r="E42" s="59">
        <v>824758142</v>
      </c>
      <c r="F42" s="59">
        <v>0</v>
      </c>
      <c r="G42" s="59">
        <v>-28979984</v>
      </c>
      <c r="H42" s="59">
        <v>132377663</v>
      </c>
      <c r="I42" s="59">
        <v>103397679</v>
      </c>
      <c r="J42" s="59">
        <v>-12593895</v>
      </c>
      <c r="K42" s="59">
        <v>-41258198</v>
      </c>
      <c r="L42" s="59">
        <v>271832779</v>
      </c>
      <c r="M42" s="59">
        <v>217980686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321378365</v>
      </c>
      <c r="W42" s="59">
        <v>514323273</v>
      </c>
      <c r="X42" s="59">
        <v>-192944908</v>
      </c>
      <c r="Y42" s="60">
        <v>-37.51</v>
      </c>
      <c r="Z42" s="61">
        <v>824758142</v>
      </c>
    </row>
    <row r="43" spans="1:26" ht="13.5">
      <c r="A43" s="57" t="s">
        <v>59</v>
      </c>
      <c r="B43" s="18">
        <v>0</v>
      </c>
      <c r="C43" s="18">
        <v>0</v>
      </c>
      <c r="D43" s="58">
        <v>-600961729</v>
      </c>
      <c r="E43" s="59">
        <v>-600961729</v>
      </c>
      <c r="F43" s="59">
        <v>0</v>
      </c>
      <c r="G43" s="59">
        <v>-1609081</v>
      </c>
      <c r="H43" s="59">
        <v>-52255149</v>
      </c>
      <c r="I43" s="59">
        <v>-53864230</v>
      </c>
      <c r="J43" s="59">
        <v>-43962251</v>
      </c>
      <c r="K43" s="59">
        <v>-45361177</v>
      </c>
      <c r="L43" s="59">
        <v>-109063112</v>
      </c>
      <c r="M43" s="59">
        <v>-198386540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-252250770</v>
      </c>
      <c r="W43" s="59">
        <v>-179373597</v>
      </c>
      <c r="X43" s="59">
        <v>-72877173</v>
      </c>
      <c r="Y43" s="60">
        <v>40.63</v>
      </c>
      <c r="Z43" s="61">
        <v>-600961729</v>
      </c>
    </row>
    <row r="44" spans="1:26" ht="13.5">
      <c r="A44" s="57" t="s">
        <v>60</v>
      </c>
      <c r="B44" s="18">
        <v>0</v>
      </c>
      <c r="C44" s="18">
        <v>0</v>
      </c>
      <c r="D44" s="58">
        <v>-22361498</v>
      </c>
      <c r="E44" s="59">
        <v>-22361498</v>
      </c>
      <c r="F44" s="59">
        <v>0</v>
      </c>
      <c r="G44" s="59">
        <v>0</v>
      </c>
      <c r="H44" s="59">
        <v>-2222414</v>
      </c>
      <c r="I44" s="59">
        <v>-2222414</v>
      </c>
      <c r="J44" s="59">
        <v>0</v>
      </c>
      <c r="K44" s="59">
        <v>0</v>
      </c>
      <c r="L44" s="59">
        <v>-2013918</v>
      </c>
      <c r="M44" s="59">
        <v>-2013918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-4236332</v>
      </c>
      <c r="W44" s="59">
        <v>-11180749</v>
      </c>
      <c r="X44" s="59">
        <v>6944417</v>
      </c>
      <c r="Y44" s="60">
        <v>-62.11</v>
      </c>
      <c r="Z44" s="61">
        <v>-22361498</v>
      </c>
    </row>
    <row r="45" spans="1:26" ht="13.5">
      <c r="A45" s="69" t="s">
        <v>61</v>
      </c>
      <c r="B45" s="21">
        <v>0</v>
      </c>
      <c r="C45" s="21">
        <v>0</v>
      </c>
      <c r="D45" s="98">
        <v>374266879</v>
      </c>
      <c r="E45" s="99">
        <v>374266879</v>
      </c>
      <c r="F45" s="99">
        <v>19724791</v>
      </c>
      <c r="G45" s="99">
        <v>-10864274</v>
      </c>
      <c r="H45" s="99">
        <v>67035826</v>
      </c>
      <c r="I45" s="99">
        <v>67035826</v>
      </c>
      <c r="J45" s="99">
        <v>10479680</v>
      </c>
      <c r="K45" s="99">
        <v>-76139695</v>
      </c>
      <c r="L45" s="99">
        <v>84616054</v>
      </c>
      <c r="M45" s="99">
        <v>84616054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84616054</v>
      </c>
      <c r="W45" s="99">
        <v>496600891</v>
      </c>
      <c r="X45" s="99">
        <v>-411984837</v>
      </c>
      <c r="Y45" s="100">
        <v>-82.96</v>
      </c>
      <c r="Z45" s="101">
        <v>374266879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103359884</v>
      </c>
      <c r="C49" s="51">
        <v>0</v>
      </c>
      <c r="D49" s="128">
        <v>789061</v>
      </c>
      <c r="E49" s="53">
        <v>38245368</v>
      </c>
      <c r="F49" s="53">
        <v>0</v>
      </c>
      <c r="G49" s="53">
        <v>0</v>
      </c>
      <c r="H49" s="53">
        <v>0</v>
      </c>
      <c r="I49" s="53">
        <v>26285327</v>
      </c>
      <c r="J49" s="53">
        <v>0</v>
      </c>
      <c r="K49" s="53">
        <v>0</v>
      </c>
      <c r="L49" s="53">
        <v>0</v>
      </c>
      <c r="M49" s="53">
        <v>20211843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17876497</v>
      </c>
      <c r="W49" s="53">
        <v>171657962</v>
      </c>
      <c r="X49" s="53">
        <v>96435821</v>
      </c>
      <c r="Y49" s="53">
        <v>474861763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105620767</v>
      </c>
      <c r="C51" s="51">
        <v>0</v>
      </c>
      <c r="D51" s="128">
        <v>20454922</v>
      </c>
      <c r="E51" s="53">
        <v>22202557</v>
      </c>
      <c r="F51" s="53">
        <v>0</v>
      </c>
      <c r="G51" s="53">
        <v>0</v>
      </c>
      <c r="H51" s="53">
        <v>0</v>
      </c>
      <c r="I51" s="53">
        <v>32384193</v>
      </c>
      <c r="J51" s="53">
        <v>0</v>
      </c>
      <c r="K51" s="53">
        <v>0</v>
      </c>
      <c r="L51" s="53">
        <v>0</v>
      </c>
      <c r="M51" s="53">
        <v>13927048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10622563</v>
      </c>
      <c r="W51" s="53">
        <v>14449557</v>
      </c>
      <c r="X51" s="53">
        <v>89791739</v>
      </c>
      <c r="Y51" s="53">
        <v>309453346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95.88723744051408</v>
      </c>
      <c r="E58" s="7">
        <f t="shared" si="6"/>
        <v>95.88723744051408</v>
      </c>
      <c r="F58" s="7">
        <f t="shared" si="6"/>
        <v>0</v>
      </c>
      <c r="G58" s="7">
        <f t="shared" si="6"/>
        <v>15.830245735820125</v>
      </c>
      <c r="H58" s="7">
        <f t="shared" si="6"/>
        <v>158.2118223851814</v>
      </c>
      <c r="I58" s="7">
        <f t="shared" si="6"/>
        <v>59.48329511644786</v>
      </c>
      <c r="J58" s="7">
        <f t="shared" si="6"/>
        <v>110.67823031198247</v>
      </c>
      <c r="K58" s="7">
        <f t="shared" si="6"/>
        <v>0</v>
      </c>
      <c r="L58" s="7">
        <f t="shared" si="6"/>
        <v>75.18102535488669</v>
      </c>
      <c r="M58" s="7">
        <f t="shared" si="6"/>
        <v>136.3507226773905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88.43665739660211</v>
      </c>
      <c r="W58" s="7">
        <f t="shared" si="6"/>
        <v>107.76963101226302</v>
      </c>
      <c r="X58" s="7">
        <f t="shared" si="6"/>
        <v>0</v>
      </c>
      <c r="Y58" s="7">
        <f t="shared" si="6"/>
        <v>0</v>
      </c>
      <c r="Z58" s="8">
        <f t="shared" si="6"/>
        <v>95.88723744051408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95.36474812615916</v>
      </c>
      <c r="E59" s="10">
        <f t="shared" si="7"/>
        <v>95.36474812615916</v>
      </c>
      <c r="F59" s="10">
        <f t="shared" si="7"/>
        <v>0</v>
      </c>
      <c r="G59" s="10">
        <f t="shared" si="7"/>
        <v>44.88580091344357</v>
      </c>
      <c r="H59" s="10">
        <f t="shared" si="7"/>
        <v>487.69179755937097</v>
      </c>
      <c r="I59" s="10">
        <f t="shared" si="7"/>
        <v>179.1333312700541</v>
      </c>
      <c r="J59" s="10">
        <f t="shared" si="7"/>
        <v>466.69579243899085</v>
      </c>
      <c r="K59" s="10">
        <f t="shared" si="7"/>
        <v>0</v>
      </c>
      <c r="L59" s="10">
        <f t="shared" si="7"/>
        <v>241.08086952652693</v>
      </c>
      <c r="M59" s="10">
        <f t="shared" si="7"/>
        <v>490.21076175579356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282.8244911278227</v>
      </c>
      <c r="W59" s="10">
        <f t="shared" si="7"/>
        <v>105.71012138118019</v>
      </c>
      <c r="X59" s="10">
        <f t="shared" si="7"/>
        <v>0</v>
      </c>
      <c r="Y59" s="10">
        <f t="shared" si="7"/>
        <v>0</v>
      </c>
      <c r="Z59" s="11">
        <f t="shared" si="7"/>
        <v>95.36474812615916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96.03323011296438</v>
      </c>
      <c r="E60" s="13">
        <f t="shared" si="7"/>
        <v>96.03323011296438</v>
      </c>
      <c r="F60" s="13">
        <f t="shared" si="7"/>
        <v>0</v>
      </c>
      <c r="G60" s="13">
        <f t="shared" si="7"/>
        <v>2.556315547349962</v>
      </c>
      <c r="H60" s="13">
        <f t="shared" si="7"/>
        <v>11.038423183203241</v>
      </c>
      <c r="I60" s="13">
        <f t="shared" si="7"/>
        <v>5.130403280055623</v>
      </c>
      <c r="J60" s="13">
        <f t="shared" si="7"/>
        <v>11.453003089809465</v>
      </c>
      <c r="K60" s="13">
        <f t="shared" si="7"/>
        <v>0</v>
      </c>
      <c r="L60" s="13">
        <f t="shared" si="7"/>
        <v>6.9864511861264775</v>
      </c>
      <c r="M60" s="13">
        <f t="shared" si="7"/>
        <v>12.826115771610706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8.203119835226321</v>
      </c>
      <c r="W60" s="13">
        <f t="shared" si="7"/>
        <v>108.37517170740823</v>
      </c>
      <c r="X60" s="13">
        <f t="shared" si="7"/>
        <v>0</v>
      </c>
      <c r="Y60" s="13">
        <f t="shared" si="7"/>
        <v>0</v>
      </c>
      <c r="Z60" s="14">
        <f t="shared" si="7"/>
        <v>96.03323011296438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98.52217411439156</v>
      </c>
      <c r="E61" s="13">
        <f t="shared" si="7"/>
        <v>98.52217411439156</v>
      </c>
      <c r="F61" s="13">
        <f t="shared" si="7"/>
        <v>0</v>
      </c>
      <c r="G61" s="13">
        <f t="shared" si="7"/>
        <v>3.169580110632803</v>
      </c>
      <c r="H61" s="13">
        <f t="shared" si="7"/>
        <v>13.609711567287894</v>
      </c>
      <c r="I61" s="13">
        <f t="shared" si="7"/>
        <v>6.350456031004859</v>
      </c>
      <c r="J61" s="13">
        <f t="shared" si="7"/>
        <v>14.884104444154955</v>
      </c>
      <c r="K61" s="13">
        <f t="shared" si="7"/>
        <v>0</v>
      </c>
      <c r="L61" s="13">
        <f t="shared" si="7"/>
        <v>8.695462363773993</v>
      </c>
      <c r="M61" s="13">
        <f t="shared" si="7"/>
        <v>16.296189212001895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10.2588498862875</v>
      </c>
      <c r="W61" s="13">
        <f t="shared" si="7"/>
        <v>107.83853594257727</v>
      </c>
      <c r="X61" s="13">
        <f t="shared" si="7"/>
        <v>0</v>
      </c>
      <c r="Y61" s="13">
        <f t="shared" si="7"/>
        <v>0</v>
      </c>
      <c r="Z61" s="14">
        <f t="shared" si="7"/>
        <v>98.52217411439156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97.73059842343261</v>
      </c>
      <c r="E62" s="13">
        <f t="shared" si="7"/>
        <v>97.73059842343261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206.31253765317527</v>
      </c>
      <c r="X62" s="13">
        <f t="shared" si="7"/>
        <v>0</v>
      </c>
      <c r="Y62" s="13">
        <f t="shared" si="7"/>
        <v>0</v>
      </c>
      <c r="Z62" s="14">
        <f t="shared" si="7"/>
        <v>97.73059842343261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93.40587513198903</v>
      </c>
      <c r="E63" s="13">
        <f t="shared" si="7"/>
        <v>93.40587513198903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138.6811422263162</v>
      </c>
      <c r="X63" s="13">
        <f t="shared" si="7"/>
        <v>0</v>
      </c>
      <c r="Y63" s="13">
        <f t="shared" si="7"/>
        <v>0</v>
      </c>
      <c r="Z63" s="14">
        <f t="shared" si="7"/>
        <v>93.40587513198903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71.88135272185725</v>
      </c>
      <c r="E64" s="13">
        <f t="shared" si="7"/>
        <v>71.88135272185725</v>
      </c>
      <c r="F64" s="13">
        <f t="shared" si="7"/>
        <v>0</v>
      </c>
      <c r="G64" s="13">
        <f t="shared" si="7"/>
        <v>0.0020271506601487253</v>
      </c>
      <c r="H64" s="13">
        <f t="shared" si="7"/>
        <v>0.0016201422911284846</v>
      </c>
      <c r="I64" s="13">
        <f t="shared" si="7"/>
        <v>0.0019073600254983921</v>
      </c>
      <c r="J64" s="13">
        <f t="shared" si="7"/>
        <v>0.03391962493862589</v>
      </c>
      <c r="K64" s="13">
        <f t="shared" si="7"/>
        <v>0</v>
      </c>
      <c r="L64" s="13">
        <f t="shared" si="7"/>
        <v>0.041408912301536115</v>
      </c>
      <c r="M64" s="13">
        <f t="shared" si="7"/>
        <v>0.039600652723007224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0.016554316571932227</v>
      </c>
      <c r="W64" s="13">
        <f t="shared" si="7"/>
        <v>68.05833391478474</v>
      </c>
      <c r="X64" s="13">
        <f t="shared" si="7"/>
        <v>0</v>
      </c>
      <c r="Y64" s="13">
        <f t="shared" si="7"/>
        <v>0</v>
      </c>
      <c r="Z64" s="14">
        <f t="shared" si="7"/>
        <v>71.88135272185725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127.59395576705414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/>
      <c r="C67" s="23"/>
      <c r="D67" s="24">
        <v>1586882249</v>
      </c>
      <c r="E67" s="25">
        <v>1586882249</v>
      </c>
      <c r="F67" s="25"/>
      <c r="G67" s="25">
        <v>255879098</v>
      </c>
      <c r="H67" s="25">
        <v>113137542</v>
      </c>
      <c r="I67" s="25">
        <v>369016640</v>
      </c>
      <c r="J67" s="25">
        <v>99101852</v>
      </c>
      <c r="K67" s="25"/>
      <c r="L67" s="25">
        <v>123886375</v>
      </c>
      <c r="M67" s="25">
        <v>222988227</v>
      </c>
      <c r="N67" s="25"/>
      <c r="O67" s="25"/>
      <c r="P67" s="25"/>
      <c r="Q67" s="25"/>
      <c r="R67" s="25"/>
      <c r="S67" s="25"/>
      <c r="T67" s="25"/>
      <c r="U67" s="25"/>
      <c r="V67" s="25">
        <v>592004867</v>
      </c>
      <c r="W67" s="25">
        <v>645024634</v>
      </c>
      <c r="X67" s="25"/>
      <c r="Y67" s="24"/>
      <c r="Z67" s="26">
        <v>1586882249</v>
      </c>
    </row>
    <row r="68" spans="1:26" ht="13.5" hidden="1">
      <c r="A68" s="36" t="s">
        <v>31</v>
      </c>
      <c r="B68" s="18"/>
      <c r="C68" s="18"/>
      <c r="D68" s="19">
        <v>427805145</v>
      </c>
      <c r="E68" s="20">
        <v>427805145</v>
      </c>
      <c r="F68" s="20"/>
      <c r="G68" s="20">
        <v>80469120</v>
      </c>
      <c r="H68" s="20">
        <v>35010482</v>
      </c>
      <c r="I68" s="20">
        <v>115479602</v>
      </c>
      <c r="J68" s="20">
        <v>21576538</v>
      </c>
      <c r="K68" s="20"/>
      <c r="L68" s="20">
        <v>36162163</v>
      </c>
      <c r="M68" s="20">
        <v>57738701</v>
      </c>
      <c r="N68" s="20"/>
      <c r="O68" s="20"/>
      <c r="P68" s="20"/>
      <c r="Q68" s="20"/>
      <c r="R68" s="20"/>
      <c r="S68" s="20"/>
      <c r="T68" s="20"/>
      <c r="U68" s="20"/>
      <c r="V68" s="20">
        <v>173218303</v>
      </c>
      <c r="W68" s="20">
        <v>172745890</v>
      </c>
      <c r="X68" s="20"/>
      <c r="Y68" s="19"/>
      <c r="Z68" s="22">
        <v>427805145</v>
      </c>
    </row>
    <row r="69" spans="1:26" ht="13.5" hidden="1">
      <c r="A69" s="37" t="s">
        <v>32</v>
      </c>
      <c r="B69" s="18"/>
      <c r="C69" s="18"/>
      <c r="D69" s="19">
        <v>1145386657</v>
      </c>
      <c r="E69" s="20">
        <v>1145386657</v>
      </c>
      <c r="F69" s="20"/>
      <c r="G69" s="20">
        <v>171617350</v>
      </c>
      <c r="H69" s="20">
        <v>74772618</v>
      </c>
      <c r="I69" s="20">
        <v>246389968</v>
      </c>
      <c r="J69" s="20">
        <v>78471829</v>
      </c>
      <c r="K69" s="20"/>
      <c r="L69" s="20">
        <v>85293518</v>
      </c>
      <c r="M69" s="20">
        <v>163765347</v>
      </c>
      <c r="N69" s="20"/>
      <c r="O69" s="20"/>
      <c r="P69" s="20"/>
      <c r="Q69" s="20"/>
      <c r="R69" s="20"/>
      <c r="S69" s="20"/>
      <c r="T69" s="20"/>
      <c r="U69" s="20"/>
      <c r="V69" s="20">
        <v>410155315</v>
      </c>
      <c r="W69" s="20">
        <v>468647514</v>
      </c>
      <c r="X69" s="20"/>
      <c r="Y69" s="19"/>
      <c r="Z69" s="22">
        <v>1145386657</v>
      </c>
    </row>
    <row r="70" spans="1:26" ht="13.5" hidden="1">
      <c r="A70" s="38" t="s">
        <v>103</v>
      </c>
      <c r="B70" s="18"/>
      <c r="C70" s="18"/>
      <c r="D70" s="19">
        <v>933229221</v>
      </c>
      <c r="E70" s="20">
        <v>933229221</v>
      </c>
      <c r="F70" s="20"/>
      <c r="G70" s="20">
        <v>138401266</v>
      </c>
      <c r="H70" s="20">
        <v>60644959</v>
      </c>
      <c r="I70" s="20">
        <v>199046225</v>
      </c>
      <c r="J70" s="20">
        <v>60367112</v>
      </c>
      <c r="K70" s="20"/>
      <c r="L70" s="20">
        <v>68489492</v>
      </c>
      <c r="M70" s="20">
        <v>128856604</v>
      </c>
      <c r="N70" s="20"/>
      <c r="O70" s="20"/>
      <c r="P70" s="20"/>
      <c r="Q70" s="20"/>
      <c r="R70" s="20"/>
      <c r="S70" s="20"/>
      <c r="T70" s="20"/>
      <c r="U70" s="20"/>
      <c r="V70" s="20">
        <v>327902829</v>
      </c>
      <c r="W70" s="20">
        <v>409490168</v>
      </c>
      <c r="X70" s="20"/>
      <c r="Y70" s="19"/>
      <c r="Z70" s="22">
        <v>933229221</v>
      </c>
    </row>
    <row r="71" spans="1:26" ht="13.5" hidden="1">
      <c r="A71" s="38" t="s">
        <v>104</v>
      </c>
      <c r="B71" s="18"/>
      <c r="C71" s="18"/>
      <c r="D71" s="19">
        <v>91244054</v>
      </c>
      <c r="E71" s="20">
        <v>91244054</v>
      </c>
      <c r="F71" s="20"/>
      <c r="G71" s="20">
        <v>13161673</v>
      </c>
      <c r="H71" s="20">
        <v>5234338</v>
      </c>
      <c r="I71" s="20">
        <v>18396011</v>
      </c>
      <c r="J71" s="20">
        <v>8229985</v>
      </c>
      <c r="K71" s="20"/>
      <c r="L71" s="20">
        <v>6270341</v>
      </c>
      <c r="M71" s="20">
        <v>14500326</v>
      </c>
      <c r="N71" s="20"/>
      <c r="O71" s="20"/>
      <c r="P71" s="20"/>
      <c r="Q71" s="20"/>
      <c r="R71" s="20"/>
      <c r="S71" s="20"/>
      <c r="T71" s="20"/>
      <c r="U71" s="20"/>
      <c r="V71" s="20">
        <v>32896337</v>
      </c>
      <c r="W71" s="20">
        <v>15277596</v>
      </c>
      <c r="X71" s="20"/>
      <c r="Y71" s="19"/>
      <c r="Z71" s="22">
        <v>91244054</v>
      </c>
    </row>
    <row r="72" spans="1:26" ht="13.5" hidden="1">
      <c r="A72" s="38" t="s">
        <v>105</v>
      </c>
      <c r="B72" s="18"/>
      <c r="C72" s="18"/>
      <c r="D72" s="19">
        <v>20565155</v>
      </c>
      <c r="E72" s="20">
        <v>20565155</v>
      </c>
      <c r="F72" s="20"/>
      <c r="G72" s="20">
        <v>3183440</v>
      </c>
      <c r="H72" s="20">
        <v>1856902</v>
      </c>
      <c r="I72" s="20">
        <v>5040342</v>
      </c>
      <c r="J72" s="20">
        <v>3161804</v>
      </c>
      <c r="K72" s="20"/>
      <c r="L72" s="20">
        <v>2052419</v>
      </c>
      <c r="M72" s="20">
        <v>5214223</v>
      </c>
      <c r="N72" s="20"/>
      <c r="O72" s="20"/>
      <c r="P72" s="20"/>
      <c r="Q72" s="20"/>
      <c r="R72" s="20"/>
      <c r="S72" s="20"/>
      <c r="T72" s="20"/>
      <c r="U72" s="20"/>
      <c r="V72" s="20">
        <v>10254565</v>
      </c>
      <c r="W72" s="20">
        <v>6974975</v>
      </c>
      <c r="X72" s="20"/>
      <c r="Y72" s="19"/>
      <c r="Z72" s="22">
        <v>20565155</v>
      </c>
    </row>
    <row r="73" spans="1:26" ht="13.5" hidden="1">
      <c r="A73" s="38" t="s">
        <v>106</v>
      </c>
      <c r="B73" s="18"/>
      <c r="C73" s="18"/>
      <c r="D73" s="19">
        <v>100348227</v>
      </c>
      <c r="E73" s="20">
        <v>100348227</v>
      </c>
      <c r="F73" s="20"/>
      <c r="G73" s="20">
        <v>16870971</v>
      </c>
      <c r="H73" s="20">
        <v>7036419</v>
      </c>
      <c r="I73" s="20">
        <v>23907390</v>
      </c>
      <c r="J73" s="20">
        <v>6712928</v>
      </c>
      <c r="K73" s="20"/>
      <c r="L73" s="20">
        <v>8481266</v>
      </c>
      <c r="M73" s="20">
        <v>15194194</v>
      </c>
      <c r="N73" s="20"/>
      <c r="O73" s="20"/>
      <c r="P73" s="20"/>
      <c r="Q73" s="20"/>
      <c r="R73" s="20"/>
      <c r="S73" s="20"/>
      <c r="T73" s="20"/>
      <c r="U73" s="20"/>
      <c r="V73" s="20">
        <v>39101584</v>
      </c>
      <c r="W73" s="20">
        <v>36904775</v>
      </c>
      <c r="X73" s="20"/>
      <c r="Y73" s="19"/>
      <c r="Z73" s="22">
        <v>100348227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13690447</v>
      </c>
      <c r="E75" s="29">
        <v>13690447</v>
      </c>
      <c r="F75" s="29"/>
      <c r="G75" s="29">
        <v>3792628</v>
      </c>
      <c r="H75" s="29">
        <v>3354442</v>
      </c>
      <c r="I75" s="29">
        <v>7147070</v>
      </c>
      <c r="J75" s="29">
        <v>-946515</v>
      </c>
      <c r="K75" s="29"/>
      <c r="L75" s="29">
        <v>2430694</v>
      </c>
      <c r="M75" s="29">
        <v>1484179</v>
      </c>
      <c r="N75" s="29"/>
      <c r="O75" s="29"/>
      <c r="P75" s="29"/>
      <c r="Q75" s="29"/>
      <c r="R75" s="29"/>
      <c r="S75" s="29"/>
      <c r="T75" s="29"/>
      <c r="U75" s="29"/>
      <c r="V75" s="29">
        <v>8631249</v>
      </c>
      <c r="W75" s="29">
        <v>3631230</v>
      </c>
      <c r="X75" s="29"/>
      <c r="Y75" s="28"/>
      <c r="Z75" s="30">
        <v>13690447</v>
      </c>
    </row>
    <row r="76" spans="1:26" ht="13.5" hidden="1">
      <c r="A76" s="41" t="s">
        <v>110</v>
      </c>
      <c r="B76" s="31"/>
      <c r="C76" s="31"/>
      <c r="D76" s="32">
        <v>1521617550</v>
      </c>
      <c r="E76" s="33">
        <v>1521617550</v>
      </c>
      <c r="F76" s="33"/>
      <c r="G76" s="33">
        <v>40506290</v>
      </c>
      <c r="H76" s="33">
        <v>178996967</v>
      </c>
      <c r="I76" s="33">
        <v>219503257</v>
      </c>
      <c r="J76" s="33">
        <v>109684176</v>
      </c>
      <c r="K76" s="33">
        <v>101222836</v>
      </c>
      <c r="L76" s="33">
        <v>93139047</v>
      </c>
      <c r="M76" s="33">
        <v>304046059</v>
      </c>
      <c r="N76" s="33"/>
      <c r="O76" s="33"/>
      <c r="P76" s="33"/>
      <c r="Q76" s="33"/>
      <c r="R76" s="33"/>
      <c r="S76" s="33"/>
      <c r="T76" s="33"/>
      <c r="U76" s="33"/>
      <c r="V76" s="33">
        <v>523549316</v>
      </c>
      <c r="W76" s="33">
        <v>695140668</v>
      </c>
      <c r="X76" s="33"/>
      <c r="Y76" s="32"/>
      <c r="Z76" s="34">
        <v>1521617550</v>
      </c>
    </row>
    <row r="77" spans="1:26" ht="13.5" hidden="1">
      <c r="A77" s="36" t="s">
        <v>31</v>
      </c>
      <c r="B77" s="18"/>
      <c r="C77" s="18"/>
      <c r="D77" s="19">
        <v>407975299</v>
      </c>
      <c r="E77" s="20">
        <v>407975299</v>
      </c>
      <c r="F77" s="20"/>
      <c r="G77" s="20">
        <v>36119209</v>
      </c>
      <c r="H77" s="20">
        <v>170743249</v>
      </c>
      <c r="I77" s="20">
        <v>206862458</v>
      </c>
      <c r="J77" s="20">
        <v>100696795</v>
      </c>
      <c r="K77" s="20">
        <v>95164474</v>
      </c>
      <c r="L77" s="20">
        <v>87180057</v>
      </c>
      <c r="M77" s="20">
        <v>283041326</v>
      </c>
      <c r="N77" s="20"/>
      <c r="O77" s="20"/>
      <c r="P77" s="20"/>
      <c r="Q77" s="20"/>
      <c r="R77" s="20"/>
      <c r="S77" s="20"/>
      <c r="T77" s="20"/>
      <c r="U77" s="20"/>
      <c r="V77" s="20">
        <v>489903784</v>
      </c>
      <c r="W77" s="20">
        <v>182609890</v>
      </c>
      <c r="X77" s="20"/>
      <c r="Y77" s="19"/>
      <c r="Z77" s="22">
        <v>407975299</v>
      </c>
    </row>
    <row r="78" spans="1:26" ht="13.5" hidden="1">
      <c r="A78" s="37" t="s">
        <v>32</v>
      </c>
      <c r="B78" s="18"/>
      <c r="C78" s="18"/>
      <c r="D78" s="19">
        <v>1099951804</v>
      </c>
      <c r="E78" s="20">
        <v>1099951804</v>
      </c>
      <c r="F78" s="20"/>
      <c r="G78" s="20">
        <v>4387081</v>
      </c>
      <c r="H78" s="20">
        <v>8253718</v>
      </c>
      <c r="I78" s="20">
        <v>12640799</v>
      </c>
      <c r="J78" s="20">
        <v>8987381</v>
      </c>
      <c r="K78" s="20">
        <v>6058362</v>
      </c>
      <c r="L78" s="20">
        <v>5958990</v>
      </c>
      <c r="M78" s="20">
        <v>21004733</v>
      </c>
      <c r="N78" s="20"/>
      <c r="O78" s="20"/>
      <c r="P78" s="20"/>
      <c r="Q78" s="20"/>
      <c r="R78" s="20"/>
      <c r="S78" s="20"/>
      <c r="T78" s="20"/>
      <c r="U78" s="20"/>
      <c r="V78" s="20">
        <v>33645532</v>
      </c>
      <c r="W78" s="20">
        <v>507897548</v>
      </c>
      <c r="X78" s="20"/>
      <c r="Y78" s="19"/>
      <c r="Z78" s="22">
        <v>1099951804</v>
      </c>
    </row>
    <row r="79" spans="1:26" ht="13.5" hidden="1">
      <c r="A79" s="38" t="s">
        <v>103</v>
      </c>
      <c r="B79" s="18"/>
      <c r="C79" s="18"/>
      <c r="D79" s="19">
        <v>919437718</v>
      </c>
      <c r="E79" s="20">
        <v>919437718</v>
      </c>
      <c r="F79" s="20"/>
      <c r="G79" s="20">
        <v>4386739</v>
      </c>
      <c r="H79" s="20">
        <v>8253604</v>
      </c>
      <c r="I79" s="20">
        <v>12640343</v>
      </c>
      <c r="J79" s="20">
        <v>8985104</v>
      </c>
      <c r="K79" s="20">
        <v>6058134</v>
      </c>
      <c r="L79" s="20">
        <v>5955478</v>
      </c>
      <c r="M79" s="20">
        <v>20998716</v>
      </c>
      <c r="N79" s="20"/>
      <c r="O79" s="20"/>
      <c r="P79" s="20"/>
      <c r="Q79" s="20"/>
      <c r="R79" s="20"/>
      <c r="S79" s="20"/>
      <c r="T79" s="20"/>
      <c r="U79" s="20"/>
      <c r="V79" s="20">
        <v>33639059</v>
      </c>
      <c r="W79" s="20">
        <v>441588202</v>
      </c>
      <c r="X79" s="20"/>
      <c r="Y79" s="19"/>
      <c r="Z79" s="22">
        <v>919437718</v>
      </c>
    </row>
    <row r="80" spans="1:26" ht="13.5" hidden="1">
      <c r="A80" s="38" t="s">
        <v>104</v>
      </c>
      <c r="B80" s="18"/>
      <c r="C80" s="18"/>
      <c r="D80" s="19">
        <v>89173360</v>
      </c>
      <c r="E80" s="20">
        <v>89173360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31519596</v>
      </c>
      <c r="X80" s="20"/>
      <c r="Y80" s="19"/>
      <c r="Z80" s="22">
        <v>89173360</v>
      </c>
    </row>
    <row r="81" spans="1:26" ht="13.5" hidden="1">
      <c r="A81" s="38" t="s">
        <v>105</v>
      </c>
      <c r="B81" s="18"/>
      <c r="C81" s="18"/>
      <c r="D81" s="19">
        <v>19209063</v>
      </c>
      <c r="E81" s="20">
        <v>19209063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9672975</v>
      </c>
      <c r="X81" s="20"/>
      <c r="Y81" s="19"/>
      <c r="Z81" s="22">
        <v>19209063</v>
      </c>
    </row>
    <row r="82" spans="1:26" ht="13.5" hidden="1">
      <c r="A82" s="38" t="s">
        <v>106</v>
      </c>
      <c r="B82" s="18"/>
      <c r="C82" s="18"/>
      <c r="D82" s="19">
        <v>72131663</v>
      </c>
      <c r="E82" s="20">
        <v>72131663</v>
      </c>
      <c r="F82" s="20"/>
      <c r="G82" s="20">
        <v>342</v>
      </c>
      <c r="H82" s="20">
        <v>114</v>
      </c>
      <c r="I82" s="20">
        <v>456</v>
      </c>
      <c r="J82" s="20">
        <v>2277</v>
      </c>
      <c r="K82" s="20">
        <v>228</v>
      </c>
      <c r="L82" s="20">
        <v>3512</v>
      </c>
      <c r="M82" s="20">
        <v>6017</v>
      </c>
      <c r="N82" s="20"/>
      <c r="O82" s="20"/>
      <c r="P82" s="20"/>
      <c r="Q82" s="20"/>
      <c r="R82" s="20"/>
      <c r="S82" s="20"/>
      <c r="T82" s="20"/>
      <c r="U82" s="20"/>
      <c r="V82" s="20">
        <v>6473</v>
      </c>
      <c r="W82" s="20">
        <v>25116775</v>
      </c>
      <c r="X82" s="20"/>
      <c r="Y82" s="19"/>
      <c r="Z82" s="22">
        <v>72131663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13690447</v>
      </c>
      <c r="E84" s="29">
        <v>13690447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4633230</v>
      </c>
      <c r="X84" s="29"/>
      <c r="Y84" s="28"/>
      <c r="Z84" s="30">
        <v>13690447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6590000</v>
      </c>
      <c r="E7" s="59">
        <v>6590000</v>
      </c>
      <c r="F7" s="59">
        <v>532463</v>
      </c>
      <c r="G7" s="59">
        <v>670999</v>
      </c>
      <c r="H7" s="59">
        <v>609705</v>
      </c>
      <c r="I7" s="59">
        <v>1813167</v>
      </c>
      <c r="J7" s="59">
        <v>526218</v>
      </c>
      <c r="K7" s="59">
        <v>396880</v>
      </c>
      <c r="L7" s="59">
        <v>365705</v>
      </c>
      <c r="M7" s="59">
        <v>1288803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3101970</v>
      </c>
      <c r="W7" s="59">
        <v>3294996</v>
      </c>
      <c r="X7" s="59">
        <v>-193026</v>
      </c>
      <c r="Y7" s="60">
        <v>-5.86</v>
      </c>
      <c r="Z7" s="61">
        <v>6590000</v>
      </c>
    </row>
    <row r="8" spans="1:26" ht="13.5">
      <c r="A8" s="57" t="s">
        <v>34</v>
      </c>
      <c r="B8" s="18">
        <v>0</v>
      </c>
      <c r="C8" s="18">
        <v>0</v>
      </c>
      <c r="D8" s="58">
        <v>226475000</v>
      </c>
      <c r="E8" s="59">
        <v>226475000</v>
      </c>
      <c r="F8" s="59">
        <v>92358000</v>
      </c>
      <c r="G8" s="59">
        <v>2069000</v>
      </c>
      <c r="H8" s="59">
        <v>0</v>
      </c>
      <c r="I8" s="59">
        <v>94427000</v>
      </c>
      <c r="J8" s="59">
        <v>0</v>
      </c>
      <c r="K8" s="59">
        <v>0</v>
      </c>
      <c r="L8" s="59">
        <v>73887000</v>
      </c>
      <c r="M8" s="59">
        <v>73887000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168314000</v>
      </c>
      <c r="W8" s="59">
        <v>160797250</v>
      </c>
      <c r="X8" s="59">
        <v>7516750</v>
      </c>
      <c r="Y8" s="60">
        <v>4.67</v>
      </c>
      <c r="Z8" s="61">
        <v>226475000</v>
      </c>
    </row>
    <row r="9" spans="1:26" ht="13.5">
      <c r="A9" s="57" t="s">
        <v>35</v>
      </c>
      <c r="B9" s="18">
        <v>0</v>
      </c>
      <c r="C9" s="18">
        <v>0</v>
      </c>
      <c r="D9" s="58">
        <v>1367880</v>
      </c>
      <c r="E9" s="59">
        <v>1367880</v>
      </c>
      <c r="F9" s="59">
        <v>60550</v>
      </c>
      <c r="G9" s="59">
        <v>51677</v>
      </c>
      <c r="H9" s="59">
        <v>59593</v>
      </c>
      <c r="I9" s="59">
        <v>171820</v>
      </c>
      <c r="J9" s="59">
        <v>72528</v>
      </c>
      <c r="K9" s="59">
        <v>30184</v>
      </c>
      <c r="L9" s="59">
        <v>60332</v>
      </c>
      <c r="M9" s="59">
        <v>163044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334864</v>
      </c>
      <c r="W9" s="59">
        <v>618936</v>
      </c>
      <c r="X9" s="59">
        <v>-284072</v>
      </c>
      <c r="Y9" s="60">
        <v>-45.9</v>
      </c>
      <c r="Z9" s="61">
        <v>1367880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234432880</v>
      </c>
      <c r="E10" s="65">
        <f t="shared" si="0"/>
        <v>234432880</v>
      </c>
      <c r="F10" s="65">
        <f t="shared" si="0"/>
        <v>92951013</v>
      </c>
      <c r="G10" s="65">
        <f t="shared" si="0"/>
        <v>2791676</v>
      </c>
      <c r="H10" s="65">
        <f t="shared" si="0"/>
        <v>669298</v>
      </c>
      <c r="I10" s="65">
        <f t="shared" si="0"/>
        <v>96411987</v>
      </c>
      <c r="J10" s="65">
        <f t="shared" si="0"/>
        <v>598746</v>
      </c>
      <c r="K10" s="65">
        <f t="shared" si="0"/>
        <v>427064</v>
      </c>
      <c r="L10" s="65">
        <f t="shared" si="0"/>
        <v>74313037</v>
      </c>
      <c r="M10" s="65">
        <f t="shared" si="0"/>
        <v>75338847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171750834</v>
      </c>
      <c r="W10" s="65">
        <f t="shared" si="0"/>
        <v>164711182</v>
      </c>
      <c r="X10" s="65">
        <f t="shared" si="0"/>
        <v>7039652</v>
      </c>
      <c r="Y10" s="66">
        <f>+IF(W10&lt;&gt;0,(X10/W10)*100,0)</f>
        <v>4.273936908545772</v>
      </c>
      <c r="Z10" s="67">
        <f t="shared" si="0"/>
        <v>234432880</v>
      </c>
    </row>
    <row r="11" spans="1:26" ht="13.5">
      <c r="A11" s="57" t="s">
        <v>36</v>
      </c>
      <c r="B11" s="18">
        <v>0</v>
      </c>
      <c r="C11" s="18">
        <v>0</v>
      </c>
      <c r="D11" s="58">
        <v>103353538</v>
      </c>
      <c r="E11" s="59">
        <v>103353538</v>
      </c>
      <c r="F11" s="59">
        <v>7500151</v>
      </c>
      <c r="G11" s="59">
        <v>7849358</v>
      </c>
      <c r="H11" s="59">
        <v>7425259</v>
      </c>
      <c r="I11" s="59">
        <v>22774768</v>
      </c>
      <c r="J11" s="59">
        <v>7852517</v>
      </c>
      <c r="K11" s="59">
        <v>7717149</v>
      </c>
      <c r="L11" s="59">
        <v>8159663</v>
      </c>
      <c r="M11" s="59">
        <v>23729329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46504097</v>
      </c>
      <c r="W11" s="59">
        <v>51676764</v>
      </c>
      <c r="X11" s="59">
        <v>-5172667</v>
      </c>
      <c r="Y11" s="60">
        <v>-10.01</v>
      </c>
      <c r="Z11" s="61">
        <v>103353538</v>
      </c>
    </row>
    <row r="12" spans="1:26" ht="13.5">
      <c r="A12" s="57" t="s">
        <v>37</v>
      </c>
      <c r="B12" s="18">
        <v>0</v>
      </c>
      <c r="C12" s="18">
        <v>0</v>
      </c>
      <c r="D12" s="58">
        <v>15851034</v>
      </c>
      <c r="E12" s="59">
        <v>15851034</v>
      </c>
      <c r="F12" s="59">
        <v>1171154</v>
      </c>
      <c r="G12" s="59">
        <v>1097812</v>
      </c>
      <c r="H12" s="59">
        <v>1186624</v>
      </c>
      <c r="I12" s="59">
        <v>3455590</v>
      </c>
      <c r="J12" s="59">
        <v>1171029</v>
      </c>
      <c r="K12" s="59">
        <v>1171765</v>
      </c>
      <c r="L12" s="59">
        <v>1173575</v>
      </c>
      <c r="M12" s="59">
        <v>3516369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6971959</v>
      </c>
      <c r="W12" s="59">
        <v>7925514</v>
      </c>
      <c r="X12" s="59">
        <v>-953555</v>
      </c>
      <c r="Y12" s="60">
        <v>-12.03</v>
      </c>
      <c r="Z12" s="61">
        <v>15851034</v>
      </c>
    </row>
    <row r="13" spans="1:26" ht="13.5">
      <c r="A13" s="57" t="s">
        <v>96</v>
      </c>
      <c r="B13" s="18">
        <v>0</v>
      </c>
      <c r="C13" s="18">
        <v>0</v>
      </c>
      <c r="D13" s="58">
        <v>10595487</v>
      </c>
      <c r="E13" s="59">
        <v>10595487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10595487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12</v>
      </c>
      <c r="H14" s="59">
        <v>12</v>
      </c>
      <c r="I14" s="59">
        <v>24</v>
      </c>
      <c r="J14" s="59">
        <v>1</v>
      </c>
      <c r="K14" s="59">
        <v>947</v>
      </c>
      <c r="L14" s="59">
        <v>10682795</v>
      </c>
      <c r="M14" s="59">
        <v>10683743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10683767</v>
      </c>
      <c r="W14" s="59">
        <v>10698000</v>
      </c>
      <c r="X14" s="59">
        <v>-14233</v>
      </c>
      <c r="Y14" s="60">
        <v>-0.13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80128309</v>
      </c>
      <c r="E17" s="59">
        <v>80128309</v>
      </c>
      <c r="F17" s="59">
        <v>4953635</v>
      </c>
      <c r="G17" s="59">
        <v>4006363</v>
      </c>
      <c r="H17" s="59">
        <v>3036644</v>
      </c>
      <c r="I17" s="59">
        <v>11996642</v>
      </c>
      <c r="J17" s="59">
        <v>3958509</v>
      </c>
      <c r="K17" s="59">
        <v>4764000</v>
      </c>
      <c r="L17" s="59">
        <v>5762287</v>
      </c>
      <c r="M17" s="59">
        <v>14484796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26481438</v>
      </c>
      <c r="W17" s="59">
        <v>29365998</v>
      </c>
      <c r="X17" s="59">
        <v>-2884560</v>
      </c>
      <c r="Y17" s="60">
        <v>-9.82</v>
      </c>
      <c r="Z17" s="61">
        <v>80128309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209928368</v>
      </c>
      <c r="E18" s="72">
        <f t="shared" si="1"/>
        <v>209928368</v>
      </c>
      <c r="F18" s="72">
        <f t="shared" si="1"/>
        <v>13624940</v>
      </c>
      <c r="G18" s="72">
        <f t="shared" si="1"/>
        <v>12953545</v>
      </c>
      <c r="H18" s="72">
        <f t="shared" si="1"/>
        <v>11648539</v>
      </c>
      <c r="I18" s="72">
        <f t="shared" si="1"/>
        <v>38227024</v>
      </c>
      <c r="J18" s="72">
        <f t="shared" si="1"/>
        <v>12982056</v>
      </c>
      <c r="K18" s="72">
        <f t="shared" si="1"/>
        <v>13653861</v>
      </c>
      <c r="L18" s="72">
        <f t="shared" si="1"/>
        <v>25778320</v>
      </c>
      <c r="M18" s="72">
        <f t="shared" si="1"/>
        <v>52414237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90641261</v>
      </c>
      <c r="W18" s="72">
        <f t="shared" si="1"/>
        <v>99666276</v>
      </c>
      <c r="X18" s="72">
        <f t="shared" si="1"/>
        <v>-9025015</v>
      </c>
      <c r="Y18" s="66">
        <f>+IF(W18&lt;&gt;0,(X18/W18)*100,0)</f>
        <v>-9.055234490751916</v>
      </c>
      <c r="Z18" s="73">
        <f t="shared" si="1"/>
        <v>209928368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24504512</v>
      </c>
      <c r="E19" s="76">
        <f t="shared" si="2"/>
        <v>24504512</v>
      </c>
      <c r="F19" s="76">
        <f t="shared" si="2"/>
        <v>79326073</v>
      </c>
      <c r="G19" s="76">
        <f t="shared" si="2"/>
        <v>-10161869</v>
      </c>
      <c r="H19" s="76">
        <f t="shared" si="2"/>
        <v>-10979241</v>
      </c>
      <c r="I19" s="76">
        <f t="shared" si="2"/>
        <v>58184963</v>
      </c>
      <c r="J19" s="76">
        <f t="shared" si="2"/>
        <v>-12383310</v>
      </c>
      <c r="K19" s="76">
        <f t="shared" si="2"/>
        <v>-13226797</v>
      </c>
      <c r="L19" s="76">
        <f t="shared" si="2"/>
        <v>48534717</v>
      </c>
      <c r="M19" s="76">
        <f t="shared" si="2"/>
        <v>22924610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81109573</v>
      </c>
      <c r="W19" s="76">
        <f>IF(E10=E18,0,W10-W18)</f>
        <v>65044906</v>
      </c>
      <c r="X19" s="76">
        <f t="shared" si="2"/>
        <v>16064667</v>
      </c>
      <c r="Y19" s="77">
        <f>+IF(W19&lt;&gt;0,(X19/W19)*100,0)</f>
        <v>24.697809540996186</v>
      </c>
      <c r="Z19" s="78">
        <f t="shared" si="2"/>
        <v>24504512</v>
      </c>
    </row>
    <row r="20" spans="1:26" ht="13.5">
      <c r="A20" s="57" t="s">
        <v>44</v>
      </c>
      <c r="B20" s="18">
        <v>0</v>
      </c>
      <c r="C20" s="18">
        <v>0</v>
      </c>
      <c r="D20" s="58">
        <v>1958000</v>
      </c>
      <c r="E20" s="59">
        <v>1958000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890000</v>
      </c>
      <c r="X20" s="59">
        <v>-890000</v>
      </c>
      <c r="Y20" s="60">
        <v>-100</v>
      </c>
      <c r="Z20" s="61">
        <v>1958000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26462512</v>
      </c>
      <c r="E22" s="87">
        <f t="shared" si="3"/>
        <v>26462512</v>
      </c>
      <c r="F22" s="87">
        <f t="shared" si="3"/>
        <v>79326073</v>
      </c>
      <c r="G22" s="87">
        <f t="shared" si="3"/>
        <v>-10161869</v>
      </c>
      <c r="H22" s="87">
        <f t="shared" si="3"/>
        <v>-10979241</v>
      </c>
      <c r="I22" s="87">
        <f t="shared" si="3"/>
        <v>58184963</v>
      </c>
      <c r="J22" s="87">
        <f t="shared" si="3"/>
        <v>-12383310</v>
      </c>
      <c r="K22" s="87">
        <f t="shared" si="3"/>
        <v>-13226797</v>
      </c>
      <c r="L22" s="87">
        <f t="shared" si="3"/>
        <v>48534717</v>
      </c>
      <c r="M22" s="87">
        <f t="shared" si="3"/>
        <v>22924610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81109573</v>
      </c>
      <c r="W22" s="87">
        <f t="shared" si="3"/>
        <v>65934906</v>
      </c>
      <c r="X22" s="87">
        <f t="shared" si="3"/>
        <v>15174667</v>
      </c>
      <c r="Y22" s="88">
        <f>+IF(W22&lt;&gt;0,(X22/W22)*100,0)</f>
        <v>23.014618387413794</v>
      </c>
      <c r="Z22" s="89">
        <f t="shared" si="3"/>
        <v>26462512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26462512</v>
      </c>
      <c r="E24" s="76">
        <f t="shared" si="4"/>
        <v>26462512</v>
      </c>
      <c r="F24" s="76">
        <f t="shared" si="4"/>
        <v>79326073</v>
      </c>
      <c r="G24" s="76">
        <f t="shared" si="4"/>
        <v>-10161869</v>
      </c>
      <c r="H24" s="76">
        <f t="shared" si="4"/>
        <v>-10979241</v>
      </c>
      <c r="I24" s="76">
        <f t="shared" si="4"/>
        <v>58184963</v>
      </c>
      <c r="J24" s="76">
        <f t="shared" si="4"/>
        <v>-12383310</v>
      </c>
      <c r="K24" s="76">
        <f t="shared" si="4"/>
        <v>-13226797</v>
      </c>
      <c r="L24" s="76">
        <f t="shared" si="4"/>
        <v>48534717</v>
      </c>
      <c r="M24" s="76">
        <f t="shared" si="4"/>
        <v>22924610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81109573</v>
      </c>
      <c r="W24" s="76">
        <f t="shared" si="4"/>
        <v>65934906</v>
      </c>
      <c r="X24" s="76">
        <f t="shared" si="4"/>
        <v>15174667</v>
      </c>
      <c r="Y24" s="77">
        <f>+IF(W24&lt;&gt;0,(X24/W24)*100,0)</f>
        <v>23.014618387413794</v>
      </c>
      <c r="Z24" s="78">
        <f t="shared" si="4"/>
        <v>26462512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37058000</v>
      </c>
      <c r="E27" s="99">
        <v>37058000</v>
      </c>
      <c r="F27" s="99">
        <v>660723</v>
      </c>
      <c r="G27" s="99">
        <v>2392040</v>
      </c>
      <c r="H27" s="99">
        <v>374478</v>
      </c>
      <c r="I27" s="99">
        <v>3427241</v>
      </c>
      <c r="J27" s="99">
        <v>1166802</v>
      </c>
      <c r="K27" s="99">
        <v>1502114</v>
      </c>
      <c r="L27" s="99">
        <v>3915270</v>
      </c>
      <c r="M27" s="99">
        <v>6584186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10011427</v>
      </c>
      <c r="W27" s="99">
        <v>18529000</v>
      </c>
      <c r="X27" s="99">
        <v>-8517573</v>
      </c>
      <c r="Y27" s="100">
        <v>-45.97</v>
      </c>
      <c r="Z27" s="101">
        <v>37058000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37058000</v>
      </c>
      <c r="E31" s="59">
        <v>37058000</v>
      </c>
      <c r="F31" s="59">
        <v>660723</v>
      </c>
      <c r="G31" s="59">
        <v>2392040</v>
      </c>
      <c r="H31" s="59">
        <v>374478</v>
      </c>
      <c r="I31" s="59">
        <v>3427241</v>
      </c>
      <c r="J31" s="59">
        <v>1166802</v>
      </c>
      <c r="K31" s="59">
        <v>1502114</v>
      </c>
      <c r="L31" s="59">
        <v>3915270</v>
      </c>
      <c r="M31" s="59">
        <v>6584186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10011427</v>
      </c>
      <c r="W31" s="59">
        <v>18529000</v>
      </c>
      <c r="X31" s="59">
        <v>-8517573</v>
      </c>
      <c r="Y31" s="60">
        <v>-45.97</v>
      </c>
      <c r="Z31" s="61">
        <v>37058000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37058000</v>
      </c>
      <c r="E32" s="99">
        <f t="shared" si="5"/>
        <v>37058000</v>
      </c>
      <c r="F32" s="99">
        <f t="shared" si="5"/>
        <v>660723</v>
      </c>
      <c r="G32" s="99">
        <f t="shared" si="5"/>
        <v>2392040</v>
      </c>
      <c r="H32" s="99">
        <f t="shared" si="5"/>
        <v>374478</v>
      </c>
      <c r="I32" s="99">
        <f t="shared" si="5"/>
        <v>3427241</v>
      </c>
      <c r="J32" s="99">
        <f t="shared" si="5"/>
        <v>1166802</v>
      </c>
      <c r="K32" s="99">
        <f t="shared" si="5"/>
        <v>1502114</v>
      </c>
      <c r="L32" s="99">
        <f t="shared" si="5"/>
        <v>3915270</v>
      </c>
      <c r="M32" s="99">
        <f t="shared" si="5"/>
        <v>6584186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10011427</v>
      </c>
      <c r="W32" s="99">
        <f t="shared" si="5"/>
        <v>18529000</v>
      </c>
      <c r="X32" s="99">
        <f t="shared" si="5"/>
        <v>-8517573</v>
      </c>
      <c r="Y32" s="100">
        <f>+IF(W32&lt;&gt;0,(X32/W32)*100,0)</f>
        <v>-45.96887581628798</v>
      </c>
      <c r="Z32" s="101">
        <f t="shared" si="5"/>
        <v>37058000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65631000</v>
      </c>
      <c r="E35" s="59">
        <v>65631000</v>
      </c>
      <c r="F35" s="59">
        <v>79107043</v>
      </c>
      <c r="G35" s="59">
        <v>-11020694</v>
      </c>
      <c r="H35" s="59">
        <v>-13120999</v>
      </c>
      <c r="I35" s="59">
        <v>-13120999</v>
      </c>
      <c r="J35" s="59">
        <v>-12094434</v>
      </c>
      <c r="K35" s="59">
        <v>-64249330</v>
      </c>
      <c r="L35" s="59">
        <v>-38484141</v>
      </c>
      <c r="M35" s="59">
        <v>-38484141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-38484141</v>
      </c>
      <c r="W35" s="59">
        <v>32815500</v>
      </c>
      <c r="X35" s="59">
        <v>-71299641</v>
      </c>
      <c r="Y35" s="60">
        <v>-217.27</v>
      </c>
      <c r="Z35" s="61">
        <v>65631000</v>
      </c>
    </row>
    <row r="36" spans="1:26" ht="13.5">
      <c r="A36" s="57" t="s">
        <v>53</v>
      </c>
      <c r="B36" s="18">
        <v>0</v>
      </c>
      <c r="C36" s="18">
        <v>0</v>
      </c>
      <c r="D36" s="58">
        <v>209082000</v>
      </c>
      <c r="E36" s="59">
        <v>209082000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104541000</v>
      </c>
      <c r="X36" s="59">
        <v>-104541000</v>
      </c>
      <c r="Y36" s="60">
        <v>-100</v>
      </c>
      <c r="Z36" s="61">
        <v>209082000</v>
      </c>
    </row>
    <row r="37" spans="1:26" ht="13.5">
      <c r="A37" s="57" t="s">
        <v>54</v>
      </c>
      <c r="B37" s="18">
        <v>0</v>
      </c>
      <c r="C37" s="18">
        <v>0</v>
      </c>
      <c r="D37" s="58">
        <v>49200000</v>
      </c>
      <c r="E37" s="59">
        <v>49200000</v>
      </c>
      <c r="F37" s="59">
        <v>-412703</v>
      </c>
      <c r="G37" s="59">
        <v>2663080</v>
      </c>
      <c r="H37" s="59">
        <v>-2261599</v>
      </c>
      <c r="I37" s="59">
        <v>-2261599</v>
      </c>
      <c r="J37" s="59">
        <v>518627</v>
      </c>
      <c r="K37" s="59">
        <v>-612616</v>
      </c>
      <c r="L37" s="59">
        <v>-1574956</v>
      </c>
      <c r="M37" s="59">
        <v>-1574956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-1574956</v>
      </c>
      <c r="W37" s="59">
        <v>24600000</v>
      </c>
      <c r="X37" s="59">
        <v>-26174956</v>
      </c>
      <c r="Y37" s="60">
        <v>-106.4</v>
      </c>
      <c r="Z37" s="61">
        <v>49200000</v>
      </c>
    </row>
    <row r="38" spans="1:26" ht="13.5">
      <c r="A38" s="57" t="s">
        <v>55</v>
      </c>
      <c r="B38" s="18">
        <v>0</v>
      </c>
      <c r="C38" s="18">
        <v>0</v>
      </c>
      <c r="D38" s="58">
        <v>167975000</v>
      </c>
      <c r="E38" s="59">
        <v>167975000</v>
      </c>
      <c r="F38" s="59">
        <v>0</v>
      </c>
      <c r="G38" s="59">
        <v>0</v>
      </c>
      <c r="H38" s="59">
        <v>-39043</v>
      </c>
      <c r="I38" s="59">
        <v>-39043</v>
      </c>
      <c r="J38" s="59">
        <v>-160083</v>
      </c>
      <c r="K38" s="59">
        <v>-20731</v>
      </c>
      <c r="L38" s="59">
        <v>-67866</v>
      </c>
      <c r="M38" s="59">
        <v>-67866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-67866</v>
      </c>
      <c r="W38" s="59">
        <v>83987500</v>
      </c>
      <c r="X38" s="59">
        <v>-84055366</v>
      </c>
      <c r="Y38" s="60">
        <v>-100.08</v>
      </c>
      <c r="Z38" s="61">
        <v>167975000</v>
      </c>
    </row>
    <row r="39" spans="1:26" ht="13.5">
      <c r="A39" s="57" t="s">
        <v>56</v>
      </c>
      <c r="B39" s="18">
        <v>0</v>
      </c>
      <c r="C39" s="18">
        <v>0</v>
      </c>
      <c r="D39" s="58">
        <v>57538000</v>
      </c>
      <c r="E39" s="59">
        <v>57538000</v>
      </c>
      <c r="F39" s="59">
        <v>79519746</v>
      </c>
      <c r="G39" s="59">
        <v>-13683774</v>
      </c>
      <c r="H39" s="59">
        <v>-10820357</v>
      </c>
      <c r="I39" s="59">
        <v>-10820357</v>
      </c>
      <c r="J39" s="59">
        <v>-12452978</v>
      </c>
      <c r="K39" s="59">
        <v>-63615983</v>
      </c>
      <c r="L39" s="59">
        <v>-36841319</v>
      </c>
      <c r="M39" s="59">
        <v>-36841319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-36841319</v>
      </c>
      <c r="W39" s="59">
        <v>28769000</v>
      </c>
      <c r="X39" s="59">
        <v>-65610319</v>
      </c>
      <c r="Y39" s="60">
        <v>-228.06</v>
      </c>
      <c r="Z39" s="61">
        <v>57538000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56861844</v>
      </c>
      <c r="E42" s="59">
        <v>56861844</v>
      </c>
      <c r="F42" s="59">
        <v>79326055</v>
      </c>
      <c r="G42" s="59">
        <v>-10161883</v>
      </c>
      <c r="H42" s="59">
        <v>-10979252</v>
      </c>
      <c r="I42" s="59">
        <v>58184920</v>
      </c>
      <c r="J42" s="59">
        <v>-12383317</v>
      </c>
      <c r="K42" s="59">
        <v>-13226796</v>
      </c>
      <c r="L42" s="59">
        <v>48534801</v>
      </c>
      <c r="M42" s="59">
        <v>22924688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81109608</v>
      </c>
      <c r="W42" s="59">
        <v>82202172</v>
      </c>
      <c r="X42" s="59">
        <v>-1092564</v>
      </c>
      <c r="Y42" s="60">
        <v>-1.33</v>
      </c>
      <c r="Z42" s="61">
        <v>56861844</v>
      </c>
    </row>
    <row r="43" spans="1:26" ht="13.5">
      <c r="A43" s="57" t="s">
        <v>59</v>
      </c>
      <c r="B43" s="18">
        <v>0</v>
      </c>
      <c r="C43" s="18">
        <v>0</v>
      </c>
      <c r="D43" s="58">
        <v>-37058004</v>
      </c>
      <c r="E43" s="59">
        <v>-37058004</v>
      </c>
      <c r="F43" s="59">
        <v>-660723</v>
      </c>
      <c r="G43" s="59">
        <v>-2392040</v>
      </c>
      <c r="H43" s="59">
        <v>-374478</v>
      </c>
      <c r="I43" s="59">
        <v>-3427241</v>
      </c>
      <c r="J43" s="59">
        <v>-1166802</v>
      </c>
      <c r="K43" s="59">
        <v>-1502114</v>
      </c>
      <c r="L43" s="59">
        <v>-3915270</v>
      </c>
      <c r="M43" s="59">
        <v>-6584186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-10011427</v>
      </c>
      <c r="W43" s="59">
        <v>-18529002</v>
      </c>
      <c r="X43" s="59">
        <v>8517575</v>
      </c>
      <c r="Y43" s="60">
        <v>-45.97</v>
      </c>
      <c r="Z43" s="61">
        <v>-37058004</v>
      </c>
    </row>
    <row r="44" spans="1:26" ht="13.5">
      <c r="A44" s="57" t="s">
        <v>60</v>
      </c>
      <c r="B44" s="18">
        <v>0</v>
      </c>
      <c r="C44" s="18">
        <v>0</v>
      </c>
      <c r="D44" s="58">
        <v>-19092000</v>
      </c>
      <c r="E44" s="59">
        <v>-19092000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-5350000</v>
      </c>
      <c r="X44" s="59">
        <v>5350000</v>
      </c>
      <c r="Y44" s="60">
        <v>-100</v>
      </c>
      <c r="Z44" s="61">
        <v>-19092000</v>
      </c>
    </row>
    <row r="45" spans="1:26" ht="13.5">
      <c r="A45" s="69" t="s">
        <v>61</v>
      </c>
      <c r="B45" s="21">
        <v>0</v>
      </c>
      <c r="C45" s="21">
        <v>0</v>
      </c>
      <c r="D45" s="98">
        <v>78011840</v>
      </c>
      <c r="E45" s="99">
        <v>78011840</v>
      </c>
      <c r="F45" s="99">
        <v>146793177</v>
      </c>
      <c r="G45" s="99">
        <v>134239254</v>
      </c>
      <c r="H45" s="99">
        <v>122885524</v>
      </c>
      <c r="I45" s="99">
        <v>122885524</v>
      </c>
      <c r="J45" s="99">
        <v>109335405</v>
      </c>
      <c r="K45" s="99">
        <v>94606495</v>
      </c>
      <c r="L45" s="99">
        <v>139226026</v>
      </c>
      <c r="M45" s="99">
        <v>139226026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139226026</v>
      </c>
      <c r="W45" s="99">
        <v>135623170</v>
      </c>
      <c r="X45" s="99">
        <v>3602856</v>
      </c>
      <c r="Y45" s="100">
        <v>2.66</v>
      </c>
      <c r="Z45" s="101">
        <v>78011840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3487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3487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216531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216531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91895139</v>
      </c>
      <c r="E5" s="59">
        <v>91895139</v>
      </c>
      <c r="F5" s="59">
        <v>7807264</v>
      </c>
      <c r="G5" s="59">
        <v>7789163</v>
      </c>
      <c r="H5" s="59">
        <v>7790547</v>
      </c>
      <c r="I5" s="59">
        <v>23386974</v>
      </c>
      <c r="J5" s="59">
        <v>7791266</v>
      </c>
      <c r="K5" s="59">
        <v>7800295</v>
      </c>
      <c r="L5" s="59">
        <v>7807320</v>
      </c>
      <c r="M5" s="59">
        <v>23398881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46785855</v>
      </c>
      <c r="W5" s="59">
        <v>39046482</v>
      </c>
      <c r="X5" s="59">
        <v>7739373</v>
      </c>
      <c r="Y5" s="60">
        <v>19.82</v>
      </c>
      <c r="Z5" s="61">
        <v>91895139</v>
      </c>
    </row>
    <row r="6" spans="1:26" ht="13.5">
      <c r="A6" s="57" t="s">
        <v>32</v>
      </c>
      <c r="B6" s="18">
        <v>0</v>
      </c>
      <c r="C6" s="18">
        <v>0</v>
      </c>
      <c r="D6" s="58">
        <v>323921662</v>
      </c>
      <c r="E6" s="59">
        <v>323921662</v>
      </c>
      <c r="F6" s="59">
        <v>27191230</v>
      </c>
      <c r="G6" s="59">
        <v>28102204</v>
      </c>
      <c r="H6" s="59">
        <v>24164790</v>
      </c>
      <c r="I6" s="59">
        <v>79458224</v>
      </c>
      <c r="J6" s="59">
        <v>25373854</v>
      </c>
      <c r="K6" s="59">
        <v>30451047</v>
      </c>
      <c r="L6" s="59">
        <v>16482667</v>
      </c>
      <c r="M6" s="59">
        <v>72307568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151765792</v>
      </c>
      <c r="W6" s="59">
        <v>162058686</v>
      </c>
      <c r="X6" s="59">
        <v>-10292894</v>
      </c>
      <c r="Y6" s="60">
        <v>-6.35</v>
      </c>
      <c r="Z6" s="61">
        <v>323921662</v>
      </c>
    </row>
    <row r="7" spans="1:26" ht="13.5">
      <c r="A7" s="57" t="s">
        <v>33</v>
      </c>
      <c r="B7" s="18">
        <v>0</v>
      </c>
      <c r="C7" s="18">
        <v>0</v>
      </c>
      <c r="D7" s="58">
        <v>900000</v>
      </c>
      <c r="E7" s="59">
        <v>900000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105900</v>
      </c>
      <c r="X7" s="59">
        <v>-105900</v>
      </c>
      <c r="Y7" s="60">
        <v>-100</v>
      </c>
      <c r="Z7" s="61">
        <v>900000</v>
      </c>
    </row>
    <row r="8" spans="1:26" ht="13.5">
      <c r="A8" s="57" t="s">
        <v>34</v>
      </c>
      <c r="B8" s="18">
        <v>0</v>
      </c>
      <c r="C8" s="18">
        <v>0</v>
      </c>
      <c r="D8" s="58">
        <v>129007190</v>
      </c>
      <c r="E8" s="59">
        <v>129007190</v>
      </c>
      <c r="F8" s="59">
        <v>50601000</v>
      </c>
      <c r="G8" s="59">
        <v>344138</v>
      </c>
      <c r="H8" s="59">
        <v>1810000</v>
      </c>
      <c r="I8" s="59">
        <v>52755138</v>
      </c>
      <c r="J8" s="59">
        <v>0</v>
      </c>
      <c r="K8" s="59">
        <v>0</v>
      </c>
      <c r="L8" s="59">
        <v>40890000</v>
      </c>
      <c r="M8" s="59">
        <v>40890000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93645138</v>
      </c>
      <c r="W8" s="59">
        <v>64196946</v>
      </c>
      <c r="X8" s="59">
        <v>29448192</v>
      </c>
      <c r="Y8" s="60">
        <v>45.87</v>
      </c>
      <c r="Z8" s="61">
        <v>129007190</v>
      </c>
    </row>
    <row r="9" spans="1:26" ht="13.5">
      <c r="A9" s="57" t="s">
        <v>35</v>
      </c>
      <c r="B9" s="18">
        <v>0</v>
      </c>
      <c r="C9" s="18">
        <v>0</v>
      </c>
      <c r="D9" s="58">
        <v>41276248</v>
      </c>
      <c r="E9" s="59">
        <v>41276248</v>
      </c>
      <c r="F9" s="59">
        <v>3170931</v>
      </c>
      <c r="G9" s="59">
        <v>3365849</v>
      </c>
      <c r="H9" s="59">
        <v>2508892</v>
      </c>
      <c r="I9" s="59">
        <v>9045672</v>
      </c>
      <c r="J9" s="59">
        <v>2977821</v>
      </c>
      <c r="K9" s="59">
        <v>2440103</v>
      </c>
      <c r="L9" s="59">
        <v>-314313</v>
      </c>
      <c r="M9" s="59">
        <v>5103611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14149283</v>
      </c>
      <c r="W9" s="59">
        <v>22735338</v>
      </c>
      <c r="X9" s="59">
        <v>-8586055</v>
      </c>
      <c r="Y9" s="60">
        <v>-37.77</v>
      </c>
      <c r="Z9" s="61">
        <v>41276248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587000239</v>
      </c>
      <c r="E10" s="65">
        <f t="shared" si="0"/>
        <v>587000239</v>
      </c>
      <c r="F10" s="65">
        <f t="shared" si="0"/>
        <v>88770425</v>
      </c>
      <c r="G10" s="65">
        <f t="shared" si="0"/>
        <v>39601354</v>
      </c>
      <c r="H10" s="65">
        <f t="shared" si="0"/>
        <v>36274229</v>
      </c>
      <c r="I10" s="65">
        <f t="shared" si="0"/>
        <v>164646008</v>
      </c>
      <c r="J10" s="65">
        <f t="shared" si="0"/>
        <v>36142941</v>
      </c>
      <c r="K10" s="65">
        <f t="shared" si="0"/>
        <v>40691445</v>
      </c>
      <c r="L10" s="65">
        <f t="shared" si="0"/>
        <v>64865674</v>
      </c>
      <c r="M10" s="65">
        <f t="shared" si="0"/>
        <v>141700060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306346068</v>
      </c>
      <c r="W10" s="65">
        <f t="shared" si="0"/>
        <v>288143352</v>
      </c>
      <c r="X10" s="65">
        <f t="shared" si="0"/>
        <v>18202716</v>
      </c>
      <c r="Y10" s="66">
        <f>+IF(W10&lt;&gt;0,(X10/W10)*100,0)</f>
        <v>6.317243092250832</v>
      </c>
      <c r="Z10" s="67">
        <f t="shared" si="0"/>
        <v>587000239</v>
      </c>
    </row>
    <row r="11" spans="1:26" ht="13.5">
      <c r="A11" s="57" t="s">
        <v>36</v>
      </c>
      <c r="B11" s="18">
        <v>0</v>
      </c>
      <c r="C11" s="18">
        <v>0</v>
      </c>
      <c r="D11" s="58">
        <v>168076824</v>
      </c>
      <c r="E11" s="59">
        <v>168076824</v>
      </c>
      <c r="F11" s="59">
        <v>11179713</v>
      </c>
      <c r="G11" s="59">
        <v>13332490</v>
      </c>
      <c r="H11" s="59">
        <v>13586846</v>
      </c>
      <c r="I11" s="59">
        <v>38099049</v>
      </c>
      <c r="J11" s="59">
        <v>13027232</v>
      </c>
      <c r="K11" s="59">
        <v>13179854</v>
      </c>
      <c r="L11" s="59">
        <v>12964932</v>
      </c>
      <c r="M11" s="59">
        <v>39172018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77271067</v>
      </c>
      <c r="W11" s="59">
        <v>86769522</v>
      </c>
      <c r="X11" s="59">
        <v>-9498455</v>
      </c>
      <c r="Y11" s="60">
        <v>-10.95</v>
      </c>
      <c r="Z11" s="61">
        <v>168076824</v>
      </c>
    </row>
    <row r="12" spans="1:26" ht="13.5">
      <c r="A12" s="57" t="s">
        <v>37</v>
      </c>
      <c r="B12" s="18">
        <v>0</v>
      </c>
      <c r="C12" s="18">
        <v>0</v>
      </c>
      <c r="D12" s="58">
        <v>13090445</v>
      </c>
      <c r="E12" s="59">
        <v>13090445</v>
      </c>
      <c r="F12" s="59">
        <v>1029240</v>
      </c>
      <c r="G12" s="59">
        <v>854898</v>
      </c>
      <c r="H12" s="59">
        <v>1024936</v>
      </c>
      <c r="I12" s="59">
        <v>2909074</v>
      </c>
      <c r="J12" s="59">
        <v>1055624</v>
      </c>
      <c r="K12" s="59">
        <v>1143719</v>
      </c>
      <c r="L12" s="59">
        <v>1087966</v>
      </c>
      <c r="M12" s="59">
        <v>3287309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6196383</v>
      </c>
      <c r="W12" s="59">
        <v>6562764</v>
      </c>
      <c r="X12" s="59">
        <v>-366381</v>
      </c>
      <c r="Y12" s="60">
        <v>-5.58</v>
      </c>
      <c r="Z12" s="61">
        <v>13090445</v>
      </c>
    </row>
    <row r="13" spans="1:26" ht="13.5">
      <c r="A13" s="57" t="s">
        <v>96</v>
      </c>
      <c r="B13" s="18">
        <v>0</v>
      </c>
      <c r="C13" s="18">
        <v>0</v>
      </c>
      <c r="D13" s="58">
        <v>85982143</v>
      </c>
      <c r="E13" s="59">
        <v>85982143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42991075</v>
      </c>
      <c r="M13" s="59">
        <v>42991075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42991075</v>
      </c>
      <c r="W13" s="59">
        <v>31952214</v>
      </c>
      <c r="X13" s="59">
        <v>11038861</v>
      </c>
      <c r="Y13" s="60">
        <v>34.55</v>
      </c>
      <c r="Z13" s="61">
        <v>85982143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142968</v>
      </c>
      <c r="X14" s="59">
        <v>-142968</v>
      </c>
      <c r="Y14" s="60">
        <v>-100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280734902</v>
      </c>
      <c r="E15" s="59">
        <v>280734902</v>
      </c>
      <c r="F15" s="59">
        <v>10110799</v>
      </c>
      <c r="G15" s="59">
        <v>13540200</v>
      </c>
      <c r="H15" s="59">
        <v>8435240</v>
      </c>
      <c r="I15" s="59">
        <v>32086239</v>
      </c>
      <c r="J15" s="59">
        <v>12994252</v>
      </c>
      <c r="K15" s="59">
        <v>18435838</v>
      </c>
      <c r="L15" s="59">
        <v>17198552</v>
      </c>
      <c r="M15" s="59">
        <v>48628642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80714881</v>
      </c>
      <c r="W15" s="59">
        <v>104598594</v>
      </c>
      <c r="X15" s="59">
        <v>-23883713</v>
      </c>
      <c r="Y15" s="60">
        <v>-22.83</v>
      </c>
      <c r="Z15" s="61">
        <v>280734902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190339528</v>
      </c>
      <c r="E17" s="59">
        <v>190339528</v>
      </c>
      <c r="F17" s="59">
        <v>5810116</v>
      </c>
      <c r="G17" s="59">
        <v>7615169</v>
      </c>
      <c r="H17" s="59">
        <v>10927065</v>
      </c>
      <c r="I17" s="59">
        <v>24352350</v>
      </c>
      <c r="J17" s="59">
        <v>10394847</v>
      </c>
      <c r="K17" s="59">
        <v>7373633</v>
      </c>
      <c r="L17" s="59">
        <v>41908829</v>
      </c>
      <c r="M17" s="59">
        <v>59677309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84029659</v>
      </c>
      <c r="W17" s="59">
        <v>121804482</v>
      </c>
      <c r="X17" s="59">
        <v>-37774823</v>
      </c>
      <c r="Y17" s="60">
        <v>-31.01</v>
      </c>
      <c r="Z17" s="61">
        <v>190339528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738223842</v>
      </c>
      <c r="E18" s="72">
        <f t="shared" si="1"/>
        <v>738223842</v>
      </c>
      <c r="F18" s="72">
        <f t="shared" si="1"/>
        <v>28129868</v>
      </c>
      <c r="G18" s="72">
        <f t="shared" si="1"/>
        <v>35342757</v>
      </c>
      <c r="H18" s="72">
        <f t="shared" si="1"/>
        <v>33974087</v>
      </c>
      <c r="I18" s="72">
        <f t="shared" si="1"/>
        <v>97446712</v>
      </c>
      <c r="J18" s="72">
        <f t="shared" si="1"/>
        <v>37471955</v>
      </c>
      <c r="K18" s="72">
        <f t="shared" si="1"/>
        <v>40133044</v>
      </c>
      <c r="L18" s="72">
        <f t="shared" si="1"/>
        <v>116151354</v>
      </c>
      <c r="M18" s="72">
        <f t="shared" si="1"/>
        <v>193756353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291203065</v>
      </c>
      <c r="W18" s="72">
        <f t="shared" si="1"/>
        <v>351830544</v>
      </c>
      <c r="X18" s="72">
        <f t="shared" si="1"/>
        <v>-60627479</v>
      </c>
      <c r="Y18" s="66">
        <f>+IF(W18&lt;&gt;0,(X18/W18)*100,0)</f>
        <v>-17.232011271880932</v>
      </c>
      <c r="Z18" s="73">
        <f t="shared" si="1"/>
        <v>738223842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-151223603</v>
      </c>
      <c r="E19" s="76">
        <f t="shared" si="2"/>
        <v>-151223603</v>
      </c>
      <c r="F19" s="76">
        <f t="shared" si="2"/>
        <v>60640557</v>
      </c>
      <c r="G19" s="76">
        <f t="shared" si="2"/>
        <v>4258597</v>
      </c>
      <c r="H19" s="76">
        <f t="shared" si="2"/>
        <v>2300142</v>
      </c>
      <c r="I19" s="76">
        <f t="shared" si="2"/>
        <v>67199296</v>
      </c>
      <c r="J19" s="76">
        <f t="shared" si="2"/>
        <v>-1329014</v>
      </c>
      <c r="K19" s="76">
        <f t="shared" si="2"/>
        <v>558401</v>
      </c>
      <c r="L19" s="76">
        <f t="shared" si="2"/>
        <v>-51285680</v>
      </c>
      <c r="M19" s="76">
        <f t="shared" si="2"/>
        <v>-52056293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15143003</v>
      </c>
      <c r="W19" s="76">
        <f>IF(E10=E18,0,W10-W18)</f>
        <v>-63687192</v>
      </c>
      <c r="X19" s="76">
        <f t="shared" si="2"/>
        <v>78830195</v>
      </c>
      <c r="Y19" s="77">
        <f>+IF(W19&lt;&gt;0,(X19/W19)*100,0)</f>
        <v>-123.77715600964163</v>
      </c>
      <c r="Z19" s="78">
        <f t="shared" si="2"/>
        <v>-151223603</v>
      </c>
    </row>
    <row r="20" spans="1:26" ht="13.5">
      <c r="A20" s="57" t="s">
        <v>44</v>
      </c>
      <c r="B20" s="18">
        <v>0</v>
      </c>
      <c r="C20" s="18">
        <v>0</v>
      </c>
      <c r="D20" s="58">
        <v>69563810</v>
      </c>
      <c r="E20" s="59">
        <v>69563810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30156474</v>
      </c>
      <c r="X20" s="59">
        <v>-30156474</v>
      </c>
      <c r="Y20" s="60">
        <v>-100</v>
      </c>
      <c r="Z20" s="61">
        <v>69563810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-1342374</v>
      </c>
      <c r="X21" s="81">
        <v>1342374</v>
      </c>
      <c r="Y21" s="82">
        <v>-100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-81659793</v>
      </c>
      <c r="E22" s="87">
        <f t="shared" si="3"/>
        <v>-81659793</v>
      </c>
      <c r="F22" s="87">
        <f t="shared" si="3"/>
        <v>60640557</v>
      </c>
      <c r="G22" s="87">
        <f t="shared" si="3"/>
        <v>4258597</v>
      </c>
      <c r="H22" s="87">
        <f t="shared" si="3"/>
        <v>2300142</v>
      </c>
      <c r="I22" s="87">
        <f t="shared" si="3"/>
        <v>67199296</v>
      </c>
      <c r="J22" s="87">
        <f t="shared" si="3"/>
        <v>-1329014</v>
      </c>
      <c r="K22" s="87">
        <f t="shared" si="3"/>
        <v>558401</v>
      </c>
      <c r="L22" s="87">
        <f t="shared" si="3"/>
        <v>-51285680</v>
      </c>
      <c r="M22" s="87">
        <f t="shared" si="3"/>
        <v>-52056293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15143003</v>
      </c>
      <c r="W22" s="87">
        <f t="shared" si="3"/>
        <v>-34873092</v>
      </c>
      <c r="X22" s="87">
        <f t="shared" si="3"/>
        <v>50016095</v>
      </c>
      <c r="Y22" s="88">
        <f>+IF(W22&lt;&gt;0,(X22/W22)*100,0)</f>
        <v>-143.4231728003929</v>
      </c>
      <c r="Z22" s="89">
        <f t="shared" si="3"/>
        <v>-81659793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-81659793</v>
      </c>
      <c r="E24" s="76">
        <f t="shared" si="4"/>
        <v>-81659793</v>
      </c>
      <c r="F24" s="76">
        <f t="shared" si="4"/>
        <v>60640557</v>
      </c>
      <c r="G24" s="76">
        <f t="shared" si="4"/>
        <v>4258597</v>
      </c>
      <c r="H24" s="76">
        <f t="shared" si="4"/>
        <v>2300142</v>
      </c>
      <c r="I24" s="76">
        <f t="shared" si="4"/>
        <v>67199296</v>
      </c>
      <c r="J24" s="76">
        <f t="shared" si="4"/>
        <v>-1329014</v>
      </c>
      <c r="K24" s="76">
        <f t="shared" si="4"/>
        <v>558401</v>
      </c>
      <c r="L24" s="76">
        <f t="shared" si="4"/>
        <v>-51285680</v>
      </c>
      <c r="M24" s="76">
        <f t="shared" si="4"/>
        <v>-52056293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15143003</v>
      </c>
      <c r="W24" s="76">
        <f t="shared" si="4"/>
        <v>-34873092</v>
      </c>
      <c r="X24" s="76">
        <f t="shared" si="4"/>
        <v>50016095</v>
      </c>
      <c r="Y24" s="77">
        <f>+IF(W24&lt;&gt;0,(X24/W24)*100,0)</f>
        <v>-143.4231728003929</v>
      </c>
      <c r="Z24" s="78">
        <f t="shared" si="4"/>
        <v>-81659793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76563810</v>
      </c>
      <c r="E27" s="99">
        <v>76563810</v>
      </c>
      <c r="F27" s="99">
        <v>0</v>
      </c>
      <c r="G27" s="99">
        <v>1041756</v>
      </c>
      <c r="H27" s="99">
        <v>3638441</v>
      </c>
      <c r="I27" s="99">
        <v>4680197</v>
      </c>
      <c r="J27" s="99">
        <v>825715</v>
      </c>
      <c r="K27" s="99">
        <v>51930</v>
      </c>
      <c r="L27" s="99">
        <v>5672928</v>
      </c>
      <c r="M27" s="99">
        <v>6550573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11230770</v>
      </c>
      <c r="W27" s="99">
        <v>38281905</v>
      </c>
      <c r="X27" s="99">
        <v>-27051135</v>
      </c>
      <c r="Y27" s="100">
        <v>-70.66</v>
      </c>
      <c r="Z27" s="101">
        <v>76563810</v>
      </c>
    </row>
    <row r="28" spans="1:26" ht="13.5">
      <c r="A28" s="102" t="s">
        <v>44</v>
      </c>
      <c r="B28" s="18">
        <v>0</v>
      </c>
      <c r="C28" s="18">
        <v>0</v>
      </c>
      <c r="D28" s="58">
        <v>69563810</v>
      </c>
      <c r="E28" s="59">
        <v>69563810</v>
      </c>
      <c r="F28" s="59">
        <v>0</v>
      </c>
      <c r="G28" s="59">
        <v>868779</v>
      </c>
      <c r="H28" s="59">
        <v>3620143</v>
      </c>
      <c r="I28" s="59">
        <v>4488922</v>
      </c>
      <c r="J28" s="59">
        <v>803715</v>
      </c>
      <c r="K28" s="59">
        <v>51930</v>
      </c>
      <c r="L28" s="59">
        <v>5665814</v>
      </c>
      <c r="M28" s="59">
        <v>6521459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11010381</v>
      </c>
      <c r="W28" s="59">
        <v>34781905</v>
      </c>
      <c r="X28" s="59">
        <v>-23771524</v>
      </c>
      <c r="Y28" s="60">
        <v>-68.34</v>
      </c>
      <c r="Z28" s="61">
        <v>69563810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7000000</v>
      </c>
      <c r="E31" s="59">
        <v>7000000</v>
      </c>
      <c r="F31" s="59">
        <v>0</v>
      </c>
      <c r="G31" s="59">
        <v>172977</v>
      </c>
      <c r="H31" s="59">
        <v>18298</v>
      </c>
      <c r="I31" s="59">
        <v>191275</v>
      </c>
      <c r="J31" s="59">
        <v>22000</v>
      </c>
      <c r="K31" s="59">
        <v>0</v>
      </c>
      <c r="L31" s="59">
        <v>7114</v>
      </c>
      <c r="M31" s="59">
        <v>29114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220389</v>
      </c>
      <c r="W31" s="59">
        <v>3500000</v>
      </c>
      <c r="X31" s="59">
        <v>-3279611</v>
      </c>
      <c r="Y31" s="60">
        <v>-93.7</v>
      </c>
      <c r="Z31" s="61">
        <v>7000000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76563810</v>
      </c>
      <c r="E32" s="99">
        <f t="shared" si="5"/>
        <v>76563810</v>
      </c>
      <c r="F32" s="99">
        <f t="shared" si="5"/>
        <v>0</v>
      </c>
      <c r="G32" s="99">
        <f t="shared" si="5"/>
        <v>1041756</v>
      </c>
      <c r="H32" s="99">
        <f t="shared" si="5"/>
        <v>3638441</v>
      </c>
      <c r="I32" s="99">
        <f t="shared" si="5"/>
        <v>4680197</v>
      </c>
      <c r="J32" s="99">
        <f t="shared" si="5"/>
        <v>825715</v>
      </c>
      <c r="K32" s="99">
        <f t="shared" si="5"/>
        <v>51930</v>
      </c>
      <c r="L32" s="99">
        <f t="shared" si="5"/>
        <v>5672928</v>
      </c>
      <c r="M32" s="99">
        <f t="shared" si="5"/>
        <v>6550573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11230770</v>
      </c>
      <c r="W32" s="99">
        <f t="shared" si="5"/>
        <v>38281905</v>
      </c>
      <c r="X32" s="99">
        <f t="shared" si="5"/>
        <v>-27051135</v>
      </c>
      <c r="Y32" s="100">
        <f>+IF(W32&lt;&gt;0,(X32/W32)*100,0)</f>
        <v>-70.66298032974065</v>
      </c>
      <c r="Z32" s="101">
        <f t="shared" si="5"/>
        <v>76563810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143706218</v>
      </c>
      <c r="E35" s="59">
        <v>143706218</v>
      </c>
      <c r="F35" s="59">
        <v>151888856</v>
      </c>
      <c r="G35" s="59">
        <v>151888856</v>
      </c>
      <c r="H35" s="59">
        <v>151888856</v>
      </c>
      <c r="I35" s="59">
        <v>151888856</v>
      </c>
      <c r="J35" s="59">
        <v>159093899</v>
      </c>
      <c r="K35" s="59">
        <v>159093899</v>
      </c>
      <c r="L35" s="59">
        <v>102032916</v>
      </c>
      <c r="M35" s="59">
        <v>102032916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102032916</v>
      </c>
      <c r="W35" s="59">
        <v>71853109</v>
      </c>
      <c r="X35" s="59">
        <v>30179807</v>
      </c>
      <c r="Y35" s="60">
        <v>42</v>
      </c>
      <c r="Z35" s="61">
        <v>143706218</v>
      </c>
    </row>
    <row r="36" spans="1:26" ht="13.5">
      <c r="A36" s="57" t="s">
        <v>53</v>
      </c>
      <c r="B36" s="18">
        <v>0</v>
      </c>
      <c r="C36" s="18">
        <v>0</v>
      </c>
      <c r="D36" s="58">
        <v>1882022404</v>
      </c>
      <c r="E36" s="59">
        <v>1882022404</v>
      </c>
      <c r="F36" s="59">
        <v>1836198484</v>
      </c>
      <c r="G36" s="59">
        <v>1836198484</v>
      </c>
      <c r="H36" s="59">
        <v>1836198484</v>
      </c>
      <c r="I36" s="59">
        <v>1836198484</v>
      </c>
      <c r="J36" s="59">
        <v>1780673933</v>
      </c>
      <c r="K36" s="59">
        <v>1780673933</v>
      </c>
      <c r="L36" s="59">
        <v>1790323863</v>
      </c>
      <c r="M36" s="59">
        <v>1790323863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1790323863</v>
      </c>
      <c r="W36" s="59">
        <v>941011202</v>
      </c>
      <c r="X36" s="59">
        <v>849312661</v>
      </c>
      <c r="Y36" s="60">
        <v>90.26</v>
      </c>
      <c r="Z36" s="61">
        <v>1882022404</v>
      </c>
    </row>
    <row r="37" spans="1:26" ht="13.5">
      <c r="A37" s="57" t="s">
        <v>54</v>
      </c>
      <c r="B37" s="18">
        <v>0</v>
      </c>
      <c r="C37" s="18">
        <v>0</v>
      </c>
      <c r="D37" s="58">
        <v>258862009</v>
      </c>
      <c r="E37" s="59">
        <v>258862009</v>
      </c>
      <c r="F37" s="59">
        <v>475990751</v>
      </c>
      <c r="G37" s="59">
        <v>475990751</v>
      </c>
      <c r="H37" s="59">
        <v>475990751</v>
      </c>
      <c r="I37" s="59">
        <v>475990751</v>
      </c>
      <c r="J37" s="59">
        <v>485748472</v>
      </c>
      <c r="K37" s="59">
        <v>485748472</v>
      </c>
      <c r="L37" s="59">
        <v>510967509</v>
      </c>
      <c r="M37" s="59">
        <v>510967509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510967509</v>
      </c>
      <c r="W37" s="59">
        <v>129431005</v>
      </c>
      <c r="X37" s="59">
        <v>381536504</v>
      </c>
      <c r="Y37" s="60">
        <v>294.78</v>
      </c>
      <c r="Z37" s="61">
        <v>258862009</v>
      </c>
    </row>
    <row r="38" spans="1:26" ht="13.5">
      <c r="A38" s="57" t="s">
        <v>55</v>
      </c>
      <c r="B38" s="18">
        <v>0</v>
      </c>
      <c r="C38" s="18">
        <v>0</v>
      </c>
      <c r="D38" s="58">
        <v>77099776</v>
      </c>
      <c r="E38" s="59">
        <v>77099776</v>
      </c>
      <c r="F38" s="59">
        <v>71723969</v>
      </c>
      <c r="G38" s="59">
        <v>71723969</v>
      </c>
      <c r="H38" s="59">
        <v>71723969</v>
      </c>
      <c r="I38" s="59">
        <v>71723969</v>
      </c>
      <c r="J38" s="59">
        <v>82097117</v>
      </c>
      <c r="K38" s="59">
        <v>82097117</v>
      </c>
      <c r="L38" s="59">
        <v>82061048</v>
      </c>
      <c r="M38" s="59">
        <v>82061048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82061048</v>
      </c>
      <c r="W38" s="59">
        <v>38549888</v>
      </c>
      <c r="X38" s="59">
        <v>43511160</v>
      </c>
      <c r="Y38" s="60">
        <v>112.87</v>
      </c>
      <c r="Z38" s="61">
        <v>77099776</v>
      </c>
    </row>
    <row r="39" spans="1:26" ht="13.5">
      <c r="A39" s="57" t="s">
        <v>56</v>
      </c>
      <c r="B39" s="18">
        <v>0</v>
      </c>
      <c r="C39" s="18">
        <v>0</v>
      </c>
      <c r="D39" s="58">
        <v>1689766837</v>
      </c>
      <c r="E39" s="59">
        <v>1689766837</v>
      </c>
      <c r="F39" s="59">
        <v>1440372620</v>
      </c>
      <c r="G39" s="59">
        <v>1440372620</v>
      </c>
      <c r="H39" s="59">
        <v>1440372620</v>
      </c>
      <c r="I39" s="59">
        <v>1440372620</v>
      </c>
      <c r="J39" s="59">
        <v>1371922243</v>
      </c>
      <c r="K39" s="59">
        <v>1371922243</v>
      </c>
      <c r="L39" s="59">
        <v>1299328222</v>
      </c>
      <c r="M39" s="59">
        <v>1299328222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1299328222</v>
      </c>
      <c r="W39" s="59">
        <v>844883419</v>
      </c>
      <c r="X39" s="59">
        <v>454444803</v>
      </c>
      <c r="Y39" s="60">
        <v>53.79</v>
      </c>
      <c r="Z39" s="61">
        <v>1689766837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-52090668</v>
      </c>
      <c r="E42" s="59">
        <v>-52090668</v>
      </c>
      <c r="F42" s="59">
        <v>56913281</v>
      </c>
      <c r="G42" s="59">
        <v>-4882783</v>
      </c>
      <c r="H42" s="59">
        <v>-4882783</v>
      </c>
      <c r="I42" s="59">
        <v>47147715</v>
      </c>
      <c r="J42" s="59">
        <v>-14430270</v>
      </c>
      <c r="K42" s="59">
        <v>-10082016</v>
      </c>
      <c r="L42" s="59">
        <v>-54478020</v>
      </c>
      <c r="M42" s="59">
        <v>-78990306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-31842591</v>
      </c>
      <c r="W42" s="59">
        <v>363992</v>
      </c>
      <c r="X42" s="59">
        <v>-32206583</v>
      </c>
      <c r="Y42" s="60">
        <v>-8848.16</v>
      </c>
      <c r="Z42" s="61">
        <v>-52090668</v>
      </c>
    </row>
    <row r="43" spans="1:26" ht="13.5">
      <c r="A43" s="57" t="s">
        <v>59</v>
      </c>
      <c r="B43" s="18">
        <v>0</v>
      </c>
      <c r="C43" s="18">
        <v>0</v>
      </c>
      <c r="D43" s="58">
        <v>-54633920</v>
      </c>
      <c r="E43" s="59">
        <v>-54633920</v>
      </c>
      <c r="F43" s="59">
        <v>700000</v>
      </c>
      <c r="G43" s="59">
        <v>0</v>
      </c>
      <c r="H43" s="59">
        <v>0</v>
      </c>
      <c r="I43" s="59">
        <v>700000</v>
      </c>
      <c r="J43" s="59">
        <v>-3331853</v>
      </c>
      <c r="K43" s="59">
        <v>-79199</v>
      </c>
      <c r="L43" s="59">
        <v>-1095816</v>
      </c>
      <c r="M43" s="59">
        <v>-4506868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-3806868</v>
      </c>
      <c r="W43" s="59">
        <v>451000</v>
      </c>
      <c r="X43" s="59">
        <v>-4257868</v>
      </c>
      <c r="Y43" s="60">
        <v>-944.09</v>
      </c>
      <c r="Z43" s="61">
        <v>-54633920</v>
      </c>
    </row>
    <row r="44" spans="1:26" ht="13.5">
      <c r="A44" s="57" t="s">
        <v>60</v>
      </c>
      <c r="B44" s="18">
        <v>0</v>
      </c>
      <c r="C44" s="18">
        <v>0</v>
      </c>
      <c r="D44" s="58">
        <v>-2320000</v>
      </c>
      <c r="E44" s="59">
        <v>-2320000</v>
      </c>
      <c r="F44" s="59">
        <v>-34742</v>
      </c>
      <c r="G44" s="59">
        <v>0</v>
      </c>
      <c r="H44" s="59">
        <v>0</v>
      </c>
      <c r="I44" s="59">
        <v>-34742</v>
      </c>
      <c r="J44" s="59">
        <v>-105832</v>
      </c>
      <c r="K44" s="59">
        <v>0</v>
      </c>
      <c r="L44" s="59">
        <v>-36069</v>
      </c>
      <c r="M44" s="59">
        <v>-141901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-176643</v>
      </c>
      <c r="W44" s="59">
        <v>-1160004</v>
      </c>
      <c r="X44" s="59">
        <v>983361</v>
      </c>
      <c r="Y44" s="60">
        <v>-84.77</v>
      </c>
      <c r="Z44" s="61">
        <v>-2320000</v>
      </c>
    </row>
    <row r="45" spans="1:26" ht="13.5">
      <c r="A45" s="69" t="s">
        <v>61</v>
      </c>
      <c r="B45" s="21">
        <v>0</v>
      </c>
      <c r="C45" s="21">
        <v>0</v>
      </c>
      <c r="D45" s="98">
        <v>-93560608</v>
      </c>
      <c r="E45" s="99">
        <v>-93560608</v>
      </c>
      <c r="F45" s="99">
        <v>76757467</v>
      </c>
      <c r="G45" s="99">
        <v>71874684</v>
      </c>
      <c r="H45" s="99">
        <v>66991901</v>
      </c>
      <c r="I45" s="99">
        <v>66991901</v>
      </c>
      <c r="J45" s="99">
        <v>49123946</v>
      </c>
      <c r="K45" s="99">
        <v>38962731</v>
      </c>
      <c r="L45" s="99">
        <v>-16647174</v>
      </c>
      <c r="M45" s="99">
        <v>-16647174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-16647174</v>
      </c>
      <c r="W45" s="99">
        <v>15138968</v>
      </c>
      <c r="X45" s="99">
        <v>-31786142</v>
      </c>
      <c r="Y45" s="100">
        <v>-209.96</v>
      </c>
      <c r="Z45" s="101">
        <v>-93560608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45804977</v>
      </c>
      <c r="C49" s="51">
        <v>0</v>
      </c>
      <c r="D49" s="128">
        <v>12199260</v>
      </c>
      <c r="E49" s="53">
        <v>10266152</v>
      </c>
      <c r="F49" s="53">
        <v>0</v>
      </c>
      <c r="G49" s="53">
        <v>0</v>
      </c>
      <c r="H49" s="53">
        <v>0</v>
      </c>
      <c r="I49" s="53">
        <v>10869940</v>
      </c>
      <c r="J49" s="53">
        <v>0</v>
      </c>
      <c r="K49" s="53">
        <v>0</v>
      </c>
      <c r="L49" s="53">
        <v>0</v>
      </c>
      <c r="M49" s="53">
        <v>9998944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7253408</v>
      </c>
      <c r="W49" s="53">
        <v>45249994</v>
      </c>
      <c r="X49" s="53">
        <v>301919136</v>
      </c>
      <c r="Y49" s="53">
        <v>443561811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23072106</v>
      </c>
      <c r="C51" s="51">
        <v>0</v>
      </c>
      <c r="D51" s="128">
        <v>3014831</v>
      </c>
      <c r="E51" s="53">
        <v>65852154</v>
      </c>
      <c r="F51" s="53">
        <v>0</v>
      </c>
      <c r="G51" s="53">
        <v>0</v>
      </c>
      <c r="H51" s="53">
        <v>0</v>
      </c>
      <c r="I51" s="53">
        <v>390674132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482613223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86.65856182866237</v>
      </c>
      <c r="E58" s="7">
        <f t="shared" si="6"/>
        <v>86.65856182866237</v>
      </c>
      <c r="F58" s="7">
        <f t="shared" si="6"/>
        <v>66.0952997759319</v>
      </c>
      <c r="G58" s="7">
        <f t="shared" si="6"/>
        <v>70.74423686908484</v>
      </c>
      <c r="H58" s="7">
        <f t="shared" si="6"/>
        <v>78.87500823585414</v>
      </c>
      <c r="I58" s="7">
        <f t="shared" si="6"/>
        <v>71.70436351230815</v>
      </c>
      <c r="J58" s="7">
        <f t="shared" si="6"/>
        <v>59.68981214282927</v>
      </c>
      <c r="K58" s="7">
        <f t="shared" si="6"/>
        <v>68.68166391395837</v>
      </c>
      <c r="L58" s="7">
        <f t="shared" si="6"/>
        <v>79.09153774515671</v>
      </c>
      <c r="M58" s="7">
        <f t="shared" si="6"/>
        <v>68.27498839346336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70.04515088981485</v>
      </c>
      <c r="W58" s="7">
        <f t="shared" si="6"/>
        <v>89.4212903369245</v>
      </c>
      <c r="X58" s="7">
        <f t="shared" si="6"/>
        <v>0</v>
      </c>
      <c r="Y58" s="7">
        <f t="shared" si="6"/>
        <v>0</v>
      </c>
      <c r="Z58" s="8">
        <f t="shared" si="6"/>
        <v>86.65856182866237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81.35468188366308</v>
      </c>
      <c r="E59" s="10">
        <f t="shared" si="7"/>
        <v>81.35468188366308</v>
      </c>
      <c r="F59" s="10">
        <f t="shared" si="7"/>
        <v>62.50163949880522</v>
      </c>
      <c r="G59" s="10">
        <f t="shared" si="7"/>
        <v>68.46287592132813</v>
      </c>
      <c r="H59" s="10">
        <f t="shared" si="7"/>
        <v>68.4507134094692</v>
      </c>
      <c r="I59" s="10">
        <f t="shared" si="7"/>
        <v>66.46878728304056</v>
      </c>
      <c r="J59" s="10">
        <f t="shared" si="7"/>
        <v>79.35630743450423</v>
      </c>
      <c r="K59" s="10">
        <f t="shared" si="7"/>
        <v>67.47708900753112</v>
      </c>
      <c r="L59" s="10">
        <f t="shared" si="7"/>
        <v>97.23874517760255</v>
      </c>
      <c r="M59" s="10">
        <f t="shared" si="7"/>
        <v>81.36292073112385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73.91774928554796</v>
      </c>
      <c r="W59" s="10">
        <f t="shared" si="7"/>
        <v>95.73302404042443</v>
      </c>
      <c r="X59" s="10">
        <f t="shared" si="7"/>
        <v>0</v>
      </c>
      <c r="Y59" s="10">
        <f t="shared" si="7"/>
        <v>0</v>
      </c>
      <c r="Z59" s="11">
        <f t="shared" si="7"/>
        <v>81.35468188366308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93.83535393196397</v>
      </c>
      <c r="E60" s="13">
        <f t="shared" si="7"/>
        <v>93.83535393196397</v>
      </c>
      <c r="F60" s="13">
        <f t="shared" si="7"/>
        <v>71.01037356530028</v>
      </c>
      <c r="G60" s="13">
        <f t="shared" si="7"/>
        <v>75.49382603585114</v>
      </c>
      <c r="H60" s="13">
        <f t="shared" si="7"/>
        <v>87.79479978928019</v>
      </c>
      <c r="I60" s="13">
        <f t="shared" si="7"/>
        <v>77.70051845105424</v>
      </c>
      <c r="J60" s="13">
        <f t="shared" si="7"/>
        <v>57.549066058313414</v>
      </c>
      <c r="K60" s="13">
        <f t="shared" si="7"/>
        <v>72.95358021679846</v>
      </c>
      <c r="L60" s="13">
        <f t="shared" si="7"/>
        <v>79.30372554393048</v>
      </c>
      <c r="M60" s="13">
        <f t="shared" si="7"/>
        <v>68.99542520915652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73.5530481071782</v>
      </c>
      <c r="W60" s="13">
        <f t="shared" si="7"/>
        <v>93.77869446627501</v>
      </c>
      <c r="X60" s="13">
        <f t="shared" si="7"/>
        <v>0</v>
      </c>
      <c r="Y60" s="13">
        <f t="shared" si="7"/>
        <v>0</v>
      </c>
      <c r="Z60" s="14">
        <f t="shared" si="7"/>
        <v>93.83535393196397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94.47264825846483</v>
      </c>
      <c r="E61" s="13">
        <f t="shared" si="7"/>
        <v>94.47264825846483</v>
      </c>
      <c r="F61" s="13">
        <f t="shared" si="7"/>
        <v>70.40734151689104</v>
      </c>
      <c r="G61" s="13">
        <f t="shared" si="7"/>
        <v>75.33942936028303</v>
      </c>
      <c r="H61" s="13">
        <f t="shared" si="7"/>
        <v>98.41263860977084</v>
      </c>
      <c r="I61" s="13">
        <f t="shared" si="7"/>
        <v>80.17043986325977</v>
      </c>
      <c r="J61" s="13">
        <f t="shared" si="7"/>
        <v>40.90203639323305</v>
      </c>
      <c r="K61" s="13">
        <f t="shared" si="7"/>
        <v>75.92223391957891</v>
      </c>
      <c r="L61" s="13">
        <f t="shared" si="7"/>
        <v>86.17228107473576</v>
      </c>
      <c r="M61" s="13">
        <f t="shared" si="7"/>
        <v>67.48326664930798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74.28187818219371</v>
      </c>
      <c r="W61" s="13">
        <f t="shared" si="7"/>
        <v>104.6625495686093</v>
      </c>
      <c r="X61" s="13">
        <f t="shared" si="7"/>
        <v>0</v>
      </c>
      <c r="Y61" s="13">
        <f t="shared" si="7"/>
        <v>0</v>
      </c>
      <c r="Z61" s="14">
        <f t="shared" si="7"/>
        <v>94.47264825846483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81.99999751872954</v>
      </c>
      <c r="E62" s="13">
        <f t="shared" si="7"/>
        <v>81.99999751872954</v>
      </c>
      <c r="F62" s="13">
        <f t="shared" si="7"/>
        <v>62.9999990512757</v>
      </c>
      <c r="G62" s="13">
        <f t="shared" si="7"/>
        <v>68.99998960531376</v>
      </c>
      <c r="H62" s="13">
        <f t="shared" si="7"/>
        <v>65.75615247409529</v>
      </c>
      <c r="I62" s="13">
        <f t="shared" si="7"/>
        <v>65.82739648115995</v>
      </c>
      <c r="J62" s="13">
        <f t="shared" si="7"/>
        <v>68.99999632804192</v>
      </c>
      <c r="K62" s="13">
        <f t="shared" si="7"/>
        <v>68.0000003609124</v>
      </c>
      <c r="L62" s="13">
        <f t="shared" si="7"/>
        <v>189.3316325230365</v>
      </c>
      <c r="M62" s="13">
        <f t="shared" si="7"/>
        <v>49.40554363164865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57.916867021392314</v>
      </c>
      <c r="W62" s="13">
        <f t="shared" si="7"/>
        <v>65.67843250347273</v>
      </c>
      <c r="X62" s="13">
        <f t="shared" si="7"/>
        <v>0</v>
      </c>
      <c r="Y62" s="13">
        <f t="shared" si="7"/>
        <v>0</v>
      </c>
      <c r="Z62" s="14">
        <f t="shared" si="7"/>
        <v>81.99999751872954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81.83391308618853</v>
      </c>
      <c r="E63" s="13">
        <f t="shared" si="7"/>
        <v>81.83391308618853</v>
      </c>
      <c r="F63" s="13">
        <f t="shared" si="7"/>
        <v>62.86666083544715</v>
      </c>
      <c r="G63" s="13">
        <f t="shared" si="7"/>
        <v>68.85449110683255</v>
      </c>
      <c r="H63" s="13">
        <f t="shared" si="7"/>
        <v>68.86436833365045</v>
      </c>
      <c r="I63" s="13">
        <f t="shared" si="7"/>
        <v>66.8665393797447</v>
      </c>
      <c r="J63" s="13">
        <f t="shared" si="7"/>
        <v>97.07864184706251</v>
      </c>
      <c r="K63" s="13">
        <f t="shared" si="7"/>
        <v>67.86850036595149</v>
      </c>
      <c r="L63" s="13">
        <f t="shared" si="7"/>
        <v>97.77374666588152</v>
      </c>
      <c r="M63" s="13">
        <f t="shared" si="7"/>
        <v>86.68789098537637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76.7919727163838</v>
      </c>
      <c r="W63" s="13">
        <f t="shared" si="7"/>
        <v>89.7320295804075</v>
      </c>
      <c r="X63" s="13">
        <f t="shared" si="7"/>
        <v>0</v>
      </c>
      <c r="Y63" s="13">
        <f t="shared" si="7"/>
        <v>0</v>
      </c>
      <c r="Z63" s="14">
        <f t="shared" si="7"/>
        <v>81.83391308618853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81.99875819061472</v>
      </c>
      <c r="E64" s="13">
        <f t="shared" si="7"/>
        <v>81.99875819061472</v>
      </c>
      <c r="F64" s="13">
        <f t="shared" si="7"/>
        <v>62.990519909565</v>
      </c>
      <c r="G64" s="13">
        <f t="shared" si="7"/>
        <v>68.97410577321857</v>
      </c>
      <c r="H64" s="13">
        <f t="shared" si="7"/>
        <v>69.032153083276</v>
      </c>
      <c r="I64" s="13">
        <f t="shared" si="7"/>
        <v>67.00415601059557</v>
      </c>
      <c r="J64" s="13">
        <f t="shared" si="7"/>
        <v>103.60625476609839</v>
      </c>
      <c r="K64" s="13">
        <f t="shared" si="7"/>
        <v>68.00002272475493</v>
      </c>
      <c r="L64" s="13">
        <f t="shared" si="7"/>
        <v>97.99169775689087</v>
      </c>
      <c r="M64" s="13">
        <f t="shared" si="7"/>
        <v>89.70641780587755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78.32111416359491</v>
      </c>
      <c r="W64" s="13">
        <f t="shared" si="7"/>
        <v>85.88842297890851</v>
      </c>
      <c r="X64" s="13">
        <f t="shared" si="7"/>
        <v>0</v>
      </c>
      <c r="Y64" s="13">
        <f t="shared" si="7"/>
        <v>0</v>
      </c>
      <c r="Z64" s="14">
        <f t="shared" si="7"/>
        <v>81.99875819061472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482.4148739748379</v>
      </c>
      <c r="E65" s="13">
        <f t="shared" si="7"/>
        <v>482.4148739748379</v>
      </c>
      <c r="F65" s="13">
        <f t="shared" si="7"/>
        <v>555.6825581395349</v>
      </c>
      <c r="G65" s="13">
        <f t="shared" si="7"/>
        <v>279.6745152354571</v>
      </c>
      <c r="H65" s="13">
        <f t="shared" si="7"/>
        <v>128.7577594205024</v>
      </c>
      <c r="I65" s="13">
        <f t="shared" si="7"/>
        <v>236.29898667588148</v>
      </c>
      <c r="J65" s="13">
        <f t="shared" si="7"/>
        <v>86.62167267348165</v>
      </c>
      <c r="K65" s="13">
        <f t="shared" si="7"/>
        <v>123.373793758236</v>
      </c>
      <c r="L65" s="13">
        <f t="shared" si="7"/>
        <v>731.3461277940845</v>
      </c>
      <c r="M65" s="13">
        <f t="shared" si="7"/>
        <v>134.1036464173383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170.39101970435954</v>
      </c>
      <c r="W65" s="13">
        <f t="shared" si="7"/>
        <v>84.23985682338333</v>
      </c>
      <c r="X65" s="13">
        <f t="shared" si="7"/>
        <v>0</v>
      </c>
      <c r="Y65" s="13">
        <f t="shared" si="7"/>
        <v>0</v>
      </c>
      <c r="Z65" s="14">
        <f t="shared" si="7"/>
        <v>482.4148739748379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5</v>
      </c>
      <c r="E66" s="16">
        <f t="shared" si="7"/>
        <v>5</v>
      </c>
      <c r="F66" s="16">
        <f t="shared" si="7"/>
        <v>4.999979748733862</v>
      </c>
      <c r="G66" s="16">
        <f t="shared" si="7"/>
        <v>5.000022728409148</v>
      </c>
      <c r="H66" s="16">
        <f t="shared" si="7"/>
        <v>4.849098026768238</v>
      </c>
      <c r="I66" s="16">
        <f t="shared" si="7"/>
        <v>4.948361147427806</v>
      </c>
      <c r="J66" s="16">
        <f t="shared" si="7"/>
        <v>4.999986176580363</v>
      </c>
      <c r="K66" s="16">
        <f t="shared" si="7"/>
        <v>4.999997361729566</v>
      </c>
      <c r="L66" s="16">
        <f t="shared" si="7"/>
        <v>4.999982137817455</v>
      </c>
      <c r="M66" s="16">
        <f t="shared" si="7"/>
        <v>4.999988522294912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4.975022888845928</v>
      </c>
      <c r="W66" s="16">
        <f t="shared" si="7"/>
        <v>4.985792485732656</v>
      </c>
      <c r="X66" s="16">
        <f t="shared" si="7"/>
        <v>0</v>
      </c>
      <c r="Y66" s="16">
        <f t="shared" si="7"/>
        <v>0</v>
      </c>
      <c r="Z66" s="17">
        <f t="shared" si="7"/>
        <v>5</v>
      </c>
    </row>
    <row r="67" spans="1:26" ht="13.5" hidden="1">
      <c r="A67" s="40" t="s">
        <v>109</v>
      </c>
      <c r="B67" s="23"/>
      <c r="C67" s="23"/>
      <c r="D67" s="24">
        <v>438316801</v>
      </c>
      <c r="E67" s="25">
        <v>438316801</v>
      </c>
      <c r="F67" s="25">
        <v>36726781</v>
      </c>
      <c r="G67" s="25">
        <v>37651279</v>
      </c>
      <c r="H67" s="25">
        <v>33770025</v>
      </c>
      <c r="I67" s="25">
        <v>108148085</v>
      </c>
      <c r="J67" s="25">
        <v>34973645</v>
      </c>
      <c r="K67" s="25">
        <v>40146523</v>
      </c>
      <c r="L67" s="25">
        <v>26249434</v>
      </c>
      <c r="M67" s="25">
        <v>101369602</v>
      </c>
      <c r="N67" s="25"/>
      <c r="O67" s="25"/>
      <c r="P67" s="25"/>
      <c r="Q67" s="25"/>
      <c r="R67" s="25"/>
      <c r="S67" s="25"/>
      <c r="T67" s="25"/>
      <c r="U67" s="25"/>
      <c r="V67" s="25">
        <v>209517687</v>
      </c>
      <c r="W67" s="25">
        <v>212387226</v>
      </c>
      <c r="X67" s="25"/>
      <c r="Y67" s="24"/>
      <c r="Z67" s="26">
        <v>438316801</v>
      </c>
    </row>
    <row r="68" spans="1:26" ht="13.5" hidden="1">
      <c r="A68" s="36" t="s">
        <v>31</v>
      </c>
      <c r="B68" s="18"/>
      <c r="C68" s="18"/>
      <c r="D68" s="19">
        <v>91895139</v>
      </c>
      <c r="E68" s="20">
        <v>91895139</v>
      </c>
      <c r="F68" s="20">
        <v>7807264</v>
      </c>
      <c r="G68" s="20">
        <v>7789163</v>
      </c>
      <c r="H68" s="20">
        <v>7790547</v>
      </c>
      <c r="I68" s="20">
        <v>23386974</v>
      </c>
      <c r="J68" s="20">
        <v>7791266</v>
      </c>
      <c r="K68" s="20">
        <v>7800295</v>
      </c>
      <c r="L68" s="20">
        <v>7807320</v>
      </c>
      <c r="M68" s="20">
        <v>23398881</v>
      </c>
      <c r="N68" s="20"/>
      <c r="O68" s="20"/>
      <c r="P68" s="20"/>
      <c r="Q68" s="20"/>
      <c r="R68" s="20"/>
      <c r="S68" s="20"/>
      <c r="T68" s="20"/>
      <c r="U68" s="20"/>
      <c r="V68" s="20">
        <v>46785855</v>
      </c>
      <c r="W68" s="20">
        <v>39046482</v>
      </c>
      <c r="X68" s="20"/>
      <c r="Y68" s="19"/>
      <c r="Z68" s="22">
        <v>91895139</v>
      </c>
    </row>
    <row r="69" spans="1:26" ht="13.5" hidden="1">
      <c r="A69" s="37" t="s">
        <v>32</v>
      </c>
      <c r="B69" s="18"/>
      <c r="C69" s="18"/>
      <c r="D69" s="19">
        <v>323921662</v>
      </c>
      <c r="E69" s="20">
        <v>323921662</v>
      </c>
      <c r="F69" s="20">
        <v>27191230</v>
      </c>
      <c r="G69" s="20">
        <v>28102204</v>
      </c>
      <c r="H69" s="20">
        <v>24164790</v>
      </c>
      <c r="I69" s="20">
        <v>79458224</v>
      </c>
      <c r="J69" s="20">
        <v>25373854</v>
      </c>
      <c r="K69" s="20">
        <v>30451047</v>
      </c>
      <c r="L69" s="20">
        <v>16482667</v>
      </c>
      <c r="M69" s="20">
        <v>72307568</v>
      </c>
      <c r="N69" s="20"/>
      <c r="O69" s="20"/>
      <c r="P69" s="20"/>
      <c r="Q69" s="20"/>
      <c r="R69" s="20"/>
      <c r="S69" s="20"/>
      <c r="T69" s="20"/>
      <c r="U69" s="20"/>
      <c r="V69" s="20">
        <v>151765792</v>
      </c>
      <c r="W69" s="20">
        <v>162058686</v>
      </c>
      <c r="X69" s="20"/>
      <c r="Y69" s="19"/>
      <c r="Z69" s="22">
        <v>323921662</v>
      </c>
    </row>
    <row r="70" spans="1:26" ht="13.5" hidden="1">
      <c r="A70" s="38" t="s">
        <v>103</v>
      </c>
      <c r="B70" s="18"/>
      <c r="C70" s="18"/>
      <c r="D70" s="19">
        <v>225446065</v>
      </c>
      <c r="E70" s="20">
        <v>225446065</v>
      </c>
      <c r="F70" s="20">
        <v>18002928</v>
      </c>
      <c r="G70" s="20">
        <v>19242369</v>
      </c>
      <c r="H70" s="20">
        <v>14730924</v>
      </c>
      <c r="I70" s="20">
        <v>51976221</v>
      </c>
      <c r="J70" s="20">
        <v>15232667</v>
      </c>
      <c r="K70" s="20">
        <v>14806764</v>
      </c>
      <c r="L70" s="20">
        <v>14979347</v>
      </c>
      <c r="M70" s="20">
        <v>45018778</v>
      </c>
      <c r="N70" s="20"/>
      <c r="O70" s="20"/>
      <c r="P70" s="20"/>
      <c r="Q70" s="20"/>
      <c r="R70" s="20"/>
      <c r="S70" s="20"/>
      <c r="T70" s="20"/>
      <c r="U70" s="20"/>
      <c r="V70" s="20">
        <v>96994999</v>
      </c>
      <c r="W70" s="20">
        <v>101748366</v>
      </c>
      <c r="X70" s="20"/>
      <c r="Y70" s="19"/>
      <c r="Z70" s="22">
        <v>225446065</v>
      </c>
    </row>
    <row r="71" spans="1:26" ht="13.5" hidden="1">
      <c r="A71" s="38" t="s">
        <v>104</v>
      </c>
      <c r="B71" s="18"/>
      <c r="C71" s="18"/>
      <c r="D71" s="19">
        <v>52392515</v>
      </c>
      <c r="E71" s="20">
        <v>52392515</v>
      </c>
      <c r="F71" s="20">
        <v>5270235</v>
      </c>
      <c r="G71" s="20">
        <v>4810150</v>
      </c>
      <c r="H71" s="20">
        <v>5047441</v>
      </c>
      <c r="I71" s="20">
        <v>15127826</v>
      </c>
      <c r="J71" s="20">
        <v>5174351</v>
      </c>
      <c r="K71" s="20">
        <v>11083022</v>
      </c>
      <c r="L71" s="20">
        <v>-2197384</v>
      </c>
      <c r="M71" s="20">
        <v>14059989</v>
      </c>
      <c r="N71" s="20"/>
      <c r="O71" s="20"/>
      <c r="P71" s="20"/>
      <c r="Q71" s="20"/>
      <c r="R71" s="20"/>
      <c r="S71" s="20"/>
      <c r="T71" s="20"/>
      <c r="U71" s="20"/>
      <c r="V71" s="20">
        <v>29187815</v>
      </c>
      <c r="W71" s="20">
        <v>32706216</v>
      </c>
      <c r="X71" s="20"/>
      <c r="Y71" s="19"/>
      <c r="Z71" s="22">
        <v>52392515</v>
      </c>
    </row>
    <row r="72" spans="1:26" ht="13.5" hidden="1">
      <c r="A72" s="38" t="s">
        <v>105</v>
      </c>
      <c r="B72" s="18"/>
      <c r="C72" s="18"/>
      <c r="D72" s="19">
        <v>23698604</v>
      </c>
      <c r="E72" s="20">
        <v>23698604</v>
      </c>
      <c r="F72" s="20">
        <v>2000725</v>
      </c>
      <c r="G72" s="20">
        <v>2007946</v>
      </c>
      <c r="H72" s="20">
        <v>2007658</v>
      </c>
      <c r="I72" s="20">
        <v>6016329</v>
      </c>
      <c r="J72" s="20">
        <v>2010024</v>
      </c>
      <c r="K72" s="20">
        <v>2190181</v>
      </c>
      <c r="L72" s="20">
        <v>1834068</v>
      </c>
      <c r="M72" s="20">
        <v>6034273</v>
      </c>
      <c r="N72" s="20"/>
      <c r="O72" s="20"/>
      <c r="P72" s="20"/>
      <c r="Q72" s="20"/>
      <c r="R72" s="20"/>
      <c r="S72" s="20"/>
      <c r="T72" s="20"/>
      <c r="U72" s="20"/>
      <c r="V72" s="20">
        <v>12050602</v>
      </c>
      <c r="W72" s="20">
        <v>10806342</v>
      </c>
      <c r="X72" s="20"/>
      <c r="Y72" s="19"/>
      <c r="Z72" s="22">
        <v>23698604</v>
      </c>
    </row>
    <row r="73" spans="1:26" ht="13.5" hidden="1">
      <c r="A73" s="38" t="s">
        <v>106</v>
      </c>
      <c r="B73" s="18"/>
      <c r="C73" s="18"/>
      <c r="D73" s="19">
        <v>19822688</v>
      </c>
      <c r="E73" s="20">
        <v>19822688</v>
      </c>
      <c r="F73" s="20">
        <v>1745342</v>
      </c>
      <c r="G73" s="20">
        <v>1752939</v>
      </c>
      <c r="H73" s="20">
        <v>1751465</v>
      </c>
      <c r="I73" s="20">
        <v>5249746</v>
      </c>
      <c r="J73" s="20">
        <v>1702126</v>
      </c>
      <c r="K73" s="20">
        <v>1760195</v>
      </c>
      <c r="L73" s="20">
        <v>1755911</v>
      </c>
      <c r="M73" s="20">
        <v>5218232</v>
      </c>
      <c r="N73" s="20"/>
      <c r="O73" s="20"/>
      <c r="P73" s="20"/>
      <c r="Q73" s="20"/>
      <c r="R73" s="20"/>
      <c r="S73" s="20"/>
      <c r="T73" s="20"/>
      <c r="U73" s="20"/>
      <c r="V73" s="20">
        <v>10467978</v>
      </c>
      <c r="W73" s="20">
        <v>9462486</v>
      </c>
      <c r="X73" s="20"/>
      <c r="Y73" s="19"/>
      <c r="Z73" s="22">
        <v>19822688</v>
      </c>
    </row>
    <row r="74" spans="1:26" ht="13.5" hidden="1">
      <c r="A74" s="38" t="s">
        <v>107</v>
      </c>
      <c r="B74" s="18"/>
      <c r="C74" s="18"/>
      <c r="D74" s="19">
        <v>2561790</v>
      </c>
      <c r="E74" s="20">
        <v>2561790</v>
      </c>
      <c r="F74" s="20">
        <v>172000</v>
      </c>
      <c r="G74" s="20">
        <v>288800</v>
      </c>
      <c r="H74" s="20">
        <v>627302</v>
      </c>
      <c r="I74" s="20">
        <v>1088102</v>
      </c>
      <c r="J74" s="20">
        <v>1254686</v>
      </c>
      <c r="K74" s="20">
        <v>610885</v>
      </c>
      <c r="L74" s="20">
        <v>110725</v>
      </c>
      <c r="M74" s="20">
        <v>1976296</v>
      </c>
      <c r="N74" s="20"/>
      <c r="O74" s="20"/>
      <c r="P74" s="20"/>
      <c r="Q74" s="20"/>
      <c r="R74" s="20"/>
      <c r="S74" s="20"/>
      <c r="T74" s="20"/>
      <c r="U74" s="20"/>
      <c r="V74" s="20">
        <v>3064398</v>
      </c>
      <c r="W74" s="20">
        <v>7335276</v>
      </c>
      <c r="X74" s="20"/>
      <c r="Y74" s="19"/>
      <c r="Z74" s="22">
        <v>2561790</v>
      </c>
    </row>
    <row r="75" spans="1:26" ht="13.5" hidden="1">
      <c r="A75" s="39" t="s">
        <v>108</v>
      </c>
      <c r="B75" s="27"/>
      <c r="C75" s="27"/>
      <c r="D75" s="28">
        <v>22500000</v>
      </c>
      <c r="E75" s="29">
        <v>22500000</v>
      </c>
      <c r="F75" s="29">
        <v>1728287</v>
      </c>
      <c r="G75" s="29">
        <v>1759912</v>
      </c>
      <c r="H75" s="29">
        <v>1814688</v>
      </c>
      <c r="I75" s="29">
        <v>5302887</v>
      </c>
      <c r="J75" s="29">
        <v>1808525</v>
      </c>
      <c r="K75" s="29">
        <v>1895181</v>
      </c>
      <c r="L75" s="29">
        <v>1959447</v>
      </c>
      <c r="M75" s="29">
        <v>5663153</v>
      </c>
      <c r="N75" s="29"/>
      <c r="O75" s="29"/>
      <c r="P75" s="29"/>
      <c r="Q75" s="29"/>
      <c r="R75" s="29"/>
      <c r="S75" s="29"/>
      <c r="T75" s="29"/>
      <c r="U75" s="29"/>
      <c r="V75" s="29">
        <v>10966040</v>
      </c>
      <c r="W75" s="29">
        <v>11282058</v>
      </c>
      <c r="X75" s="29"/>
      <c r="Y75" s="28"/>
      <c r="Z75" s="30">
        <v>22500000</v>
      </c>
    </row>
    <row r="76" spans="1:26" ht="13.5" hidden="1">
      <c r="A76" s="41" t="s">
        <v>110</v>
      </c>
      <c r="B76" s="31"/>
      <c r="C76" s="31"/>
      <c r="D76" s="32">
        <v>379839036</v>
      </c>
      <c r="E76" s="33">
        <v>379839036</v>
      </c>
      <c r="F76" s="33">
        <v>24274676</v>
      </c>
      <c r="G76" s="33">
        <v>26636110</v>
      </c>
      <c r="H76" s="33">
        <v>26636110</v>
      </c>
      <c r="I76" s="33">
        <v>77546896</v>
      </c>
      <c r="J76" s="33">
        <v>20875703</v>
      </c>
      <c r="K76" s="33">
        <v>27573300</v>
      </c>
      <c r="L76" s="33">
        <v>20761081</v>
      </c>
      <c r="M76" s="33">
        <v>69210084</v>
      </c>
      <c r="N76" s="33"/>
      <c r="O76" s="33"/>
      <c r="P76" s="33"/>
      <c r="Q76" s="33"/>
      <c r="R76" s="33"/>
      <c r="S76" s="33"/>
      <c r="T76" s="33"/>
      <c r="U76" s="33"/>
      <c r="V76" s="33">
        <v>146756980</v>
      </c>
      <c r="W76" s="33">
        <v>189919398</v>
      </c>
      <c r="X76" s="33"/>
      <c r="Y76" s="32"/>
      <c r="Z76" s="34">
        <v>379839036</v>
      </c>
    </row>
    <row r="77" spans="1:26" ht="13.5" hidden="1">
      <c r="A77" s="36" t="s">
        <v>31</v>
      </c>
      <c r="B77" s="18"/>
      <c r="C77" s="18"/>
      <c r="D77" s="19">
        <v>74760998</v>
      </c>
      <c r="E77" s="20">
        <v>74760998</v>
      </c>
      <c r="F77" s="20">
        <v>4879668</v>
      </c>
      <c r="G77" s="20">
        <v>5332685</v>
      </c>
      <c r="H77" s="20">
        <v>5332685</v>
      </c>
      <c r="I77" s="20">
        <v>15545038</v>
      </c>
      <c r="J77" s="20">
        <v>6182861</v>
      </c>
      <c r="K77" s="20">
        <v>5263412</v>
      </c>
      <c r="L77" s="20">
        <v>7591740</v>
      </c>
      <c r="M77" s="20">
        <v>19038013</v>
      </c>
      <c r="N77" s="20"/>
      <c r="O77" s="20"/>
      <c r="P77" s="20"/>
      <c r="Q77" s="20"/>
      <c r="R77" s="20"/>
      <c r="S77" s="20"/>
      <c r="T77" s="20"/>
      <c r="U77" s="20"/>
      <c r="V77" s="20">
        <v>34583051</v>
      </c>
      <c r="W77" s="20">
        <v>37380378</v>
      </c>
      <c r="X77" s="20"/>
      <c r="Y77" s="19"/>
      <c r="Z77" s="22">
        <v>74760998</v>
      </c>
    </row>
    <row r="78" spans="1:26" ht="13.5" hidden="1">
      <c r="A78" s="37" t="s">
        <v>32</v>
      </c>
      <c r="B78" s="18"/>
      <c r="C78" s="18"/>
      <c r="D78" s="19">
        <v>303953038</v>
      </c>
      <c r="E78" s="20">
        <v>303953038</v>
      </c>
      <c r="F78" s="20">
        <v>19308594</v>
      </c>
      <c r="G78" s="20">
        <v>21215429</v>
      </c>
      <c r="H78" s="20">
        <v>21215429</v>
      </c>
      <c r="I78" s="20">
        <v>61739452</v>
      </c>
      <c r="J78" s="20">
        <v>14602416</v>
      </c>
      <c r="K78" s="20">
        <v>22215129</v>
      </c>
      <c r="L78" s="20">
        <v>13071369</v>
      </c>
      <c r="M78" s="20">
        <v>49888914</v>
      </c>
      <c r="N78" s="20"/>
      <c r="O78" s="20"/>
      <c r="P78" s="20"/>
      <c r="Q78" s="20"/>
      <c r="R78" s="20"/>
      <c r="S78" s="20"/>
      <c r="T78" s="20"/>
      <c r="U78" s="20"/>
      <c r="V78" s="20">
        <v>111628366</v>
      </c>
      <c r="W78" s="20">
        <v>151976520</v>
      </c>
      <c r="X78" s="20"/>
      <c r="Y78" s="19"/>
      <c r="Z78" s="22">
        <v>303953038</v>
      </c>
    </row>
    <row r="79" spans="1:26" ht="13.5" hidden="1">
      <c r="A79" s="38" t="s">
        <v>103</v>
      </c>
      <c r="B79" s="18"/>
      <c r="C79" s="18"/>
      <c r="D79" s="19">
        <v>212984868</v>
      </c>
      <c r="E79" s="20">
        <v>212984868</v>
      </c>
      <c r="F79" s="20">
        <v>12675383</v>
      </c>
      <c r="G79" s="20">
        <v>14497091</v>
      </c>
      <c r="H79" s="20">
        <v>14497091</v>
      </c>
      <c r="I79" s="20">
        <v>41669565</v>
      </c>
      <c r="J79" s="20">
        <v>6230471</v>
      </c>
      <c r="K79" s="20">
        <v>11241626</v>
      </c>
      <c r="L79" s="20">
        <v>12908045</v>
      </c>
      <c r="M79" s="20">
        <v>30380142</v>
      </c>
      <c r="N79" s="20"/>
      <c r="O79" s="20"/>
      <c r="P79" s="20"/>
      <c r="Q79" s="20"/>
      <c r="R79" s="20"/>
      <c r="S79" s="20"/>
      <c r="T79" s="20"/>
      <c r="U79" s="20"/>
      <c r="V79" s="20">
        <v>72049707</v>
      </c>
      <c r="W79" s="20">
        <v>106492434</v>
      </c>
      <c r="X79" s="20"/>
      <c r="Y79" s="19"/>
      <c r="Z79" s="22">
        <v>212984868</v>
      </c>
    </row>
    <row r="80" spans="1:26" ht="13.5" hidden="1">
      <c r="A80" s="38" t="s">
        <v>104</v>
      </c>
      <c r="B80" s="18"/>
      <c r="C80" s="18"/>
      <c r="D80" s="19">
        <v>42961861</v>
      </c>
      <c r="E80" s="20">
        <v>42961861</v>
      </c>
      <c r="F80" s="20">
        <v>3320248</v>
      </c>
      <c r="G80" s="20">
        <v>3319003</v>
      </c>
      <c r="H80" s="20">
        <v>3319003</v>
      </c>
      <c r="I80" s="20">
        <v>9958254</v>
      </c>
      <c r="J80" s="20">
        <v>3570302</v>
      </c>
      <c r="K80" s="20">
        <v>7536455</v>
      </c>
      <c r="L80" s="20">
        <v>-4160343</v>
      </c>
      <c r="M80" s="20">
        <v>6946414</v>
      </c>
      <c r="N80" s="20"/>
      <c r="O80" s="20"/>
      <c r="P80" s="20"/>
      <c r="Q80" s="20"/>
      <c r="R80" s="20"/>
      <c r="S80" s="20"/>
      <c r="T80" s="20"/>
      <c r="U80" s="20"/>
      <c r="V80" s="20">
        <v>16904668</v>
      </c>
      <c r="W80" s="20">
        <v>21480930</v>
      </c>
      <c r="X80" s="20"/>
      <c r="Y80" s="19"/>
      <c r="Z80" s="22">
        <v>42961861</v>
      </c>
    </row>
    <row r="81" spans="1:26" ht="13.5" hidden="1">
      <c r="A81" s="38" t="s">
        <v>105</v>
      </c>
      <c r="B81" s="18"/>
      <c r="C81" s="18"/>
      <c r="D81" s="19">
        <v>19393495</v>
      </c>
      <c r="E81" s="20">
        <v>19393495</v>
      </c>
      <c r="F81" s="20">
        <v>1257789</v>
      </c>
      <c r="G81" s="20">
        <v>1382561</v>
      </c>
      <c r="H81" s="20">
        <v>1382561</v>
      </c>
      <c r="I81" s="20">
        <v>4022911</v>
      </c>
      <c r="J81" s="20">
        <v>1951304</v>
      </c>
      <c r="K81" s="20">
        <v>1486443</v>
      </c>
      <c r="L81" s="20">
        <v>1793237</v>
      </c>
      <c r="M81" s="20">
        <v>5230984</v>
      </c>
      <c r="N81" s="20"/>
      <c r="O81" s="20"/>
      <c r="P81" s="20"/>
      <c r="Q81" s="20"/>
      <c r="R81" s="20"/>
      <c r="S81" s="20"/>
      <c r="T81" s="20"/>
      <c r="U81" s="20"/>
      <c r="V81" s="20">
        <v>9253895</v>
      </c>
      <c r="W81" s="20">
        <v>9696750</v>
      </c>
      <c r="X81" s="20"/>
      <c r="Y81" s="19"/>
      <c r="Z81" s="22">
        <v>19393495</v>
      </c>
    </row>
    <row r="82" spans="1:26" ht="13.5" hidden="1">
      <c r="A82" s="38" t="s">
        <v>106</v>
      </c>
      <c r="B82" s="18"/>
      <c r="C82" s="18"/>
      <c r="D82" s="19">
        <v>16254358</v>
      </c>
      <c r="E82" s="20">
        <v>16254358</v>
      </c>
      <c r="F82" s="20">
        <v>1099400</v>
      </c>
      <c r="G82" s="20">
        <v>1209074</v>
      </c>
      <c r="H82" s="20">
        <v>1209074</v>
      </c>
      <c r="I82" s="20">
        <v>3517548</v>
      </c>
      <c r="J82" s="20">
        <v>1763509</v>
      </c>
      <c r="K82" s="20">
        <v>1196933</v>
      </c>
      <c r="L82" s="20">
        <v>1720647</v>
      </c>
      <c r="M82" s="20">
        <v>4681089</v>
      </c>
      <c r="N82" s="20"/>
      <c r="O82" s="20"/>
      <c r="P82" s="20"/>
      <c r="Q82" s="20"/>
      <c r="R82" s="20"/>
      <c r="S82" s="20"/>
      <c r="T82" s="20"/>
      <c r="U82" s="20"/>
      <c r="V82" s="20">
        <v>8198637</v>
      </c>
      <c r="W82" s="20">
        <v>8127180</v>
      </c>
      <c r="X82" s="20"/>
      <c r="Y82" s="19"/>
      <c r="Z82" s="22">
        <v>16254358</v>
      </c>
    </row>
    <row r="83" spans="1:26" ht="13.5" hidden="1">
      <c r="A83" s="38" t="s">
        <v>107</v>
      </c>
      <c r="B83" s="18"/>
      <c r="C83" s="18"/>
      <c r="D83" s="19">
        <v>12358456</v>
      </c>
      <c r="E83" s="20">
        <v>12358456</v>
      </c>
      <c r="F83" s="20">
        <v>955774</v>
      </c>
      <c r="G83" s="20">
        <v>807700</v>
      </c>
      <c r="H83" s="20">
        <v>807700</v>
      </c>
      <c r="I83" s="20">
        <v>2571174</v>
      </c>
      <c r="J83" s="20">
        <v>1086830</v>
      </c>
      <c r="K83" s="20">
        <v>753672</v>
      </c>
      <c r="L83" s="20">
        <v>809783</v>
      </c>
      <c r="M83" s="20">
        <v>2650285</v>
      </c>
      <c r="N83" s="20"/>
      <c r="O83" s="20"/>
      <c r="P83" s="20"/>
      <c r="Q83" s="20"/>
      <c r="R83" s="20"/>
      <c r="S83" s="20"/>
      <c r="T83" s="20"/>
      <c r="U83" s="20"/>
      <c r="V83" s="20">
        <v>5221459</v>
      </c>
      <c r="W83" s="20">
        <v>6179226</v>
      </c>
      <c r="X83" s="20"/>
      <c r="Y83" s="19"/>
      <c r="Z83" s="22">
        <v>12358456</v>
      </c>
    </row>
    <row r="84" spans="1:26" ht="13.5" hidden="1">
      <c r="A84" s="39" t="s">
        <v>108</v>
      </c>
      <c r="B84" s="27"/>
      <c r="C84" s="27"/>
      <c r="D84" s="28">
        <v>1125000</v>
      </c>
      <c r="E84" s="29">
        <v>1125000</v>
      </c>
      <c r="F84" s="29">
        <v>86414</v>
      </c>
      <c r="G84" s="29">
        <v>87996</v>
      </c>
      <c r="H84" s="29">
        <v>87996</v>
      </c>
      <c r="I84" s="29">
        <v>262406</v>
      </c>
      <c r="J84" s="29">
        <v>90426</v>
      </c>
      <c r="K84" s="29">
        <v>94759</v>
      </c>
      <c r="L84" s="29">
        <v>97972</v>
      </c>
      <c r="M84" s="29">
        <v>283157</v>
      </c>
      <c r="N84" s="29"/>
      <c r="O84" s="29"/>
      <c r="P84" s="29"/>
      <c r="Q84" s="29"/>
      <c r="R84" s="29"/>
      <c r="S84" s="29"/>
      <c r="T84" s="29"/>
      <c r="U84" s="29"/>
      <c r="V84" s="29">
        <v>545563</v>
      </c>
      <c r="W84" s="29">
        <v>562500</v>
      </c>
      <c r="X84" s="29"/>
      <c r="Y84" s="28"/>
      <c r="Z84" s="30">
        <v>1125000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34003480</v>
      </c>
      <c r="C5" s="18">
        <v>0</v>
      </c>
      <c r="D5" s="58">
        <v>44252409</v>
      </c>
      <c r="E5" s="59">
        <v>44252409</v>
      </c>
      <c r="F5" s="59">
        <v>3124659</v>
      </c>
      <c r="G5" s="59">
        <v>3981383</v>
      </c>
      <c r="H5" s="59">
        <v>3423950</v>
      </c>
      <c r="I5" s="59">
        <v>10529992</v>
      </c>
      <c r="J5" s="59">
        <v>3381128</v>
      </c>
      <c r="K5" s="59">
        <v>3376613</v>
      </c>
      <c r="L5" s="59">
        <v>3378306</v>
      </c>
      <c r="M5" s="59">
        <v>10136047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20666039</v>
      </c>
      <c r="W5" s="59">
        <v>20228952</v>
      </c>
      <c r="X5" s="59">
        <v>437087</v>
      </c>
      <c r="Y5" s="60">
        <v>2.16</v>
      </c>
      <c r="Z5" s="61">
        <v>44252409</v>
      </c>
    </row>
    <row r="6" spans="1:26" ht="13.5">
      <c r="A6" s="57" t="s">
        <v>32</v>
      </c>
      <c r="B6" s="18">
        <v>120785386</v>
      </c>
      <c r="C6" s="18">
        <v>0</v>
      </c>
      <c r="D6" s="58">
        <v>127376294</v>
      </c>
      <c r="E6" s="59">
        <v>127376294</v>
      </c>
      <c r="F6" s="59">
        <v>7835046</v>
      </c>
      <c r="G6" s="59">
        <v>8351226</v>
      </c>
      <c r="H6" s="59">
        <v>8122975</v>
      </c>
      <c r="I6" s="59">
        <v>24309247</v>
      </c>
      <c r="J6" s="59">
        <v>17152513</v>
      </c>
      <c r="K6" s="59">
        <v>20318099</v>
      </c>
      <c r="L6" s="59">
        <v>24065842</v>
      </c>
      <c r="M6" s="59">
        <v>61536454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85845701</v>
      </c>
      <c r="W6" s="59">
        <v>69383586</v>
      </c>
      <c r="X6" s="59">
        <v>16462115</v>
      </c>
      <c r="Y6" s="60">
        <v>23.73</v>
      </c>
      <c r="Z6" s="61">
        <v>127376294</v>
      </c>
    </row>
    <row r="7" spans="1:26" ht="13.5">
      <c r="A7" s="57" t="s">
        <v>33</v>
      </c>
      <c r="B7" s="18">
        <v>1028297</v>
      </c>
      <c r="C7" s="18">
        <v>0</v>
      </c>
      <c r="D7" s="58">
        <v>947109</v>
      </c>
      <c r="E7" s="59">
        <v>947109</v>
      </c>
      <c r="F7" s="59">
        <v>79429</v>
      </c>
      <c r="G7" s="59">
        <v>91689</v>
      </c>
      <c r="H7" s="59">
        <v>64068</v>
      </c>
      <c r="I7" s="59">
        <v>235186</v>
      </c>
      <c r="J7" s="59">
        <v>24485</v>
      </c>
      <c r="K7" s="59">
        <v>24403</v>
      </c>
      <c r="L7" s="59">
        <v>70046</v>
      </c>
      <c r="M7" s="59">
        <v>118934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354120</v>
      </c>
      <c r="W7" s="59">
        <v>266502</v>
      </c>
      <c r="X7" s="59">
        <v>87618</v>
      </c>
      <c r="Y7" s="60">
        <v>32.88</v>
      </c>
      <c r="Z7" s="61">
        <v>947109</v>
      </c>
    </row>
    <row r="8" spans="1:26" ht="13.5">
      <c r="A8" s="57" t="s">
        <v>34</v>
      </c>
      <c r="B8" s="18">
        <v>168294917</v>
      </c>
      <c r="C8" s="18">
        <v>0</v>
      </c>
      <c r="D8" s="58">
        <v>174112000</v>
      </c>
      <c r="E8" s="59">
        <v>174112000</v>
      </c>
      <c r="F8" s="59">
        <v>69168554</v>
      </c>
      <c r="G8" s="59">
        <v>2476858</v>
      </c>
      <c r="H8" s="59">
        <v>135000</v>
      </c>
      <c r="I8" s="59">
        <v>71780412</v>
      </c>
      <c r="J8" s="59">
        <v>154768</v>
      </c>
      <c r="K8" s="59">
        <v>1211000</v>
      </c>
      <c r="L8" s="59">
        <v>55338271</v>
      </c>
      <c r="M8" s="59">
        <v>56704039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128484451</v>
      </c>
      <c r="W8" s="59">
        <v>140183000</v>
      </c>
      <c r="X8" s="59">
        <v>-11698549</v>
      </c>
      <c r="Y8" s="60">
        <v>-8.35</v>
      </c>
      <c r="Z8" s="61">
        <v>174112000</v>
      </c>
    </row>
    <row r="9" spans="1:26" ht="13.5">
      <c r="A9" s="57" t="s">
        <v>35</v>
      </c>
      <c r="B9" s="18">
        <v>63339567</v>
      </c>
      <c r="C9" s="18">
        <v>0</v>
      </c>
      <c r="D9" s="58">
        <v>49182966</v>
      </c>
      <c r="E9" s="59">
        <v>49182966</v>
      </c>
      <c r="F9" s="59">
        <v>7230708</v>
      </c>
      <c r="G9" s="59">
        <v>7006107</v>
      </c>
      <c r="H9" s="59">
        <v>5007913</v>
      </c>
      <c r="I9" s="59">
        <v>19244728</v>
      </c>
      <c r="J9" s="59">
        <v>6009688</v>
      </c>
      <c r="K9" s="59">
        <v>6573869</v>
      </c>
      <c r="L9" s="59">
        <v>-21629146</v>
      </c>
      <c r="M9" s="59">
        <v>-9045589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10199139</v>
      </c>
      <c r="W9" s="59">
        <v>24707126</v>
      </c>
      <c r="X9" s="59">
        <v>-14507987</v>
      </c>
      <c r="Y9" s="60">
        <v>-58.72</v>
      </c>
      <c r="Z9" s="61">
        <v>49182966</v>
      </c>
    </row>
    <row r="10" spans="1:26" ht="25.5">
      <c r="A10" s="62" t="s">
        <v>95</v>
      </c>
      <c r="B10" s="63">
        <f>SUM(B5:B9)</f>
        <v>387451647</v>
      </c>
      <c r="C10" s="63">
        <f>SUM(C5:C9)</f>
        <v>0</v>
      </c>
      <c r="D10" s="64">
        <f aca="true" t="shared" si="0" ref="D10:Z10">SUM(D5:D9)</f>
        <v>395870778</v>
      </c>
      <c r="E10" s="65">
        <f t="shared" si="0"/>
        <v>395870778</v>
      </c>
      <c r="F10" s="65">
        <f t="shared" si="0"/>
        <v>87438396</v>
      </c>
      <c r="G10" s="65">
        <f t="shared" si="0"/>
        <v>21907263</v>
      </c>
      <c r="H10" s="65">
        <f t="shared" si="0"/>
        <v>16753906</v>
      </c>
      <c r="I10" s="65">
        <f t="shared" si="0"/>
        <v>126099565</v>
      </c>
      <c r="J10" s="65">
        <f t="shared" si="0"/>
        <v>26722582</v>
      </c>
      <c r="K10" s="65">
        <f t="shared" si="0"/>
        <v>31503984</v>
      </c>
      <c r="L10" s="65">
        <f t="shared" si="0"/>
        <v>61223319</v>
      </c>
      <c r="M10" s="65">
        <f t="shared" si="0"/>
        <v>119449885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245549450</v>
      </c>
      <c r="W10" s="65">
        <f t="shared" si="0"/>
        <v>254769166</v>
      </c>
      <c r="X10" s="65">
        <f t="shared" si="0"/>
        <v>-9219716</v>
      </c>
      <c r="Y10" s="66">
        <f>+IF(W10&lt;&gt;0,(X10/W10)*100,0)</f>
        <v>-3.618850799236827</v>
      </c>
      <c r="Z10" s="67">
        <f t="shared" si="0"/>
        <v>395870778</v>
      </c>
    </row>
    <row r="11" spans="1:26" ht="13.5">
      <c r="A11" s="57" t="s">
        <v>36</v>
      </c>
      <c r="B11" s="18">
        <v>128726584</v>
      </c>
      <c r="C11" s="18">
        <v>0</v>
      </c>
      <c r="D11" s="58">
        <v>132738978</v>
      </c>
      <c r="E11" s="59">
        <v>132738978</v>
      </c>
      <c r="F11" s="59">
        <v>11790911</v>
      </c>
      <c r="G11" s="59">
        <v>14258097</v>
      </c>
      <c r="H11" s="59">
        <v>13096683</v>
      </c>
      <c r="I11" s="59">
        <v>39145691</v>
      </c>
      <c r="J11" s="59">
        <v>12589854</v>
      </c>
      <c r="K11" s="59">
        <v>12805578</v>
      </c>
      <c r="L11" s="59">
        <v>12855147</v>
      </c>
      <c r="M11" s="59">
        <v>38250579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77396270</v>
      </c>
      <c r="W11" s="59">
        <v>66369492</v>
      </c>
      <c r="X11" s="59">
        <v>11026778</v>
      </c>
      <c r="Y11" s="60">
        <v>16.61</v>
      </c>
      <c r="Z11" s="61">
        <v>132738978</v>
      </c>
    </row>
    <row r="12" spans="1:26" ht="13.5">
      <c r="A12" s="57" t="s">
        <v>37</v>
      </c>
      <c r="B12" s="18">
        <v>13086474</v>
      </c>
      <c r="C12" s="18">
        <v>0</v>
      </c>
      <c r="D12" s="58">
        <v>14652897</v>
      </c>
      <c r="E12" s="59">
        <v>14652897</v>
      </c>
      <c r="F12" s="59">
        <v>1151615</v>
      </c>
      <c r="G12" s="59">
        <v>898901</v>
      </c>
      <c r="H12" s="59">
        <v>991024</v>
      </c>
      <c r="I12" s="59">
        <v>3041540</v>
      </c>
      <c r="J12" s="59">
        <v>965395</v>
      </c>
      <c r="K12" s="59">
        <v>1021948</v>
      </c>
      <c r="L12" s="59">
        <v>1039952</v>
      </c>
      <c r="M12" s="59">
        <v>3027295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6068835</v>
      </c>
      <c r="W12" s="59">
        <v>7326498</v>
      </c>
      <c r="X12" s="59">
        <v>-1257663</v>
      </c>
      <c r="Y12" s="60">
        <v>-17.17</v>
      </c>
      <c r="Z12" s="61">
        <v>14652897</v>
      </c>
    </row>
    <row r="13" spans="1:26" ht="13.5">
      <c r="A13" s="57" t="s">
        <v>96</v>
      </c>
      <c r="B13" s="18">
        <v>75291408</v>
      </c>
      <c r="C13" s="18">
        <v>0</v>
      </c>
      <c r="D13" s="58">
        <v>75079517</v>
      </c>
      <c r="E13" s="59">
        <v>75079517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37539756</v>
      </c>
      <c r="X13" s="59">
        <v>-37539756</v>
      </c>
      <c r="Y13" s="60">
        <v>-100</v>
      </c>
      <c r="Z13" s="61">
        <v>75079517</v>
      </c>
    </row>
    <row r="14" spans="1:26" ht="13.5">
      <c r="A14" s="57" t="s">
        <v>38</v>
      </c>
      <c r="B14" s="18">
        <v>12698943</v>
      </c>
      <c r="C14" s="18">
        <v>0</v>
      </c>
      <c r="D14" s="58">
        <v>265532</v>
      </c>
      <c r="E14" s="59">
        <v>265532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3249915</v>
      </c>
      <c r="M14" s="59">
        <v>3249915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3249915</v>
      </c>
      <c r="W14" s="59">
        <v>132768</v>
      </c>
      <c r="X14" s="59">
        <v>3117147</v>
      </c>
      <c r="Y14" s="60">
        <v>2347.81</v>
      </c>
      <c r="Z14" s="61">
        <v>265532</v>
      </c>
    </row>
    <row r="15" spans="1:26" ht="13.5">
      <c r="A15" s="57" t="s">
        <v>39</v>
      </c>
      <c r="B15" s="18">
        <v>135843717</v>
      </c>
      <c r="C15" s="18">
        <v>0</v>
      </c>
      <c r="D15" s="58">
        <v>127690440</v>
      </c>
      <c r="E15" s="59">
        <v>127690440</v>
      </c>
      <c r="F15" s="59">
        <v>14129711</v>
      </c>
      <c r="G15" s="59">
        <v>14391580</v>
      </c>
      <c r="H15" s="59">
        <v>9923941</v>
      </c>
      <c r="I15" s="59">
        <v>38445232</v>
      </c>
      <c r="J15" s="59">
        <v>161027</v>
      </c>
      <c r="K15" s="59">
        <v>7485288</v>
      </c>
      <c r="L15" s="59">
        <v>27500763</v>
      </c>
      <c r="M15" s="59">
        <v>35147078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73592310</v>
      </c>
      <c r="W15" s="59">
        <v>63845220</v>
      </c>
      <c r="X15" s="59">
        <v>9747090</v>
      </c>
      <c r="Y15" s="60">
        <v>15.27</v>
      </c>
      <c r="Z15" s="61">
        <v>127690440</v>
      </c>
    </row>
    <row r="16" spans="1:26" ht="13.5">
      <c r="A16" s="68" t="s">
        <v>40</v>
      </c>
      <c r="B16" s="18">
        <v>3929752</v>
      </c>
      <c r="C16" s="18">
        <v>0</v>
      </c>
      <c r="D16" s="58">
        <v>12728396</v>
      </c>
      <c r="E16" s="59">
        <v>12728396</v>
      </c>
      <c r="F16" s="59">
        <v>283484</v>
      </c>
      <c r="G16" s="59">
        <v>807597</v>
      </c>
      <c r="H16" s="59">
        <v>249095</v>
      </c>
      <c r="I16" s="59">
        <v>1340176</v>
      </c>
      <c r="J16" s="59">
        <v>545440</v>
      </c>
      <c r="K16" s="59">
        <v>870126</v>
      </c>
      <c r="L16" s="59">
        <v>899532</v>
      </c>
      <c r="M16" s="59">
        <v>2315098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3655274</v>
      </c>
      <c r="W16" s="59">
        <v>6364200</v>
      </c>
      <c r="X16" s="59">
        <v>-2708926</v>
      </c>
      <c r="Y16" s="60">
        <v>-42.57</v>
      </c>
      <c r="Z16" s="61">
        <v>12728396</v>
      </c>
    </row>
    <row r="17" spans="1:26" ht="13.5">
      <c r="A17" s="57" t="s">
        <v>41</v>
      </c>
      <c r="B17" s="18">
        <v>117131020</v>
      </c>
      <c r="C17" s="18">
        <v>0</v>
      </c>
      <c r="D17" s="58">
        <v>116278367</v>
      </c>
      <c r="E17" s="59">
        <v>116278367</v>
      </c>
      <c r="F17" s="59">
        <v>9234776</v>
      </c>
      <c r="G17" s="59">
        <v>9616884</v>
      </c>
      <c r="H17" s="59">
        <v>8185562</v>
      </c>
      <c r="I17" s="59">
        <v>27037222</v>
      </c>
      <c r="J17" s="59">
        <v>8501502</v>
      </c>
      <c r="K17" s="59">
        <v>18775798</v>
      </c>
      <c r="L17" s="59">
        <v>5516263</v>
      </c>
      <c r="M17" s="59">
        <v>32793563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59830785</v>
      </c>
      <c r="W17" s="59">
        <v>57332736</v>
      </c>
      <c r="X17" s="59">
        <v>2498049</v>
      </c>
      <c r="Y17" s="60">
        <v>4.36</v>
      </c>
      <c r="Z17" s="61">
        <v>116278367</v>
      </c>
    </row>
    <row r="18" spans="1:26" ht="13.5">
      <c r="A18" s="69" t="s">
        <v>42</v>
      </c>
      <c r="B18" s="70">
        <f>SUM(B11:B17)</f>
        <v>486707898</v>
      </c>
      <c r="C18" s="70">
        <f>SUM(C11:C17)</f>
        <v>0</v>
      </c>
      <c r="D18" s="71">
        <f aca="true" t="shared" si="1" ref="D18:Z18">SUM(D11:D17)</f>
        <v>479434127</v>
      </c>
      <c r="E18" s="72">
        <f t="shared" si="1"/>
        <v>479434127</v>
      </c>
      <c r="F18" s="72">
        <f t="shared" si="1"/>
        <v>36590497</v>
      </c>
      <c r="G18" s="72">
        <f t="shared" si="1"/>
        <v>39973059</v>
      </c>
      <c r="H18" s="72">
        <f t="shared" si="1"/>
        <v>32446305</v>
      </c>
      <c r="I18" s="72">
        <f t="shared" si="1"/>
        <v>109009861</v>
      </c>
      <c r="J18" s="72">
        <f t="shared" si="1"/>
        <v>22763218</v>
      </c>
      <c r="K18" s="72">
        <f t="shared" si="1"/>
        <v>40958738</v>
      </c>
      <c r="L18" s="72">
        <f t="shared" si="1"/>
        <v>51061572</v>
      </c>
      <c r="M18" s="72">
        <f t="shared" si="1"/>
        <v>114783528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223793389</v>
      </c>
      <c r="W18" s="72">
        <f t="shared" si="1"/>
        <v>238910670</v>
      </c>
      <c r="X18" s="72">
        <f t="shared" si="1"/>
        <v>-15117281</v>
      </c>
      <c r="Y18" s="66">
        <f>+IF(W18&lt;&gt;0,(X18/W18)*100,0)</f>
        <v>-6.327587210734456</v>
      </c>
      <c r="Z18" s="73">
        <f t="shared" si="1"/>
        <v>479434127</v>
      </c>
    </row>
    <row r="19" spans="1:26" ht="13.5">
      <c r="A19" s="69" t="s">
        <v>43</v>
      </c>
      <c r="B19" s="74">
        <f>+B10-B18</f>
        <v>-99256251</v>
      </c>
      <c r="C19" s="74">
        <f>+C10-C18</f>
        <v>0</v>
      </c>
      <c r="D19" s="75">
        <f aca="true" t="shared" si="2" ref="D19:Z19">+D10-D18</f>
        <v>-83563349</v>
      </c>
      <c r="E19" s="76">
        <f t="shared" si="2"/>
        <v>-83563349</v>
      </c>
      <c r="F19" s="76">
        <f t="shared" si="2"/>
        <v>50847899</v>
      </c>
      <c r="G19" s="76">
        <f t="shared" si="2"/>
        <v>-18065796</v>
      </c>
      <c r="H19" s="76">
        <f t="shared" si="2"/>
        <v>-15692399</v>
      </c>
      <c r="I19" s="76">
        <f t="shared" si="2"/>
        <v>17089704</v>
      </c>
      <c r="J19" s="76">
        <f t="shared" si="2"/>
        <v>3959364</v>
      </c>
      <c r="K19" s="76">
        <f t="shared" si="2"/>
        <v>-9454754</v>
      </c>
      <c r="L19" s="76">
        <f t="shared" si="2"/>
        <v>10161747</v>
      </c>
      <c r="M19" s="76">
        <f t="shared" si="2"/>
        <v>4666357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21756061</v>
      </c>
      <c r="W19" s="76">
        <f>IF(E10=E18,0,W10-W18)</f>
        <v>15858496</v>
      </c>
      <c r="X19" s="76">
        <f t="shared" si="2"/>
        <v>5897565</v>
      </c>
      <c r="Y19" s="77">
        <f>+IF(W19&lt;&gt;0,(X19/W19)*100,0)</f>
        <v>37.18867791750239</v>
      </c>
      <c r="Z19" s="78">
        <f t="shared" si="2"/>
        <v>-83563349</v>
      </c>
    </row>
    <row r="20" spans="1:26" ht="13.5">
      <c r="A20" s="57" t="s">
        <v>44</v>
      </c>
      <c r="B20" s="18">
        <v>191035163</v>
      </c>
      <c r="C20" s="18">
        <v>0</v>
      </c>
      <c r="D20" s="58">
        <v>75166000</v>
      </c>
      <c r="E20" s="59">
        <v>75166000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37582998</v>
      </c>
      <c r="X20" s="59">
        <v>-37582998</v>
      </c>
      <c r="Y20" s="60">
        <v>-100</v>
      </c>
      <c r="Z20" s="61">
        <v>75166000</v>
      </c>
    </row>
    <row r="21" spans="1:26" ht="13.5">
      <c r="A21" s="57" t="s">
        <v>97</v>
      </c>
      <c r="B21" s="79">
        <v>0</v>
      </c>
      <c r="C21" s="79">
        <v>0</v>
      </c>
      <c r="D21" s="80">
        <v>2100000</v>
      </c>
      <c r="E21" s="81">
        <v>2100000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1050000</v>
      </c>
      <c r="X21" s="81">
        <v>-1050000</v>
      </c>
      <c r="Y21" s="82">
        <v>-100</v>
      </c>
      <c r="Z21" s="83">
        <v>2100000</v>
      </c>
    </row>
    <row r="22" spans="1:26" ht="25.5">
      <c r="A22" s="84" t="s">
        <v>98</v>
      </c>
      <c r="B22" s="85">
        <f>SUM(B19:B21)</f>
        <v>91778912</v>
      </c>
      <c r="C22" s="85">
        <f>SUM(C19:C21)</f>
        <v>0</v>
      </c>
      <c r="D22" s="86">
        <f aca="true" t="shared" si="3" ref="D22:Z22">SUM(D19:D21)</f>
        <v>-6297349</v>
      </c>
      <c r="E22" s="87">
        <f t="shared" si="3"/>
        <v>-6297349</v>
      </c>
      <c r="F22" s="87">
        <f t="shared" si="3"/>
        <v>50847899</v>
      </c>
      <c r="G22" s="87">
        <f t="shared" si="3"/>
        <v>-18065796</v>
      </c>
      <c r="H22" s="87">
        <f t="shared" si="3"/>
        <v>-15692399</v>
      </c>
      <c r="I22" s="87">
        <f t="shared" si="3"/>
        <v>17089704</v>
      </c>
      <c r="J22" s="87">
        <f t="shared" si="3"/>
        <v>3959364</v>
      </c>
      <c r="K22" s="87">
        <f t="shared" si="3"/>
        <v>-9454754</v>
      </c>
      <c r="L22" s="87">
        <f t="shared" si="3"/>
        <v>10161747</v>
      </c>
      <c r="M22" s="87">
        <f t="shared" si="3"/>
        <v>4666357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21756061</v>
      </c>
      <c r="W22" s="87">
        <f t="shared" si="3"/>
        <v>54491494</v>
      </c>
      <c r="X22" s="87">
        <f t="shared" si="3"/>
        <v>-32735433</v>
      </c>
      <c r="Y22" s="88">
        <f>+IF(W22&lt;&gt;0,(X22/W22)*100,0)</f>
        <v>-60.07439069297678</v>
      </c>
      <c r="Z22" s="89">
        <f t="shared" si="3"/>
        <v>-6297349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91778912</v>
      </c>
      <c r="C24" s="74">
        <f>SUM(C22:C23)</f>
        <v>0</v>
      </c>
      <c r="D24" s="75">
        <f aca="true" t="shared" si="4" ref="D24:Z24">SUM(D22:D23)</f>
        <v>-6297349</v>
      </c>
      <c r="E24" s="76">
        <f t="shared" si="4"/>
        <v>-6297349</v>
      </c>
      <c r="F24" s="76">
        <f t="shared" si="4"/>
        <v>50847899</v>
      </c>
      <c r="G24" s="76">
        <f t="shared" si="4"/>
        <v>-18065796</v>
      </c>
      <c r="H24" s="76">
        <f t="shared" si="4"/>
        <v>-15692399</v>
      </c>
      <c r="I24" s="76">
        <f t="shared" si="4"/>
        <v>17089704</v>
      </c>
      <c r="J24" s="76">
        <f t="shared" si="4"/>
        <v>3959364</v>
      </c>
      <c r="K24" s="76">
        <f t="shared" si="4"/>
        <v>-9454754</v>
      </c>
      <c r="L24" s="76">
        <f t="shared" si="4"/>
        <v>10161747</v>
      </c>
      <c r="M24" s="76">
        <f t="shared" si="4"/>
        <v>4666357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21756061</v>
      </c>
      <c r="W24" s="76">
        <f t="shared" si="4"/>
        <v>54491494</v>
      </c>
      <c r="X24" s="76">
        <f t="shared" si="4"/>
        <v>-32735433</v>
      </c>
      <c r="Y24" s="77">
        <f>+IF(W24&lt;&gt;0,(X24/W24)*100,0)</f>
        <v>-60.07439069297678</v>
      </c>
      <c r="Z24" s="78">
        <f t="shared" si="4"/>
        <v>-6297349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212634667</v>
      </c>
      <c r="C27" s="21">
        <v>0</v>
      </c>
      <c r="D27" s="98">
        <v>77266000</v>
      </c>
      <c r="E27" s="99">
        <v>77266000</v>
      </c>
      <c r="F27" s="99">
        <v>1485522</v>
      </c>
      <c r="G27" s="99">
        <v>5550504</v>
      </c>
      <c r="H27" s="99">
        <v>8321567</v>
      </c>
      <c r="I27" s="99">
        <v>15357593</v>
      </c>
      <c r="J27" s="99">
        <v>6701601</v>
      </c>
      <c r="K27" s="99">
        <v>4024477</v>
      </c>
      <c r="L27" s="99">
        <v>26616071</v>
      </c>
      <c r="M27" s="99">
        <v>37342149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52699742</v>
      </c>
      <c r="W27" s="99">
        <v>38633000</v>
      </c>
      <c r="X27" s="99">
        <v>14066742</v>
      </c>
      <c r="Y27" s="100">
        <v>36.41</v>
      </c>
      <c r="Z27" s="101">
        <v>77266000</v>
      </c>
    </row>
    <row r="28" spans="1:26" ht="13.5">
      <c r="A28" s="102" t="s">
        <v>44</v>
      </c>
      <c r="B28" s="18">
        <v>201035163</v>
      </c>
      <c r="C28" s="18">
        <v>0</v>
      </c>
      <c r="D28" s="58">
        <v>75166000</v>
      </c>
      <c r="E28" s="59">
        <v>75166000</v>
      </c>
      <c r="F28" s="59">
        <v>1465286</v>
      </c>
      <c r="G28" s="59">
        <v>5524806</v>
      </c>
      <c r="H28" s="59">
        <v>7997700</v>
      </c>
      <c r="I28" s="59">
        <v>14987792</v>
      </c>
      <c r="J28" s="59">
        <v>6322999</v>
      </c>
      <c r="K28" s="59">
        <v>1334892</v>
      </c>
      <c r="L28" s="59">
        <v>19239290</v>
      </c>
      <c r="M28" s="59">
        <v>26897181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41884973</v>
      </c>
      <c r="W28" s="59">
        <v>37583000</v>
      </c>
      <c r="X28" s="59">
        <v>4301973</v>
      </c>
      <c r="Y28" s="60">
        <v>11.45</v>
      </c>
      <c r="Z28" s="61">
        <v>75166000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11599511</v>
      </c>
      <c r="C31" s="18">
        <v>0</v>
      </c>
      <c r="D31" s="58">
        <v>2100000</v>
      </c>
      <c r="E31" s="59">
        <v>2100000</v>
      </c>
      <c r="F31" s="59">
        <v>20236</v>
      </c>
      <c r="G31" s="59">
        <v>25698</v>
      </c>
      <c r="H31" s="59">
        <v>323867</v>
      </c>
      <c r="I31" s="59">
        <v>369801</v>
      </c>
      <c r="J31" s="59">
        <v>378602</v>
      </c>
      <c r="K31" s="59">
        <v>2689585</v>
      </c>
      <c r="L31" s="59">
        <v>7376781</v>
      </c>
      <c r="M31" s="59">
        <v>10444968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10814769</v>
      </c>
      <c r="W31" s="59">
        <v>1050000</v>
      </c>
      <c r="X31" s="59">
        <v>9764769</v>
      </c>
      <c r="Y31" s="60">
        <v>929.98</v>
      </c>
      <c r="Z31" s="61">
        <v>2100000</v>
      </c>
    </row>
    <row r="32" spans="1:26" ht="13.5">
      <c r="A32" s="69" t="s">
        <v>50</v>
      </c>
      <c r="B32" s="21">
        <f>SUM(B28:B31)</f>
        <v>212634674</v>
      </c>
      <c r="C32" s="21">
        <f>SUM(C28:C31)</f>
        <v>0</v>
      </c>
      <c r="D32" s="98">
        <f aca="true" t="shared" si="5" ref="D32:Z32">SUM(D28:D31)</f>
        <v>77266000</v>
      </c>
      <c r="E32" s="99">
        <f t="shared" si="5"/>
        <v>77266000</v>
      </c>
      <c r="F32" s="99">
        <f t="shared" si="5"/>
        <v>1485522</v>
      </c>
      <c r="G32" s="99">
        <f t="shared" si="5"/>
        <v>5550504</v>
      </c>
      <c r="H32" s="99">
        <f t="shared" si="5"/>
        <v>8321567</v>
      </c>
      <c r="I32" s="99">
        <f t="shared" si="5"/>
        <v>15357593</v>
      </c>
      <c r="J32" s="99">
        <f t="shared" si="5"/>
        <v>6701601</v>
      </c>
      <c r="K32" s="99">
        <f t="shared" si="5"/>
        <v>4024477</v>
      </c>
      <c r="L32" s="99">
        <f t="shared" si="5"/>
        <v>26616071</v>
      </c>
      <c r="M32" s="99">
        <f t="shared" si="5"/>
        <v>37342149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52699742</v>
      </c>
      <c r="W32" s="99">
        <f t="shared" si="5"/>
        <v>38633000</v>
      </c>
      <c r="X32" s="99">
        <f t="shared" si="5"/>
        <v>14066742</v>
      </c>
      <c r="Y32" s="100">
        <f>+IF(W32&lt;&gt;0,(X32/W32)*100,0)</f>
        <v>36.41120803458183</v>
      </c>
      <c r="Z32" s="101">
        <f t="shared" si="5"/>
        <v>77266000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59562047</v>
      </c>
      <c r="C35" s="18">
        <v>0</v>
      </c>
      <c r="D35" s="58">
        <v>94055403</v>
      </c>
      <c r="E35" s="59">
        <v>94055403</v>
      </c>
      <c r="F35" s="59">
        <v>248064240</v>
      </c>
      <c r="G35" s="59">
        <v>250738511</v>
      </c>
      <c r="H35" s="59">
        <v>234291418</v>
      </c>
      <c r="I35" s="59">
        <v>234291418</v>
      </c>
      <c r="J35" s="59">
        <v>0</v>
      </c>
      <c r="K35" s="59">
        <v>240491327</v>
      </c>
      <c r="L35" s="59">
        <v>258245092</v>
      </c>
      <c r="M35" s="59">
        <v>258245092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258245092</v>
      </c>
      <c r="W35" s="59">
        <v>47027702</v>
      </c>
      <c r="X35" s="59">
        <v>211217390</v>
      </c>
      <c r="Y35" s="60">
        <v>449.13</v>
      </c>
      <c r="Z35" s="61">
        <v>94055403</v>
      </c>
    </row>
    <row r="36" spans="1:26" ht="13.5">
      <c r="A36" s="57" t="s">
        <v>53</v>
      </c>
      <c r="B36" s="18">
        <v>1462744500</v>
      </c>
      <c r="C36" s="18">
        <v>0</v>
      </c>
      <c r="D36" s="58">
        <v>1440449365</v>
      </c>
      <c r="E36" s="59">
        <v>1440449365</v>
      </c>
      <c r="F36" s="59">
        <v>184304812</v>
      </c>
      <c r="G36" s="59">
        <v>1525115434</v>
      </c>
      <c r="H36" s="59">
        <v>1803133663</v>
      </c>
      <c r="I36" s="59">
        <v>1803133663</v>
      </c>
      <c r="J36" s="59">
        <v>0</v>
      </c>
      <c r="K36" s="59">
        <v>1130042799</v>
      </c>
      <c r="L36" s="59">
        <v>1484914710</v>
      </c>
      <c r="M36" s="59">
        <v>1484914710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1484914710</v>
      </c>
      <c r="W36" s="59">
        <v>720224683</v>
      </c>
      <c r="X36" s="59">
        <v>764690027</v>
      </c>
      <c r="Y36" s="60">
        <v>106.17</v>
      </c>
      <c r="Z36" s="61">
        <v>1440449365</v>
      </c>
    </row>
    <row r="37" spans="1:26" ht="13.5">
      <c r="A37" s="57" t="s">
        <v>54</v>
      </c>
      <c r="B37" s="18">
        <v>181357496</v>
      </c>
      <c r="C37" s="18">
        <v>0</v>
      </c>
      <c r="D37" s="58">
        <v>61503118</v>
      </c>
      <c r="E37" s="59">
        <v>61503118</v>
      </c>
      <c r="F37" s="59">
        <v>138843554</v>
      </c>
      <c r="G37" s="59">
        <v>148270043</v>
      </c>
      <c r="H37" s="59">
        <v>165865549</v>
      </c>
      <c r="I37" s="59">
        <v>165865549</v>
      </c>
      <c r="J37" s="59">
        <v>0</v>
      </c>
      <c r="K37" s="59">
        <v>164587529</v>
      </c>
      <c r="L37" s="59">
        <v>144459712</v>
      </c>
      <c r="M37" s="59">
        <v>144459712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144459712</v>
      </c>
      <c r="W37" s="59">
        <v>30751559</v>
      </c>
      <c r="X37" s="59">
        <v>113708153</v>
      </c>
      <c r="Y37" s="60">
        <v>369.76</v>
      </c>
      <c r="Z37" s="61">
        <v>61503118</v>
      </c>
    </row>
    <row r="38" spans="1:26" ht="13.5">
      <c r="A38" s="57" t="s">
        <v>55</v>
      </c>
      <c r="B38" s="18">
        <v>37415311</v>
      </c>
      <c r="C38" s="18">
        <v>0</v>
      </c>
      <c r="D38" s="58">
        <v>35287071</v>
      </c>
      <c r="E38" s="59">
        <v>35287071</v>
      </c>
      <c r="F38" s="59">
        <v>13039262</v>
      </c>
      <c r="G38" s="59">
        <v>13039262</v>
      </c>
      <c r="H38" s="59">
        <v>13039262</v>
      </c>
      <c r="I38" s="59">
        <v>13039262</v>
      </c>
      <c r="J38" s="59">
        <v>0</v>
      </c>
      <c r="K38" s="59">
        <v>927306</v>
      </c>
      <c r="L38" s="59">
        <v>17631841</v>
      </c>
      <c r="M38" s="59">
        <v>17631841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17631841</v>
      </c>
      <c r="W38" s="59">
        <v>17643536</v>
      </c>
      <c r="X38" s="59">
        <v>-11695</v>
      </c>
      <c r="Y38" s="60">
        <v>-0.07</v>
      </c>
      <c r="Z38" s="61">
        <v>35287071</v>
      </c>
    </row>
    <row r="39" spans="1:26" ht="13.5">
      <c r="A39" s="57" t="s">
        <v>56</v>
      </c>
      <c r="B39" s="18">
        <v>1303533740</v>
      </c>
      <c r="C39" s="18">
        <v>0</v>
      </c>
      <c r="D39" s="58">
        <v>1437714579</v>
      </c>
      <c r="E39" s="59">
        <v>1437714579</v>
      </c>
      <c r="F39" s="59">
        <v>280486236</v>
      </c>
      <c r="G39" s="59">
        <v>1614544640</v>
      </c>
      <c r="H39" s="59">
        <v>1858520270</v>
      </c>
      <c r="I39" s="59">
        <v>1858520270</v>
      </c>
      <c r="J39" s="59">
        <v>0</v>
      </c>
      <c r="K39" s="59">
        <v>1205019291</v>
      </c>
      <c r="L39" s="59">
        <v>1581068249</v>
      </c>
      <c r="M39" s="59">
        <v>1581068249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1581068249</v>
      </c>
      <c r="W39" s="59">
        <v>718857290</v>
      </c>
      <c r="X39" s="59">
        <v>862210959</v>
      </c>
      <c r="Y39" s="60">
        <v>119.94</v>
      </c>
      <c r="Z39" s="61">
        <v>1437714579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216124864</v>
      </c>
      <c r="C42" s="18">
        <v>0</v>
      </c>
      <c r="D42" s="58">
        <v>52995348</v>
      </c>
      <c r="E42" s="59">
        <v>52995348</v>
      </c>
      <c r="F42" s="59">
        <v>50847904</v>
      </c>
      <c r="G42" s="59">
        <v>-18065796</v>
      </c>
      <c r="H42" s="59">
        <v>-15692399</v>
      </c>
      <c r="I42" s="59">
        <v>17089709</v>
      </c>
      <c r="J42" s="59">
        <v>48739364</v>
      </c>
      <c r="K42" s="59">
        <v>-7454754</v>
      </c>
      <c r="L42" s="59">
        <v>34790169</v>
      </c>
      <c r="M42" s="59">
        <v>76074779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93164488</v>
      </c>
      <c r="W42" s="59">
        <v>43786214</v>
      </c>
      <c r="X42" s="59">
        <v>49378274</v>
      </c>
      <c r="Y42" s="60">
        <v>112.77</v>
      </c>
      <c r="Z42" s="61">
        <v>52995348</v>
      </c>
    </row>
    <row r="43" spans="1:26" ht="13.5">
      <c r="A43" s="57" t="s">
        <v>59</v>
      </c>
      <c r="B43" s="18">
        <v>-211371607</v>
      </c>
      <c r="C43" s="18">
        <v>0</v>
      </c>
      <c r="D43" s="58">
        <v>-73765996</v>
      </c>
      <c r="E43" s="59">
        <v>-73765996</v>
      </c>
      <c r="F43" s="59">
        <v>-1485522</v>
      </c>
      <c r="G43" s="59">
        <v>-5550504</v>
      </c>
      <c r="H43" s="59">
        <v>-8321567</v>
      </c>
      <c r="I43" s="59">
        <v>-15357593</v>
      </c>
      <c r="J43" s="59">
        <v>-6701601</v>
      </c>
      <c r="K43" s="59">
        <v>-4024477</v>
      </c>
      <c r="L43" s="59">
        <v>-26616071</v>
      </c>
      <c r="M43" s="59">
        <v>-37342149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-52699742</v>
      </c>
      <c r="W43" s="59">
        <v>-36332998</v>
      </c>
      <c r="X43" s="59">
        <v>-16366744</v>
      </c>
      <c r="Y43" s="60">
        <v>45.05</v>
      </c>
      <c r="Z43" s="61">
        <v>-73765996</v>
      </c>
    </row>
    <row r="44" spans="1:26" ht="13.5">
      <c r="A44" s="57" t="s">
        <v>60</v>
      </c>
      <c r="B44" s="18">
        <v>-727241</v>
      </c>
      <c r="C44" s="18">
        <v>0</v>
      </c>
      <c r="D44" s="58">
        <v>-875000</v>
      </c>
      <c r="E44" s="59">
        <v>-875000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-875000</v>
      </c>
      <c r="X44" s="59">
        <v>875000</v>
      </c>
      <c r="Y44" s="60">
        <v>-100</v>
      </c>
      <c r="Z44" s="61">
        <v>-875000</v>
      </c>
    </row>
    <row r="45" spans="1:26" ht="13.5">
      <c r="A45" s="69" t="s">
        <v>61</v>
      </c>
      <c r="B45" s="21">
        <v>4026016</v>
      </c>
      <c r="C45" s="21">
        <v>0</v>
      </c>
      <c r="D45" s="98">
        <v>-18237649</v>
      </c>
      <c r="E45" s="99">
        <v>-18237649</v>
      </c>
      <c r="F45" s="99">
        <v>53388398</v>
      </c>
      <c r="G45" s="99">
        <v>29772098</v>
      </c>
      <c r="H45" s="99">
        <v>5758132</v>
      </c>
      <c r="I45" s="99">
        <v>5758132</v>
      </c>
      <c r="J45" s="99">
        <v>47795895</v>
      </c>
      <c r="K45" s="99">
        <v>36316664</v>
      </c>
      <c r="L45" s="99">
        <v>44490762</v>
      </c>
      <c r="M45" s="99">
        <v>44490762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44490762</v>
      </c>
      <c r="W45" s="99">
        <v>9986215</v>
      </c>
      <c r="X45" s="99">
        <v>34504547</v>
      </c>
      <c r="Y45" s="100">
        <v>345.52</v>
      </c>
      <c r="Z45" s="101">
        <v>-18237649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16161477</v>
      </c>
      <c r="C49" s="51">
        <v>0</v>
      </c>
      <c r="D49" s="128">
        <v>14710960</v>
      </c>
      <c r="E49" s="53">
        <v>9387531</v>
      </c>
      <c r="F49" s="53">
        <v>0</v>
      </c>
      <c r="G49" s="53">
        <v>0</v>
      </c>
      <c r="H49" s="53">
        <v>0</v>
      </c>
      <c r="I49" s="53">
        <v>8303005</v>
      </c>
      <c r="J49" s="53">
        <v>0</v>
      </c>
      <c r="K49" s="53">
        <v>0</v>
      </c>
      <c r="L49" s="53">
        <v>0</v>
      </c>
      <c r="M49" s="53">
        <v>10919391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180969488</v>
      </c>
      <c r="W49" s="53">
        <v>0</v>
      </c>
      <c r="X49" s="53">
        <v>0</v>
      </c>
      <c r="Y49" s="53">
        <v>240451852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72657088</v>
      </c>
      <c r="C51" s="51">
        <v>0</v>
      </c>
      <c r="D51" s="128">
        <v>8592331</v>
      </c>
      <c r="E51" s="53">
        <v>8462829</v>
      </c>
      <c r="F51" s="53">
        <v>0</v>
      </c>
      <c r="G51" s="53">
        <v>0</v>
      </c>
      <c r="H51" s="53">
        <v>0</v>
      </c>
      <c r="I51" s="53">
        <v>26383188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116095436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85.75931039249328</v>
      </c>
      <c r="C58" s="5">
        <f>IF(C67=0,0,+(C76/C67)*100)</f>
        <v>0</v>
      </c>
      <c r="D58" s="6">
        <f aca="true" t="shared" si="6" ref="D58:Z58">IF(D67=0,0,+(D76/D67)*100)</f>
        <v>73.91914143522543</v>
      </c>
      <c r="E58" s="7">
        <f t="shared" si="6"/>
        <v>73.91914143522543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100.1889207108573</v>
      </c>
      <c r="M58" s="7">
        <f t="shared" si="6"/>
        <v>100.0718465386872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100.04754667724805</v>
      </c>
      <c r="W58" s="7">
        <f t="shared" si="6"/>
        <v>71.82248869299197</v>
      </c>
      <c r="X58" s="7">
        <f t="shared" si="6"/>
        <v>0</v>
      </c>
      <c r="Y58" s="7">
        <f t="shared" si="6"/>
        <v>0</v>
      </c>
      <c r="Z58" s="8">
        <f t="shared" si="6"/>
        <v>73.91914143522543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68.49999962713895</v>
      </c>
      <c r="E59" s="10">
        <f t="shared" si="7"/>
        <v>68.49999962713895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74.92454379248119</v>
      </c>
      <c r="X59" s="10">
        <f t="shared" si="7"/>
        <v>0</v>
      </c>
      <c r="Y59" s="10">
        <f t="shared" si="7"/>
        <v>0</v>
      </c>
      <c r="Z59" s="11">
        <f t="shared" si="7"/>
        <v>68.49999962713895</v>
      </c>
    </row>
    <row r="60" spans="1:26" ht="13.5">
      <c r="A60" s="37" t="s">
        <v>32</v>
      </c>
      <c r="B60" s="12">
        <f t="shared" si="7"/>
        <v>80.49348453462738</v>
      </c>
      <c r="C60" s="12">
        <f t="shared" si="7"/>
        <v>0</v>
      </c>
      <c r="D60" s="3">
        <f t="shared" si="7"/>
        <v>80.95689139770388</v>
      </c>
      <c r="E60" s="13">
        <f t="shared" si="7"/>
        <v>80.95689139770388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100.22613794273228</v>
      </c>
      <c r="M60" s="13">
        <f t="shared" si="7"/>
        <v>100.08843863508939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100.06339513728241</v>
      </c>
      <c r="W60" s="13">
        <f t="shared" si="7"/>
        <v>74.3114430551341</v>
      </c>
      <c r="X60" s="13">
        <f t="shared" si="7"/>
        <v>0</v>
      </c>
      <c r="Y60" s="13">
        <f t="shared" si="7"/>
        <v>0</v>
      </c>
      <c r="Z60" s="14">
        <f t="shared" si="7"/>
        <v>80.95689139770388</v>
      </c>
    </row>
    <row r="61" spans="1:26" ht="13.5">
      <c r="A61" s="38" t="s">
        <v>103</v>
      </c>
      <c r="B61" s="12">
        <f t="shared" si="7"/>
        <v>73.61033072742897</v>
      </c>
      <c r="C61" s="12">
        <f t="shared" si="7"/>
        <v>0</v>
      </c>
      <c r="D61" s="3">
        <f t="shared" si="7"/>
        <v>85.4228807323968</v>
      </c>
      <c r="E61" s="13">
        <f t="shared" si="7"/>
        <v>85.4228807323968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74.94924947160834</v>
      </c>
      <c r="X61" s="13">
        <f t="shared" si="7"/>
        <v>0</v>
      </c>
      <c r="Y61" s="13">
        <f t="shared" si="7"/>
        <v>0</v>
      </c>
      <c r="Z61" s="14">
        <f t="shared" si="7"/>
        <v>85.4228807323968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68.50001054887292</v>
      </c>
      <c r="E62" s="13">
        <f t="shared" si="7"/>
        <v>68.50001054887292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71.39523943779218</v>
      </c>
      <c r="X62" s="13">
        <f t="shared" si="7"/>
        <v>0</v>
      </c>
      <c r="Y62" s="13">
        <f t="shared" si="7"/>
        <v>0</v>
      </c>
      <c r="Z62" s="14">
        <f t="shared" si="7"/>
        <v>68.50001054887292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68.49996504589633</v>
      </c>
      <c r="E63" s="13">
        <f t="shared" si="7"/>
        <v>68.49996504589633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106.50664868496878</v>
      </c>
      <c r="M63" s="13">
        <f t="shared" si="7"/>
        <v>102.172913997372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101.15511043294674</v>
      </c>
      <c r="W63" s="13">
        <f t="shared" si="7"/>
        <v>73.52016331753988</v>
      </c>
      <c r="X63" s="13">
        <f t="shared" si="7"/>
        <v>0</v>
      </c>
      <c r="Y63" s="13">
        <f t="shared" si="7"/>
        <v>0</v>
      </c>
      <c r="Z63" s="14">
        <f t="shared" si="7"/>
        <v>68.49996504589633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68.49995441288671</v>
      </c>
      <c r="E64" s="13">
        <f t="shared" si="7"/>
        <v>68.49995441288671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72.32595852803898</v>
      </c>
      <c r="X64" s="13">
        <f t="shared" si="7"/>
        <v>0</v>
      </c>
      <c r="Y64" s="13">
        <f t="shared" si="7"/>
        <v>0</v>
      </c>
      <c r="Z64" s="14">
        <f t="shared" si="7"/>
        <v>68.49995441288671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100.00036587256996</v>
      </c>
      <c r="C66" s="15">
        <f t="shared" si="7"/>
        <v>0</v>
      </c>
      <c r="D66" s="4">
        <f t="shared" si="7"/>
        <v>11.8213077918246</v>
      </c>
      <c r="E66" s="16">
        <f t="shared" si="7"/>
        <v>11.8213077918246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15.066315682899667</v>
      </c>
      <c r="X66" s="16">
        <f t="shared" si="7"/>
        <v>0</v>
      </c>
      <c r="Y66" s="16">
        <f t="shared" si="7"/>
        <v>0</v>
      </c>
      <c r="Z66" s="17">
        <f t="shared" si="7"/>
        <v>11.8213077918246</v>
      </c>
    </row>
    <row r="67" spans="1:26" ht="13.5" hidden="1">
      <c r="A67" s="40" t="s">
        <v>109</v>
      </c>
      <c r="B67" s="23">
        <v>165448315</v>
      </c>
      <c r="C67" s="23"/>
      <c r="D67" s="24">
        <v>182202863</v>
      </c>
      <c r="E67" s="25">
        <v>182202863</v>
      </c>
      <c r="F67" s="25">
        <v>12217657</v>
      </c>
      <c r="G67" s="25">
        <v>13620046</v>
      </c>
      <c r="H67" s="25">
        <v>12874891</v>
      </c>
      <c r="I67" s="25">
        <v>38712594</v>
      </c>
      <c r="J67" s="25">
        <v>21894550</v>
      </c>
      <c r="K67" s="25">
        <v>25046216</v>
      </c>
      <c r="L67" s="25">
        <v>28806794</v>
      </c>
      <c r="M67" s="25">
        <v>75747560</v>
      </c>
      <c r="N67" s="25"/>
      <c r="O67" s="25"/>
      <c r="P67" s="25"/>
      <c r="Q67" s="25"/>
      <c r="R67" s="25"/>
      <c r="S67" s="25"/>
      <c r="T67" s="25"/>
      <c r="U67" s="25"/>
      <c r="V67" s="25">
        <v>114460154</v>
      </c>
      <c r="W67" s="25">
        <v>93760878</v>
      </c>
      <c r="X67" s="25"/>
      <c r="Y67" s="24"/>
      <c r="Z67" s="26">
        <v>182202863</v>
      </c>
    </row>
    <row r="68" spans="1:26" ht="13.5" hidden="1">
      <c r="A68" s="36" t="s">
        <v>31</v>
      </c>
      <c r="B68" s="18">
        <v>34003480</v>
      </c>
      <c r="C68" s="18"/>
      <c r="D68" s="19">
        <v>44252409</v>
      </c>
      <c r="E68" s="20">
        <v>44252409</v>
      </c>
      <c r="F68" s="20">
        <v>3124659</v>
      </c>
      <c r="G68" s="20">
        <v>3981383</v>
      </c>
      <c r="H68" s="20">
        <v>3423950</v>
      </c>
      <c r="I68" s="20">
        <v>10529992</v>
      </c>
      <c r="J68" s="20">
        <v>3381128</v>
      </c>
      <c r="K68" s="20">
        <v>3376613</v>
      </c>
      <c r="L68" s="20">
        <v>3378306</v>
      </c>
      <c r="M68" s="20">
        <v>10136047</v>
      </c>
      <c r="N68" s="20"/>
      <c r="O68" s="20"/>
      <c r="P68" s="20"/>
      <c r="Q68" s="20"/>
      <c r="R68" s="20"/>
      <c r="S68" s="20"/>
      <c r="T68" s="20"/>
      <c r="U68" s="20"/>
      <c r="V68" s="20">
        <v>20666039</v>
      </c>
      <c r="W68" s="20">
        <v>20228952</v>
      </c>
      <c r="X68" s="20"/>
      <c r="Y68" s="19"/>
      <c r="Z68" s="22">
        <v>44252409</v>
      </c>
    </row>
    <row r="69" spans="1:26" ht="13.5" hidden="1">
      <c r="A69" s="37" t="s">
        <v>32</v>
      </c>
      <c r="B69" s="18">
        <v>120785386</v>
      </c>
      <c r="C69" s="18"/>
      <c r="D69" s="19">
        <v>127376294</v>
      </c>
      <c r="E69" s="20">
        <v>127376294</v>
      </c>
      <c r="F69" s="20">
        <v>7835046</v>
      </c>
      <c r="G69" s="20">
        <v>8351226</v>
      </c>
      <c r="H69" s="20">
        <v>8122975</v>
      </c>
      <c r="I69" s="20">
        <v>24309247</v>
      </c>
      <c r="J69" s="20">
        <v>17152513</v>
      </c>
      <c r="K69" s="20">
        <v>20318099</v>
      </c>
      <c r="L69" s="20">
        <v>24065842</v>
      </c>
      <c r="M69" s="20">
        <v>61536454</v>
      </c>
      <c r="N69" s="20"/>
      <c r="O69" s="20"/>
      <c r="P69" s="20"/>
      <c r="Q69" s="20"/>
      <c r="R69" s="20"/>
      <c r="S69" s="20"/>
      <c r="T69" s="20"/>
      <c r="U69" s="20"/>
      <c r="V69" s="20">
        <v>85845701</v>
      </c>
      <c r="W69" s="20">
        <v>69383586</v>
      </c>
      <c r="X69" s="20"/>
      <c r="Y69" s="19"/>
      <c r="Z69" s="22">
        <v>127376294</v>
      </c>
    </row>
    <row r="70" spans="1:26" ht="13.5" hidden="1">
      <c r="A70" s="38" t="s">
        <v>103</v>
      </c>
      <c r="B70" s="18">
        <v>89281225</v>
      </c>
      <c r="C70" s="18"/>
      <c r="D70" s="19">
        <v>93761413</v>
      </c>
      <c r="E70" s="20">
        <v>93761413</v>
      </c>
      <c r="F70" s="20">
        <v>4795059</v>
      </c>
      <c r="G70" s="20">
        <v>5342023</v>
      </c>
      <c r="H70" s="20">
        <v>4950823</v>
      </c>
      <c r="I70" s="20">
        <v>15087905</v>
      </c>
      <c r="J70" s="20">
        <v>13887643</v>
      </c>
      <c r="K70" s="20">
        <v>14298692</v>
      </c>
      <c r="L70" s="20">
        <v>20006254</v>
      </c>
      <c r="M70" s="20">
        <v>48192589</v>
      </c>
      <c r="N70" s="20"/>
      <c r="O70" s="20"/>
      <c r="P70" s="20"/>
      <c r="Q70" s="20"/>
      <c r="R70" s="20"/>
      <c r="S70" s="20"/>
      <c r="T70" s="20"/>
      <c r="U70" s="20"/>
      <c r="V70" s="20">
        <v>63280494</v>
      </c>
      <c r="W70" s="20">
        <v>53431956</v>
      </c>
      <c r="X70" s="20"/>
      <c r="Y70" s="19"/>
      <c r="Z70" s="22">
        <v>93761413</v>
      </c>
    </row>
    <row r="71" spans="1:26" ht="13.5" hidden="1">
      <c r="A71" s="38" t="s">
        <v>104</v>
      </c>
      <c r="B71" s="18">
        <v>15090592</v>
      </c>
      <c r="C71" s="18"/>
      <c r="D71" s="19">
        <v>15925872</v>
      </c>
      <c r="E71" s="20">
        <v>15925872</v>
      </c>
      <c r="F71" s="20">
        <v>1507305</v>
      </c>
      <c r="G71" s="20">
        <v>1483728</v>
      </c>
      <c r="H71" s="20">
        <v>1581096</v>
      </c>
      <c r="I71" s="20">
        <v>4572129</v>
      </c>
      <c r="J71" s="20">
        <v>1578324</v>
      </c>
      <c r="K71" s="20">
        <v>4310379</v>
      </c>
      <c r="L71" s="20">
        <v>2351939</v>
      </c>
      <c r="M71" s="20">
        <v>8240642</v>
      </c>
      <c r="N71" s="20"/>
      <c r="O71" s="20"/>
      <c r="P71" s="20"/>
      <c r="Q71" s="20"/>
      <c r="R71" s="20"/>
      <c r="S71" s="20"/>
      <c r="T71" s="20"/>
      <c r="U71" s="20"/>
      <c r="V71" s="20">
        <v>12812771</v>
      </c>
      <c r="W71" s="20">
        <v>7640022</v>
      </c>
      <c r="X71" s="20"/>
      <c r="Y71" s="19"/>
      <c r="Z71" s="22">
        <v>15925872</v>
      </c>
    </row>
    <row r="72" spans="1:26" ht="13.5" hidden="1">
      <c r="A72" s="38" t="s">
        <v>105</v>
      </c>
      <c r="B72" s="18">
        <v>7702908</v>
      </c>
      <c r="C72" s="18"/>
      <c r="D72" s="19">
        <v>8453943</v>
      </c>
      <c r="E72" s="20">
        <v>8453943</v>
      </c>
      <c r="F72" s="20">
        <v>718556</v>
      </c>
      <c r="G72" s="20">
        <v>716935</v>
      </c>
      <c r="H72" s="20">
        <v>771357</v>
      </c>
      <c r="I72" s="20">
        <v>2206848</v>
      </c>
      <c r="J72" s="20">
        <v>824988</v>
      </c>
      <c r="K72" s="20">
        <v>843169</v>
      </c>
      <c r="L72" s="20">
        <v>836406</v>
      </c>
      <c r="M72" s="20">
        <v>2504563</v>
      </c>
      <c r="N72" s="20"/>
      <c r="O72" s="20"/>
      <c r="P72" s="20"/>
      <c r="Q72" s="20"/>
      <c r="R72" s="20"/>
      <c r="S72" s="20"/>
      <c r="T72" s="20"/>
      <c r="U72" s="20"/>
      <c r="V72" s="20">
        <v>4711411</v>
      </c>
      <c r="W72" s="20">
        <v>3938340</v>
      </c>
      <c r="X72" s="20"/>
      <c r="Y72" s="19"/>
      <c r="Z72" s="22">
        <v>8453943</v>
      </c>
    </row>
    <row r="73" spans="1:26" ht="13.5" hidden="1">
      <c r="A73" s="38" t="s">
        <v>106</v>
      </c>
      <c r="B73" s="18">
        <v>8710661</v>
      </c>
      <c r="C73" s="18"/>
      <c r="D73" s="19">
        <v>9235066</v>
      </c>
      <c r="E73" s="20">
        <v>9235066</v>
      </c>
      <c r="F73" s="20">
        <v>814126</v>
      </c>
      <c r="G73" s="20">
        <v>808540</v>
      </c>
      <c r="H73" s="20">
        <v>819699</v>
      </c>
      <c r="I73" s="20">
        <v>2442365</v>
      </c>
      <c r="J73" s="20">
        <v>861558</v>
      </c>
      <c r="K73" s="20">
        <v>865859</v>
      </c>
      <c r="L73" s="20">
        <v>871243</v>
      </c>
      <c r="M73" s="20">
        <v>2598660</v>
      </c>
      <c r="N73" s="20"/>
      <c r="O73" s="20"/>
      <c r="P73" s="20"/>
      <c r="Q73" s="20"/>
      <c r="R73" s="20"/>
      <c r="S73" s="20"/>
      <c r="T73" s="20"/>
      <c r="U73" s="20"/>
      <c r="V73" s="20">
        <v>5041025</v>
      </c>
      <c r="W73" s="20">
        <v>4373268</v>
      </c>
      <c r="X73" s="20"/>
      <c r="Y73" s="19"/>
      <c r="Z73" s="22">
        <v>9235066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10659449</v>
      </c>
      <c r="C75" s="27"/>
      <c r="D75" s="28">
        <v>10574160</v>
      </c>
      <c r="E75" s="29">
        <v>10574160</v>
      </c>
      <c r="F75" s="29">
        <v>1257952</v>
      </c>
      <c r="G75" s="29">
        <v>1287437</v>
      </c>
      <c r="H75" s="29">
        <v>1327966</v>
      </c>
      <c r="I75" s="29">
        <v>3873355</v>
      </c>
      <c r="J75" s="29">
        <v>1360909</v>
      </c>
      <c r="K75" s="29">
        <v>1351504</v>
      </c>
      <c r="L75" s="29">
        <v>1362646</v>
      </c>
      <c r="M75" s="29">
        <v>4075059</v>
      </c>
      <c r="N75" s="29"/>
      <c r="O75" s="29"/>
      <c r="P75" s="29"/>
      <c r="Q75" s="29"/>
      <c r="R75" s="29"/>
      <c r="S75" s="29"/>
      <c r="T75" s="29"/>
      <c r="U75" s="29"/>
      <c r="V75" s="29">
        <v>7948414</v>
      </c>
      <c r="W75" s="29">
        <v>4148340</v>
      </c>
      <c r="X75" s="29"/>
      <c r="Y75" s="28"/>
      <c r="Z75" s="30">
        <v>10574160</v>
      </c>
    </row>
    <row r="76" spans="1:26" ht="13.5" hidden="1">
      <c r="A76" s="41" t="s">
        <v>110</v>
      </c>
      <c r="B76" s="31">
        <v>141887334</v>
      </c>
      <c r="C76" s="31"/>
      <c r="D76" s="32">
        <v>134682792</v>
      </c>
      <c r="E76" s="33">
        <v>134682792</v>
      </c>
      <c r="F76" s="33">
        <v>12217657</v>
      </c>
      <c r="G76" s="33">
        <v>13620046</v>
      </c>
      <c r="H76" s="33">
        <v>12874891</v>
      </c>
      <c r="I76" s="33">
        <v>38712594</v>
      </c>
      <c r="J76" s="33">
        <v>21894550</v>
      </c>
      <c r="K76" s="33">
        <v>25046216</v>
      </c>
      <c r="L76" s="33">
        <v>28861216</v>
      </c>
      <c r="M76" s="33">
        <v>75801982</v>
      </c>
      <c r="N76" s="33"/>
      <c r="O76" s="33"/>
      <c r="P76" s="33"/>
      <c r="Q76" s="33"/>
      <c r="R76" s="33"/>
      <c r="S76" s="33"/>
      <c r="T76" s="33"/>
      <c r="U76" s="33"/>
      <c r="V76" s="33">
        <v>114514576</v>
      </c>
      <c r="W76" s="33">
        <v>67341396</v>
      </c>
      <c r="X76" s="33"/>
      <c r="Y76" s="32"/>
      <c r="Z76" s="34">
        <v>134682792</v>
      </c>
    </row>
    <row r="77" spans="1:26" ht="13.5" hidden="1">
      <c r="A77" s="36" t="s">
        <v>31</v>
      </c>
      <c r="B77" s="18">
        <v>34003480</v>
      </c>
      <c r="C77" s="18"/>
      <c r="D77" s="19">
        <v>30312900</v>
      </c>
      <c r="E77" s="20">
        <v>30312900</v>
      </c>
      <c r="F77" s="20">
        <v>3124659</v>
      </c>
      <c r="G77" s="20">
        <v>3981383</v>
      </c>
      <c r="H77" s="20">
        <v>3423950</v>
      </c>
      <c r="I77" s="20">
        <v>10529992</v>
      </c>
      <c r="J77" s="20">
        <v>3381128</v>
      </c>
      <c r="K77" s="20">
        <v>3376613</v>
      </c>
      <c r="L77" s="20">
        <v>3378306</v>
      </c>
      <c r="M77" s="20">
        <v>10136047</v>
      </c>
      <c r="N77" s="20"/>
      <c r="O77" s="20"/>
      <c r="P77" s="20"/>
      <c r="Q77" s="20"/>
      <c r="R77" s="20"/>
      <c r="S77" s="20"/>
      <c r="T77" s="20"/>
      <c r="U77" s="20"/>
      <c r="V77" s="20">
        <v>20666039</v>
      </c>
      <c r="W77" s="20">
        <v>15156450</v>
      </c>
      <c r="X77" s="20"/>
      <c r="Y77" s="19"/>
      <c r="Z77" s="22">
        <v>30312900</v>
      </c>
    </row>
    <row r="78" spans="1:26" ht="13.5" hidden="1">
      <c r="A78" s="37" t="s">
        <v>32</v>
      </c>
      <c r="B78" s="18">
        <v>97224366</v>
      </c>
      <c r="C78" s="18"/>
      <c r="D78" s="19">
        <v>103119888</v>
      </c>
      <c r="E78" s="20">
        <v>103119888</v>
      </c>
      <c r="F78" s="20">
        <v>7835046</v>
      </c>
      <c r="G78" s="20">
        <v>8351226</v>
      </c>
      <c r="H78" s="20">
        <v>8122975</v>
      </c>
      <c r="I78" s="20">
        <v>24309247</v>
      </c>
      <c r="J78" s="20">
        <v>17152513</v>
      </c>
      <c r="K78" s="20">
        <v>20318099</v>
      </c>
      <c r="L78" s="20">
        <v>24120264</v>
      </c>
      <c r="M78" s="20">
        <v>61590876</v>
      </c>
      <c r="N78" s="20"/>
      <c r="O78" s="20"/>
      <c r="P78" s="20"/>
      <c r="Q78" s="20"/>
      <c r="R78" s="20"/>
      <c r="S78" s="20"/>
      <c r="T78" s="20"/>
      <c r="U78" s="20"/>
      <c r="V78" s="20">
        <v>85900123</v>
      </c>
      <c r="W78" s="20">
        <v>51559944</v>
      </c>
      <c r="X78" s="20"/>
      <c r="Y78" s="19"/>
      <c r="Z78" s="22">
        <v>103119888</v>
      </c>
    </row>
    <row r="79" spans="1:26" ht="13.5" hidden="1">
      <c r="A79" s="38" t="s">
        <v>103</v>
      </c>
      <c r="B79" s="18">
        <v>65720205</v>
      </c>
      <c r="C79" s="18"/>
      <c r="D79" s="19">
        <v>80093700</v>
      </c>
      <c r="E79" s="20">
        <v>80093700</v>
      </c>
      <c r="F79" s="20">
        <v>4795059</v>
      </c>
      <c r="G79" s="20">
        <v>5342023</v>
      </c>
      <c r="H79" s="20">
        <v>4950823</v>
      </c>
      <c r="I79" s="20">
        <v>15087905</v>
      </c>
      <c r="J79" s="20">
        <v>13887643</v>
      </c>
      <c r="K79" s="20">
        <v>14298692</v>
      </c>
      <c r="L79" s="20">
        <v>20006254</v>
      </c>
      <c r="M79" s="20">
        <v>48192589</v>
      </c>
      <c r="N79" s="20"/>
      <c r="O79" s="20"/>
      <c r="P79" s="20"/>
      <c r="Q79" s="20"/>
      <c r="R79" s="20"/>
      <c r="S79" s="20"/>
      <c r="T79" s="20"/>
      <c r="U79" s="20"/>
      <c r="V79" s="20">
        <v>63280494</v>
      </c>
      <c r="W79" s="20">
        <v>40046850</v>
      </c>
      <c r="X79" s="20"/>
      <c r="Y79" s="19"/>
      <c r="Z79" s="22">
        <v>80093700</v>
      </c>
    </row>
    <row r="80" spans="1:26" ht="13.5" hidden="1">
      <c r="A80" s="38" t="s">
        <v>104</v>
      </c>
      <c r="B80" s="18">
        <v>15090592</v>
      </c>
      <c r="C80" s="18"/>
      <c r="D80" s="19">
        <v>10909224</v>
      </c>
      <c r="E80" s="20">
        <v>10909224</v>
      </c>
      <c r="F80" s="20">
        <v>1507305</v>
      </c>
      <c r="G80" s="20">
        <v>1483728</v>
      </c>
      <c r="H80" s="20">
        <v>1581096</v>
      </c>
      <c r="I80" s="20">
        <v>4572129</v>
      </c>
      <c r="J80" s="20">
        <v>1578324</v>
      </c>
      <c r="K80" s="20">
        <v>4310379</v>
      </c>
      <c r="L80" s="20">
        <v>2351939</v>
      </c>
      <c r="M80" s="20">
        <v>8240642</v>
      </c>
      <c r="N80" s="20"/>
      <c r="O80" s="20"/>
      <c r="P80" s="20"/>
      <c r="Q80" s="20"/>
      <c r="R80" s="20"/>
      <c r="S80" s="20"/>
      <c r="T80" s="20"/>
      <c r="U80" s="20"/>
      <c r="V80" s="20">
        <v>12812771</v>
      </c>
      <c r="W80" s="20">
        <v>5454612</v>
      </c>
      <c r="X80" s="20"/>
      <c r="Y80" s="19"/>
      <c r="Z80" s="22">
        <v>10909224</v>
      </c>
    </row>
    <row r="81" spans="1:26" ht="13.5" hidden="1">
      <c r="A81" s="38" t="s">
        <v>105</v>
      </c>
      <c r="B81" s="18">
        <v>7702908</v>
      </c>
      <c r="C81" s="18"/>
      <c r="D81" s="19">
        <v>5790948</v>
      </c>
      <c r="E81" s="20">
        <v>5790948</v>
      </c>
      <c r="F81" s="20">
        <v>718556</v>
      </c>
      <c r="G81" s="20">
        <v>716935</v>
      </c>
      <c r="H81" s="20">
        <v>771357</v>
      </c>
      <c r="I81" s="20">
        <v>2206848</v>
      </c>
      <c r="J81" s="20">
        <v>824988</v>
      </c>
      <c r="K81" s="20">
        <v>843169</v>
      </c>
      <c r="L81" s="20">
        <v>890828</v>
      </c>
      <c r="M81" s="20">
        <v>2558985</v>
      </c>
      <c r="N81" s="20"/>
      <c r="O81" s="20"/>
      <c r="P81" s="20"/>
      <c r="Q81" s="20"/>
      <c r="R81" s="20"/>
      <c r="S81" s="20"/>
      <c r="T81" s="20"/>
      <c r="U81" s="20"/>
      <c r="V81" s="20">
        <v>4765833</v>
      </c>
      <c r="W81" s="20">
        <v>2895474</v>
      </c>
      <c r="X81" s="20"/>
      <c r="Y81" s="19"/>
      <c r="Z81" s="22">
        <v>5790948</v>
      </c>
    </row>
    <row r="82" spans="1:26" ht="13.5" hidden="1">
      <c r="A82" s="38" t="s">
        <v>106</v>
      </c>
      <c r="B82" s="18">
        <v>8710661</v>
      </c>
      <c r="C82" s="18"/>
      <c r="D82" s="19">
        <v>6326016</v>
      </c>
      <c r="E82" s="20">
        <v>6326016</v>
      </c>
      <c r="F82" s="20">
        <v>814126</v>
      </c>
      <c r="G82" s="20">
        <v>808540</v>
      </c>
      <c r="H82" s="20">
        <v>819699</v>
      </c>
      <c r="I82" s="20">
        <v>2442365</v>
      </c>
      <c r="J82" s="20">
        <v>861558</v>
      </c>
      <c r="K82" s="20">
        <v>865859</v>
      </c>
      <c r="L82" s="20">
        <v>871243</v>
      </c>
      <c r="M82" s="20">
        <v>2598660</v>
      </c>
      <c r="N82" s="20"/>
      <c r="O82" s="20"/>
      <c r="P82" s="20"/>
      <c r="Q82" s="20"/>
      <c r="R82" s="20"/>
      <c r="S82" s="20"/>
      <c r="T82" s="20"/>
      <c r="U82" s="20"/>
      <c r="V82" s="20">
        <v>5041025</v>
      </c>
      <c r="W82" s="20">
        <v>3163008</v>
      </c>
      <c r="X82" s="20"/>
      <c r="Y82" s="19"/>
      <c r="Z82" s="22">
        <v>6326016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10659488</v>
      </c>
      <c r="C84" s="27"/>
      <c r="D84" s="28">
        <v>1250004</v>
      </c>
      <c r="E84" s="29">
        <v>1250004</v>
      </c>
      <c r="F84" s="29">
        <v>1257952</v>
      </c>
      <c r="G84" s="29">
        <v>1287437</v>
      </c>
      <c r="H84" s="29">
        <v>1327966</v>
      </c>
      <c r="I84" s="29">
        <v>3873355</v>
      </c>
      <c r="J84" s="29">
        <v>1360909</v>
      </c>
      <c r="K84" s="29">
        <v>1351504</v>
      </c>
      <c r="L84" s="29">
        <v>1362646</v>
      </c>
      <c r="M84" s="29">
        <v>4075059</v>
      </c>
      <c r="N84" s="29"/>
      <c r="O84" s="29"/>
      <c r="P84" s="29"/>
      <c r="Q84" s="29"/>
      <c r="R84" s="29"/>
      <c r="S84" s="29"/>
      <c r="T84" s="29"/>
      <c r="U84" s="29"/>
      <c r="V84" s="29">
        <v>7948414</v>
      </c>
      <c r="W84" s="29">
        <v>625002</v>
      </c>
      <c r="X84" s="29"/>
      <c r="Y84" s="28"/>
      <c r="Z84" s="30">
        <v>1250004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33059783</v>
      </c>
      <c r="C5" s="18">
        <v>0</v>
      </c>
      <c r="D5" s="58">
        <v>42838854</v>
      </c>
      <c r="E5" s="59">
        <v>42838854</v>
      </c>
      <c r="F5" s="59">
        <v>11294027</v>
      </c>
      <c r="G5" s="59">
        <v>2397097</v>
      </c>
      <c r="H5" s="59">
        <v>2403792</v>
      </c>
      <c r="I5" s="59">
        <v>16094916</v>
      </c>
      <c r="J5" s="59">
        <v>2396201</v>
      </c>
      <c r="K5" s="59">
        <v>2483460</v>
      </c>
      <c r="L5" s="59">
        <v>2440363</v>
      </c>
      <c r="M5" s="59">
        <v>7320024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23414940</v>
      </c>
      <c r="W5" s="59">
        <v>21419940</v>
      </c>
      <c r="X5" s="59">
        <v>1995000</v>
      </c>
      <c r="Y5" s="60">
        <v>9.31</v>
      </c>
      <c r="Z5" s="61">
        <v>42838854</v>
      </c>
    </row>
    <row r="6" spans="1:26" ht="13.5">
      <c r="A6" s="57" t="s">
        <v>32</v>
      </c>
      <c r="B6" s="18">
        <v>91288738</v>
      </c>
      <c r="C6" s="18">
        <v>0</v>
      </c>
      <c r="D6" s="58">
        <v>104712817</v>
      </c>
      <c r="E6" s="59">
        <v>104712817</v>
      </c>
      <c r="F6" s="59">
        <v>8552065</v>
      </c>
      <c r="G6" s="59">
        <v>9200204</v>
      </c>
      <c r="H6" s="59">
        <v>8445058</v>
      </c>
      <c r="I6" s="59">
        <v>26197327</v>
      </c>
      <c r="J6" s="59">
        <v>9018070</v>
      </c>
      <c r="K6" s="59">
        <v>8467040</v>
      </c>
      <c r="L6" s="59">
        <v>5828759</v>
      </c>
      <c r="M6" s="59">
        <v>23313869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49511196</v>
      </c>
      <c r="W6" s="59">
        <v>52356408</v>
      </c>
      <c r="X6" s="59">
        <v>-2845212</v>
      </c>
      <c r="Y6" s="60">
        <v>-5.43</v>
      </c>
      <c r="Z6" s="61">
        <v>104712817</v>
      </c>
    </row>
    <row r="7" spans="1:26" ht="13.5">
      <c r="A7" s="57" t="s">
        <v>33</v>
      </c>
      <c r="B7" s="18">
        <v>5633780</v>
      </c>
      <c r="C7" s="18">
        <v>0</v>
      </c>
      <c r="D7" s="58">
        <v>3985575</v>
      </c>
      <c r="E7" s="59">
        <v>3985575</v>
      </c>
      <c r="F7" s="59">
        <v>52198</v>
      </c>
      <c r="G7" s="59">
        <v>255565</v>
      </c>
      <c r="H7" s="59">
        <v>315128</v>
      </c>
      <c r="I7" s="59">
        <v>622891</v>
      </c>
      <c r="J7" s="59">
        <v>170335</v>
      </c>
      <c r="K7" s="59">
        <v>1243537</v>
      </c>
      <c r="L7" s="59">
        <v>199841</v>
      </c>
      <c r="M7" s="59">
        <v>1613713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2236604</v>
      </c>
      <c r="W7" s="59">
        <v>199278</v>
      </c>
      <c r="X7" s="59">
        <v>2037326</v>
      </c>
      <c r="Y7" s="60">
        <v>1022.35</v>
      </c>
      <c r="Z7" s="61">
        <v>3985575</v>
      </c>
    </row>
    <row r="8" spans="1:26" ht="13.5">
      <c r="A8" s="57" t="s">
        <v>34</v>
      </c>
      <c r="B8" s="18">
        <v>96272053</v>
      </c>
      <c r="C8" s="18">
        <v>0</v>
      </c>
      <c r="D8" s="58">
        <v>96584000</v>
      </c>
      <c r="E8" s="59">
        <v>96584000</v>
      </c>
      <c r="F8" s="59">
        <v>38332000</v>
      </c>
      <c r="G8" s="59">
        <v>0</v>
      </c>
      <c r="H8" s="59">
        <v>1625000</v>
      </c>
      <c r="I8" s="59">
        <v>39957000</v>
      </c>
      <c r="J8" s="59">
        <v>0</v>
      </c>
      <c r="K8" s="59">
        <v>0</v>
      </c>
      <c r="L8" s="59">
        <v>22436000</v>
      </c>
      <c r="M8" s="59">
        <v>22436000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62393000</v>
      </c>
      <c r="W8" s="59"/>
      <c r="X8" s="59">
        <v>62393000</v>
      </c>
      <c r="Y8" s="60">
        <v>0</v>
      </c>
      <c r="Z8" s="61">
        <v>96584000</v>
      </c>
    </row>
    <row r="9" spans="1:26" ht="13.5">
      <c r="A9" s="57" t="s">
        <v>35</v>
      </c>
      <c r="B9" s="18">
        <v>34014456</v>
      </c>
      <c r="C9" s="18">
        <v>0</v>
      </c>
      <c r="D9" s="58">
        <v>36283105</v>
      </c>
      <c r="E9" s="59">
        <v>36283105</v>
      </c>
      <c r="F9" s="59">
        <v>4402805</v>
      </c>
      <c r="G9" s="59">
        <v>3214232</v>
      </c>
      <c r="H9" s="59">
        <v>3185559</v>
      </c>
      <c r="I9" s="59">
        <v>10802596</v>
      </c>
      <c r="J9" s="59">
        <v>3455145</v>
      </c>
      <c r="K9" s="59">
        <v>3256806</v>
      </c>
      <c r="L9" s="59">
        <v>2810247</v>
      </c>
      <c r="M9" s="59">
        <v>9522198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20324794</v>
      </c>
      <c r="W9" s="59">
        <v>7389936</v>
      </c>
      <c r="X9" s="59">
        <v>12934858</v>
      </c>
      <c r="Y9" s="60">
        <v>175.03</v>
      </c>
      <c r="Z9" s="61">
        <v>36283105</v>
      </c>
    </row>
    <row r="10" spans="1:26" ht="25.5">
      <c r="A10" s="62" t="s">
        <v>95</v>
      </c>
      <c r="B10" s="63">
        <f>SUM(B5:B9)</f>
        <v>260268810</v>
      </c>
      <c r="C10" s="63">
        <f>SUM(C5:C9)</f>
        <v>0</v>
      </c>
      <c r="D10" s="64">
        <f aca="true" t="shared" si="0" ref="D10:Z10">SUM(D5:D9)</f>
        <v>284404351</v>
      </c>
      <c r="E10" s="65">
        <f t="shared" si="0"/>
        <v>284404351</v>
      </c>
      <c r="F10" s="65">
        <f t="shared" si="0"/>
        <v>62633095</v>
      </c>
      <c r="G10" s="65">
        <f t="shared" si="0"/>
        <v>15067098</v>
      </c>
      <c r="H10" s="65">
        <f t="shared" si="0"/>
        <v>15974537</v>
      </c>
      <c r="I10" s="65">
        <f t="shared" si="0"/>
        <v>93674730</v>
      </c>
      <c r="J10" s="65">
        <f t="shared" si="0"/>
        <v>15039751</v>
      </c>
      <c r="K10" s="65">
        <f t="shared" si="0"/>
        <v>15450843</v>
      </c>
      <c r="L10" s="65">
        <f t="shared" si="0"/>
        <v>33715210</v>
      </c>
      <c r="M10" s="65">
        <f t="shared" si="0"/>
        <v>64205804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157880534</v>
      </c>
      <c r="W10" s="65">
        <f t="shared" si="0"/>
        <v>81365562</v>
      </c>
      <c r="X10" s="65">
        <f t="shared" si="0"/>
        <v>76514972</v>
      </c>
      <c r="Y10" s="66">
        <f>+IF(W10&lt;&gt;0,(X10/W10)*100,0)</f>
        <v>94.03852209611728</v>
      </c>
      <c r="Z10" s="67">
        <f t="shared" si="0"/>
        <v>284404351</v>
      </c>
    </row>
    <row r="11" spans="1:26" ht="13.5">
      <c r="A11" s="57" t="s">
        <v>36</v>
      </c>
      <c r="B11" s="18">
        <v>67111820</v>
      </c>
      <c r="C11" s="18">
        <v>0</v>
      </c>
      <c r="D11" s="58">
        <v>77115261</v>
      </c>
      <c r="E11" s="59">
        <v>77115261</v>
      </c>
      <c r="F11" s="59">
        <v>6737898</v>
      </c>
      <c r="G11" s="59">
        <v>5888289</v>
      </c>
      <c r="H11" s="59">
        <v>5678459</v>
      </c>
      <c r="I11" s="59">
        <v>18304646</v>
      </c>
      <c r="J11" s="59">
        <v>5868665</v>
      </c>
      <c r="K11" s="59">
        <v>5781354</v>
      </c>
      <c r="L11" s="59">
        <v>5967073</v>
      </c>
      <c r="M11" s="59">
        <v>17617092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35921738</v>
      </c>
      <c r="W11" s="59">
        <v>38557632</v>
      </c>
      <c r="X11" s="59">
        <v>-2635894</v>
      </c>
      <c r="Y11" s="60">
        <v>-6.84</v>
      </c>
      <c r="Z11" s="61">
        <v>77115261</v>
      </c>
    </row>
    <row r="12" spans="1:26" ht="13.5">
      <c r="A12" s="57" t="s">
        <v>37</v>
      </c>
      <c r="B12" s="18">
        <v>7464421</v>
      </c>
      <c r="C12" s="18">
        <v>0</v>
      </c>
      <c r="D12" s="58">
        <v>7586900</v>
      </c>
      <c r="E12" s="59">
        <v>7586900</v>
      </c>
      <c r="F12" s="59">
        <v>624868</v>
      </c>
      <c r="G12" s="59">
        <v>533864</v>
      </c>
      <c r="H12" s="59">
        <v>580463</v>
      </c>
      <c r="I12" s="59">
        <v>1739195</v>
      </c>
      <c r="J12" s="59">
        <v>601784</v>
      </c>
      <c r="K12" s="59">
        <v>590496</v>
      </c>
      <c r="L12" s="59">
        <v>587200</v>
      </c>
      <c r="M12" s="59">
        <v>1779480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3518675</v>
      </c>
      <c r="W12" s="59">
        <v>3793446</v>
      </c>
      <c r="X12" s="59">
        <v>-274771</v>
      </c>
      <c r="Y12" s="60">
        <v>-7.24</v>
      </c>
      <c r="Z12" s="61">
        <v>7586900</v>
      </c>
    </row>
    <row r="13" spans="1:26" ht="13.5">
      <c r="A13" s="57" t="s">
        <v>96</v>
      </c>
      <c r="B13" s="18">
        <v>28701181</v>
      </c>
      <c r="C13" s="18">
        <v>0</v>
      </c>
      <c r="D13" s="58">
        <v>36484397</v>
      </c>
      <c r="E13" s="59">
        <v>36484397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18242196</v>
      </c>
      <c r="X13" s="59">
        <v>-18242196</v>
      </c>
      <c r="Y13" s="60">
        <v>-100</v>
      </c>
      <c r="Z13" s="61">
        <v>36484397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79099499</v>
      </c>
      <c r="C15" s="18">
        <v>0</v>
      </c>
      <c r="D15" s="58">
        <v>67403152</v>
      </c>
      <c r="E15" s="59">
        <v>67403152</v>
      </c>
      <c r="F15" s="59">
        <v>404148</v>
      </c>
      <c r="G15" s="59">
        <v>9081738</v>
      </c>
      <c r="H15" s="59">
        <v>7502776</v>
      </c>
      <c r="I15" s="59">
        <v>16988662</v>
      </c>
      <c r="J15" s="59">
        <v>9579624</v>
      </c>
      <c r="K15" s="59">
        <v>5760805</v>
      </c>
      <c r="L15" s="59">
        <v>4301423</v>
      </c>
      <c r="M15" s="59">
        <v>19641852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36630514</v>
      </c>
      <c r="W15" s="59">
        <v>33701244</v>
      </c>
      <c r="X15" s="59">
        <v>2929270</v>
      </c>
      <c r="Y15" s="60">
        <v>8.69</v>
      </c>
      <c r="Z15" s="61">
        <v>67403152</v>
      </c>
    </row>
    <row r="16" spans="1:26" ht="13.5">
      <c r="A16" s="68" t="s">
        <v>40</v>
      </c>
      <c r="B16" s="18">
        <v>1633991</v>
      </c>
      <c r="C16" s="18">
        <v>0</v>
      </c>
      <c r="D16" s="58">
        <v>9969151</v>
      </c>
      <c r="E16" s="59">
        <v>9969151</v>
      </c>
      <c r="F16" s="59">
        <v>749114</v>
      </c>
      <c r="G16" s="59">
        <v>507422</v>
      </c>
      <c r="H16" s="59">
        <v>497081</v>
      </c>
      <c r="I16" s="59">
        <v>1753617</v>
      </c>
      <c r="J16" s="59">
        <v>618248</v>
      </c>
      <c r="K16" s="59">
        <v>595529</v>
      </c>
      <c r="L16" s="59">
        <v>879479</v>
      </c>
      <c r="M16" s="59">
        <v>2093256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3846873</v>
      </c>
      <c r="W16" s="59">
        <v>4984572</v>
      </c>
      <c r="X16" s="59">
        <v>-1137699</v>
      </c>
      <c r="Y16" s="60">
        <v>-22.82</v>
      </c>
      <c r="Z16" s="61">
        <v>9969151</v>
      </c>
    </row>
    <row r="17" spans="1:26" ht="13.5">
      <c r="A17" s="57" t="s">
        <v>41</v>
      </c>
      <c r="B17" s="18">
        <v>69770296</v>
      </c>
      <c r="C17" s="18">
        <v>0</v>
      </c>
      <c r="D17" s="58">
        <v>106184394</v>
      </c>
      <c r="E17" s="59">
        <v>106184394</v>
      </c>
      <c r="F17" s="59">
        <v>4064705</v>
      </c>
      <c r="G17" s="59">
        <v>2671653</v>
      </c>
      <c r="H17" s="59">
        <v>3254776</v>
      </c>
      <c r="I17" s="59">
        <v>9991134</v>
      </c>
      <c r="J17" s="59">
        <v>3258356</v>
      </c>
      <c r="K17" s="59">
        <v>2184918</v>
      </c>
      <c r="L17" s="59">
        <v>5050078</v>
      </c>
      <c r="M17" s="59">
        <v>10493352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20484486</v>
      </c>
      <c r="W17" s="59">
        <v>53092188</v>
      </c>
      <c r="X17" s="59">
        <v>-32607702</v>
      </c>
      <c r="Y17" s="60">
        <v>-61.42</v>
      </c>
      <c r="Z17" s="61">
        <v>106184394</v>
      </c>
    </row>
    <row r="18" spans="1:26" ht="13.5">
      <c r="A18" s="69" t="s">
        <v>42</v>
      </c>
      <c r="B18" s="70">
        <f>SUM(B11:B17)</f>
        <v>253781208</v>
      </c>
      <c r="C18" s="70">
        <f>SUM(C11:C17)</f>
        <v>0</v>
      </c>
      <c r="D18" s="71">
        <f aca="true" t="shared" si="1" ref="D18:Z18">SUM(D11:D17)</f>
        <v>304743255</v>
      </c>
      <c r="E18" s="72">
        <f t="shared" si="1"/>
        <v>304743255</v>
      </c>
      <c r="F18" s="72">
        <f t="shared" si="1"/>
        <v>12580733</v>
      </c>
      <c r="G18" s="72">
        <f t="shared" si="1"/>
        <v>18682966</v>
      </c>
      <c r="H18" s="72">
        <f t="shared" si="1"/>
        <v>17513555</v>
      </c>
      <c r="I18" s="72">
        <f t="shared" si="1"/>
        <v>48777254</v>
      </c>
      <c r="J18" s="72">
        <f t="shared" si="1"/>
        <v>19926677</v>
      </c>
      <c r="K18" s="72">
        <f t="shared" si="1"/>
        <v>14913102</v>
      </c>
      <c r="L18" s="72">
        <f t="shared" si="1"/>
        <v>16785253</v>
      </c>
      <c r="M18" s="72">
        <f t="shared" si="1"/>
        <v>51625032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100402286</v>
      </c>
      <c r="W18" s="72">
        <f t="shared" si="1"/>
        <v>152371278</v>
      </c>
      <c r="X18" s="72">
        <f t="shared" si="1"/>
        <v>-51968992</v>
      </c>
      <c r="Y18" s="66">
        <f>+IF(W18&lt;&gt;0,(X18/W18)*100,0)</f>
        <v>-34.106816377821545</v>
      </c>
      <c r="Z18" s="73">
        <f t="shared" si="1"/>
        <v>304743255</v>
      </c>
    </row>
    <row r="19" spans="1:26" ht="13.5">
      <c r="A19" s="69" t="s">
        <v>43</v>
      </c>
      <c r="B19" s="74">
        <f>+B10-B18</f>
        <v>6487602</v>
      </c>
      <c r="C19" s="74">
        <f>+C10-C18</f>
        <v>0</v>
      </c>
      <c r="D19" s="75">
        <f aca="true" t="shared" si="2" ref="D19:Z19">+D10-D18</f>
        <v>-20338904</v>
      </c>
      <c r="E19" s="76">
        <f t="shared" si="2"/>
        <v>-20338904</v>
      </c>
      <c r="F19" s="76">
        <f t="shared" si="2"/>
        <v>50052362</v>
      </c>
      <c r="G19" s="76">
        <f t="shared" si="2"/>
        <v>-3615868</v>
      </c>
      <c r="H19" s="76">
        <f t="shared" si="2"/>
        <v>-1539018</v>
      </c>
      <c r="I19" s="76">
        <f t="shared" si="2"/>
        <v>44897476</v>
      </c>
      <c r="J19" s="76">
        <f t="shared" si="2"/>
        <v>-4886926</v>
      </c>
      <c r="K19" s="76">
        <f t="shared" si="2"/>
        <v>537741</v>
      </c>
      <c r="L19" s="76">
        <f t="shared" si="2"/>
        <v>16929957</v>
      </c>
      <c r="M19" s="76">
        <f t="shared" si="2"/>
        <v>12580772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57478248</v>
      </c>
      <c r="W19" s="76">
        <f>IF(E10=E18,0,W10-W18)</f>
        <v>-71005716</v>
      </c>
      <c r="X19" s="76">
        <f t="shared" si="2"/>
        <v>128483964</v>
      </c>
      <c r="Y19" s="77">
        <f>+IF(W19&lt;&gt;0,(X19/W19)*100,0)</f>
        <v>-180.94876192784255</v>
      </c>
      <c r="Z19" s="78">
        <f t="shared" si="2"/>
        <v>-20338904</v>
      </c>
    </row>
    <row r="20" spans="1:26" ht="13.5">
      <c r="A20" s="57" t="s">
        <v>44</v>
      </c>
      <c r="B20" s="18">
        <v>32836727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23910600</v>
      </c>
      <c r="X20" s="59">
        <v>-23910600</v>
      </c>
      <c r="Y20" s="60">
        <v>-100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39324329</v>
      </c>
      <c r="C22" s="85">
        <f>SUM(C19:C21)</f>
        <v>0</v>
      </c>
      <c r="D22" s="86">
        <f aca="true" t="shared" si="3" ref="D22:Z22">SUM(D19:D21)</f>
        <v>-20338904</v>
      </c>
      <c r="E22" s="87">
        <f t="shared" si="3"/>
        <v>-20338904</v>
      </c>
      <c r="F22" s="87">
        <f t="shared" si="3"/>
        <v>50052362</v>
      </c>
      <c r="G22" s="87">
        <f t="shared" si="3"/>
        <v>-3615868</v>
      </c>
      <c r="H22" s="87">
        <f t="shared" si="3"/>
        <v>-1539018</v>
      </c>
      <c r="I22" s="87">
        <f t="shared" si="3"/>
        <v>44897476</v>
      </c>
      <c r="J22" s="87">
        <f t="shared" si="3"/>
        <v>-4886926</v>
      </c>
      <c r="K22" s="87">
        <f t="shared" si="3"/>
        <v>537741</v>
      </c>
      <c r="L22" s="87">
        <f t="shared" si="3"/>
        <v>16929957</v>
      </c>
      <c r="M22" s="87">
        <f t="shared" si="3"/>
        <v>12580772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57478248</v>
      </c>
      <c r="W22" s="87">
        <f t="shared" si="3"/>
        <v>-47095116</v>
      </c>
      <c r="X22" s="87">
        <f t="shared" si="3"/>
        <v>104573364</v>
      </c>
      <c r="Y22" s="88">
        <f>+IF(W22&lt;&gt;0,(X22/W22)*100,0)</f>
        <v>-222.04715240535768</v>
      </c>
      <c r="Z22" s="89">
        <f t="shared" si="3"/>
        <v>-20338904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39324329</v>
      </c>
      <c r="C24" s="74">
        <f>SUM(C22:C23)</f>
        <v>0</v>
      </c>
      <c r="D24" s="75">
        <f aca="true" t="shared" si="4" ref="D24:Z24">SUM(D22:D23)</f>
        <v>-20338904</v>
      </c>
      <c r="E24" s="76">
        <f t="shared" si="4"/>
        <v>-20338904</v>
      </c>
      <c r="F24" s="76">
        <f t="shared" si="4"/>
        <v>50052362</v>
      </c>
      <c r="G24" s="76">
        <f t="shared" si="4"/>
        <v>-3615868</v>
      </c>
      <c r="H24" s="76">
        <f t="shared" si="4"/>
        <v>-1539018</v>
      </c>
      <c r="I24" s="76">
        <f t="shared" si="4"/>
        <v>44897476</v>
      </c>
      <c r="J24" s="76">
        <f t="shared" si="4"/>
        <v>-4886926</v>
      </c>
      <c r="K24" s="76">
        <f t="shared" si="4"/>
        <v>537741</v>
      </c>
      <c r="L24" s="76">
        <f t="shared" si="4"/>
        <v>16929957</v>
      </c>
      <c r="M24" s="76">
        <f t="shared" si="4"/>
        <v>12580772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57478248</v>
      </c>
      <c r="W24" s="76">
        <f t="shared" si="4"/>
        <v>-47095116</v>
      </c>
      <c r="X24" s="76">
        <f t="shared" si="4"/>
        <v>104573364</v>
      </c>
      <c r="Y24" s="77">
        <f>+IF(W24&lt;&gt;0,(X24/W24)*100,0)</f>
        <v>-222.04715240535768</v>
      </c>
      <c r="Z24" s="78">
        <f t="shared" si="4"/>
        <v>-20338904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30959000</v>
      </c>
      <c r="E27" s="99">
        <v>30959000</v>
      </c>
      <c r="F27" s="99">
        <v>0</v>
      </c>
      <c r="G27" s="99">
        <v>0</v>
      </c>
      <c r="H27" s="99">
        <v>4768874</v>
      </c>
      <c r="I27" s="99">
        <v>4768874</v>
      </c>
      <c r="J27" s="99">
        <v>3667287</v>
      </c>
      <c r="K27" s="99">
        <v>3823254</v>
      </c>
      <c r="L27" s="99">
        <v>2637410</v>
      </c>
      <c r="M27" s="99">
        <v>10127951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14896825</v>
      </c>
      <c r="W27" s="99">
        <v>15479500</v>
      </c>
      <c r="X27" s="99">
        <v>-582675</v>
      </c>
      <c r="Y27" s="100">
        <v>-3.76</v>
      </c>
      <c r="Z27" s="101">
        <v>30959000</v>
      </c>
    </row>
    <row r="28" spans="1:26" ht="13.5">
      <c r="A28" s="102" t="s">
        <v>44</v>
      </c>
      <c r="B28" s="18">
        <v>0</v>
      </c>
      <c r="C28" s="18">
        <v>0</v>
      </c>
      <c r="D28" s="58">
        <v>30959000</v>
      </c>
      <c r="E28" s="59">
        <v>30959000</v>
      </c>
      <c r="F28" s="59">
        <v>0</v>
      </c>
      <c r="G28" s="59">
        <v>0</v>
      </c>
      <c r="H28" s="59">
        <v>4768874</v>
      </c>
      <c r="I28" s="59">
        <v>4768874</v>
      </c>
      <c r="J28" s="59">
        <v>3667287</v>
      </c>
      <c r="K28" s="59">
        <v>3823254</v>
      </c>
      <c r="L28" s="59">
        <v>2637410</v>
      </c>
      <c r="M28" s="59">
        <v>10127951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14896825</v>
      </c>
      <c r="W28" s="59">
        <v>15479500</v>
      </c>
      <c r="X28" s="59">
        <v>-582675</v>
      </c>
      <c r="Y28" s="60">
        <v>-3.76</v>
      </c>
      <c r="Z28" s="61">
        <v>30959000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30959000</v>
      </c>
      <c r="E32" s="99">
        <f t="shared" si="5"/>
        <v>30959000</v>
      </c>
      <c r="F32" s="99">
        <f t="shared" si="5"/>
        <v>0</v>
      </c>
      <c r="G32" s="99">
        <f t="shared" si="5"/>
        <v>0</v>
      </c>
      <c r="H32" s="99">
        <f t="shared" si="5"/>
        <v>4768874</v>
      </c>
      <c r="I32" s="99">
        <f t="shared" si="5"/>
        <v>4768874</v>
      </c>
      <c r="J32" s="99">
        <f t="shared" si="5"/>
        <v>3667287</v>
      </c>
      <c r="K32" s="99">
        <f t="shared" si="5"/>
        <v>3823254</v>
      </c>
      <c r="L32" s="99">
        <f t="shared" si="5"/>
        <v>2637410</v>
      </c>
      <c r="M32" s="99">
        <f t="shared" si="5"/>
        <v>10127951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14896825</v>
      </c>
      <c r="W32" s="99">
        <f t="shared" si="5"/>
        <v>15479500</v>
      </c>
      <c r="X32" s="99">
        <f t="shared" si="5"/>
        <v>-582675</v>
      </c>
      <c r="Y32" s="100">
        <f>+IF(W32&lt;&gt;0,(X32/W32)*100,0)</f>
        <v>-3.764171969378856</v>
      </c>
      <c r="Z32" s="101">
        <f t="shared" si="5"/>
        <v>30959000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167662057</v>
      </c>
      <c r="C35" s="18">
        <v>0</v>
      </c>
      <c r="D35" s="58">
        <v>100317620</v>
      </c>
      <c r="E35" s="59">
        <v>100317620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50158810</v>
      </c>
      <c r="X35" s="59">
        <v>-50158810</v>
      </c>
      <c r="Y35" s="60">
        <v>-100</v>
      </c>
      <c r="Z35" s="61">
        <v>100317620</v>
      </c>
    </row>
    <row r="36" spans="1:26" ht="13.5">
      <c r="A36" s="57" t="s">
        <v>53</v>
      </c>
      <c r="B36" s="18">
        <v>716693096</v>
      </c>
      <c r="C36" s="18">
        <v>0</v>
      </c>
      <c r="D36" s="58">
        <v>792817089</v>
      </c>
      <c r="E36" s="59">
        <v>792817089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396408545</v>
      </c>
      <c r="X36" s="59">
        <v>-396408545</v>
      </c>
      <c r="Y36" s="60">
        <v>-100</v>
      </c>
      <c r="Z36" s="61">
        <v>792817089</v>
      </c>
    </row>
    <row r="37" spans="1:26" ht="13.5">
      <c r="A37" s="57" t="s">
        <v>54</v>
      </c>
      <c r="B37" s="18">
        <v>56142789</v>
      </c>
      <c r="C37" s="18">
        <v>0</v>
      </c>
      <c r="D37" s="58">
        <v>31896436</v>
      </c>
      <c r="E37" s="59">
        <v>31896436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15948218</v>
      </c>
      <c r="X37" s="59">
        <v>-15948218</v>
      </c>
      <c r="Y37" s="60">
        <v>-100</v>
      </c>
      <c r="Z37" s="61">
        <v>31896436</v>
      </c>
    </row>
    <row r="38" spans="1:26" ht="13.5">
      <c r="A38" s="57" t="s">
        <v>55</v>
      </c>
      <c r="B38" s="18">
        <v>127063020</v>
      </c>
      <c r="C38" s="18">
        <v>0</v>
      </c>
      <c r="D38" s="58">
        <v>122353018</v>
      </c>
      <c r="E38" s="59">
        <v>122353018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61176509</v>
      </c>
      <c r="X38" s="59">
        <v>-61176509</v>
      </c>
      <c r="Y38" s="60">
        <v>-100</v>
      </c>
      <c r="Z38" s="61">
        <v>122353018</v>
      </c>
    </row>
    <row r="39" spans="1:26" ht="13.5">
      <c r="A39" s="57" t="s">
        <v>56</v>
      </c>
      <c r="B39" s="18">
        <v>701149344</v>
      </c>
      <c r="C39" s="18">
        <v>0</v>
      </c>
      <c r="D39" s="58">
        <v>738885255</v>
      </c>
      <c r="E39" s="59">
        <v>738885255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369442628</v>
      </c>
      <c r="X39" s="59">
        <v>-369442628</v>
      </c>
      <c r="Y39" s="60">
        <v>-100</v>
      </c>
      <c r="Z39" s="61">
        <v>738885255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55992312</v>
      </c>
      <c r="C42" s="18">
        <v>0</v>
      </c>
      <c r="D42" s="58">
        <v>34972370</v>
      </c>
      <c r="E42" s="59">
        <v>34972370</v>
      </c>
      <c r="F42" s="59">
        <v>40949446</v>
      </c>
      <c r="G42" s="59">
        <v>-7952128</v>
      </c>
      <c r="H42" s="59">
        <v>-7802067</v>
      </c>
      <c r="I42" s="59">
        <v>25195251</v>
      </c>
      <c r="J42" s="59">
        <v>-11300611</v>
      </c>
      <c r="K42" s="59">
        <v>-5777050</v>
      </c>
      <c r="L42" s="59">
        <v>24244041</v>
      </c>
      <c r="M42" s="59">
        <v>7166380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32361631</v>
      </c>
      <c r="W42" s="59">
        <v>39442630</v>
      </c>
      <c r="X42" s="59">
        <v>-7080999</v>
      </c>
      <c r="Y42" s="60">
        <v>-17.95</v>
      </c>
      <c r="Z42" s="61">
        <v>34972370</v>
      </c>
    </row>
    <row r="43" spans="1:26" ht="13.5">
      <c r="A43" s="57" t="s">
        <v>59</v>
      </c>
      <c r="B43" s="18">
        <v>-28343980</v>
      </c>
      <c r="C43" s="18">
        <v>0</v>
      </c>
      <c r="D43" s="58">
        <v>-30959005</v>
      </c>
      <c r="E43" s="59">
        <v>-30959005</v>
      </c>
      <c r="F43" s="59">
        <v>0</v>
      </c>
      <c r="G43" s="59">
        <v>0</v>
      </c>
      <c r="H43" s="59">
        <v>-3873441</v>
      </c>
      <c r="I43" s="59">
        <v>-3873441</v>
      </c>
      <c r="J43" s="59">
        <v>-3667287</v>
      </c>
      <c r="K43" s="59">
        <v>-3823254</v>
      </c>
      <c r="L43" s="59">
        <v>-2637410</v>
      </c>
      <c r="M43" s="59">
        <v>-10127951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-14001392</v>
      </c>
      <c r="W43" s="59">
        <v>-14072275</v>
      </c>
      <c r="X43" s="59">
        <v>70883</v>
      </c>
      <c r="Y43" s="60">
        <v>-0.5</v>
      </c>
      <c r="Z43" s="61">
        <v>-30959005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83048125</v>
      </c>
      <c r="C45" s="21">
        <v>0</v>
      </c>
      <c r="D45" s="98">
        <v>41653444</v>
      </c>
      <c r="E45" s="99">
        <v>41653444</v>
      </c>
      <c r="F45" s="99">
        <v>78589525</v>
      </c>
      <c r="G45" s="99">
        <v>70637397</v>
      </c>
      <c r="H45" s="99">
        <v>58961889</v>
      </c>
      <c r="I45" s="99">
        <v>58961889</v>
      </c>
      <c r="J45" s="99">
        <v>43993991</v>
      </c>
      <c r="K45" s="99">
        <v>34393687</v>
      </c>
      <c r="L45" s="99">
        <v>56000318</v>
      </c>
      <c r="M45" s="99">
        <v>56000318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56000318</v>
      </c>
      <c r="W45" s="99">
        <v>63010434</v>
      </c>
      <c r="X45" s="99">
        <v>-7010116</v>
      </c>
      <c r="Y45" s="100">
        <v>-11.13</v>
      </c>
      <c r="Z45" s="101">
        <v>41653444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11440902</v>
      </c>
      <c r="E49" s="53">
        <v>9938772</v>
      </c>
      <c r="F49" s="53">
        <v>0</v>
      </c>
      <c r="G49" s="53">
        <v>0</v>
      </c>
      <c r="H49" s="53">
        <v>0</v>
      </c>
      <c r="I49" s="53">
        <v>8415257</v>
      </c>
      <c r="J49" s="53">
        <v>0</v>
      </c>
      <c r="K49" s="53">
        <v>0</v>
      </c>
      <c r="L49" s="53">
        <v>0</v>
      </c>
      <c r="M49" s="53">
        <v>7263269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309873572</v>
      </c>
      <c r="W49" s="53">
        <v>0</v>
      </c>
      <c r="X49" s="53">
        <v>0</v>
      </c>
      <c r="Y49" s="53">
        <v>346931772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44882</v>
      </c>
      <c r="C51" s="51">
        <v>0</v>
      </c>
      <c r="D51" s="128">
        <v>945181</v>
      </c>
      <c r="E51" s="53">
        <v>5090</v>
      </c>
      <c r="F51" s="53">
        <v>0</v>
      </c>
      <c r="G51" s="53">
        <v>0</v>
      </c>
      <c r="H51" s="53">
        <v>0</v>
      </c>
      <c r="I51" s="53">
        <v>67727</v>
      </c>
      <c r="J51" s="53">
        <v>0</v>
      </c>
      <c r="K51" s="53">
        <v>0</v>
      </c>
      <c r="L51" s="53">
        <v>0</v>
      </c>
      <c r="M51" s="53">
        <v>2145746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3208626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54.19472445877006</v>
      </c>
      <c r="E58" s="7">
        <f t="shared" si="6"/>
        <v>54.19472445877006</v>
      </c>
      <c r="F58" s="7">
        <f t="shared" si="6"/>
        <v>23.046737809572612</v>
      </c>
      <c r="G58" s="7">
        <f t="shared" si="6"/>
        <v>56.58233149875043</v>
      </c>
      <c r="H58" s="7">
        <f t="shared" si="6"/>
        <v>44.6504717328234</v>
      </c>
      <c r="I58" s="7">
        <f t="shared" si="6"/>
        <v>38.34790082036499</v>
      </c>
      <c r="J58" s="7">
        <f t="shared" si="6"/>
        <v>45.79743157951427</v>
      </c>
      <c r="K58" s="7">
        <f t="shared" si="6"/>
        <v>45.03391056126448</v>
      </c>
      <c r="L58" s="7">
        <f t="shared" si="6"/>
        <v>58.91798371936273</v>
      </c>
      <c r="M58" s="7">
        <f t="shared" si="6"/>
        <v>49.26160956482049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43.12692184628579</v>
      </c>
      <c r="W58" s="7">
        <f t="shared" si="6"/>
        <v>61.98772660676026</v>
      </c>
      <c r="X58" s="7">
        <f t="shared" si="6"/>
        <v>0</v>
      </c>
      <c r="Y58" s="7">
        <f t="shared" si="6"/>
        <v>0</v>
      </c>
      <c r="Z58" s="8">
        <f t="shared" si="6"/>
        <v>54.19472445877006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49.999992997011546</v>
      </c>
      <c r="E59" s="10">
        <f t="shared" si="7"/>
        <v>49.999992997011546</v>
      </c>
      <c r="F59" s="10">
        <f t="shared" si="7"/>
        <v>12.278569902480312</v>
      </c>
      <c r="G59" s="10">
        <f t="shared" si="7"/>
        <v>130.70918698742688</v>
      </c>
      <c r="H59" s="10">
        <f t="shared" si="7"/>
        <v>52.53449549711456</v>
      </c>
      <c r="I59" s="10">
        <f t="shared" si="7"/>
        <v>35.929302147336465</v>
      </c>
      <c r="J59" s="10">
        <f t="shared" si="7"/>
        <v>79.05918576947425</v>
      </c>
      <c r="K59" s="10">
        <f t="shared" si="7"/>
        <v>50.626303624781556</v>
      </c>
      <c r="L59" s="10">
        <f t="shared" si="7"/>
        <v>65.8364759668951</v>
      </c>
      <c r="M59" s="10">
        <f t="shared" si="7"/>
        <v>65.00456829103292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45.01886829519956</v>
      </c>
      <c r="W59" s="10">
        <f t="shared" si="7"/>
        <v>49.998795514833375</v>
      </c>
      <c r="X59" s="10">
        <f t="shared" si="7"/>
        <v>0</v>
      </c>
      <c r="Y59" s="10">
        <f t="shared" si="7"/>
        <v>0</v>
      </c>
      <c r="Z59" s="11">
        <f t="shared" si="7"/>
        <v>49.999992997011546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63.713004684039774</v>
      </c>
      <c r="E60" s="13">
        <f t="shared" si="7"/>
        <v>63.713004684039774</v>
      </c>
      <c r="F60" s="13">
        <f t="shared" si="7"/>
        <v>42.835397064919405</v>
      </c>
      <c r="G60" s="13">
        <f t="shared" si="7"/>
        <v>48.08030343674988</v>
      </c>
      <c r="H60" s="13">
        <f t="shared" si="7"/>
        <v>54.77607140175947</v>
      </c>
      <c r="I60" s="13">
        <f t="shared" si="7"/>
        <v>48.526584410691974</v>
      </c>
      <c r="J60" s="13">
        <f t="shared" si="7"/>
        <v>48.44841523740667</v>
      </c>
      <c r="K60" s="13">
        <f t="shared" si="7"/>
        <v>56.22752461308793</v>
      </c>
      <c r="L60" s="13">
        <f t="shared" si="7"/>
        <v>82.01397587376661</v>
      </c>
      <c r="M60" s="13">
        <f t="shared" si="7"/>
        <v>59.66541203435604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53.771643892423846</v>
      </c>
      <c r="W60" s="13">
        <f t="shared" si="7"/>
        <v>63.74358989638862</v>
      </c>
      <c r="X60" s="13">
        <f t="shared" si="7"/>
        <v>0</v>
      </c>
      <c r="Y60" s="13">
        <f t="shared" si="7"/>
        <v>0</v>
      </c>
      <c r="Z60" s="14">
        <f t="shared" si="7"/>
        <v>63.713004684039774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73.21752116448971</v>
      </c>
      <c r="E61" s="13">
        <f t="shared" si="7"/>
        <v>73.21752116448971</v>
      </c>
      <c r="F61" s="13">
        <f t="shared" si="7"/>
        <v>38.95686396208317</v>
      </c>
      <c r="G61" s="13">
        <f t="shared" si="7"/>
        <v>41.949750798524846</v>
      </c>
      <c r="H61" s="13">
        <f t="shared" si="7"/>
        <v>53.73461757210576</v>
      </c>
      <c r="I61" s="13">
        <f t="shared" si="7"/>
        <v>44.7340850185864</v>
      </c>
      <c r="J61" s="13">
        <f t="shared" si="7"/>
        <v>46.62228412684003</v>
      </c>
      <c r="K61" s="13">
        <f t="shared" si="7"/>
        <v>44.110114601278255</v>
      </c>
      <c r="L61" s="13">
        <f t="shared" si="7"/>
        <v>83.19158428577477</v>
      </c>
      <c r="M61" s="13">
        <f t="shared" si="7"/>
        <v>51.46224204078528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47.76749324190559</v>
      </c>
      <c r="W61" s="13">
        <f t="shared" si="7"/>
        <v>73.21751679393942</v>
      </c>
      <c r="X61" s="13">
        <f t="shared" si="7"/>
        <v>0</v>
      </c>
      <c r="Y61" s="13">
        <f t="shared" si="7"/>
        <v>0</v>
      </c>
      <c r="Z61" s="14">
        <f t="shared" si="7"/>
        <v>73.21752116448971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54.90585563878806</v>
      </c>
      <c r="E62" s="13">
        <f t="shared" si="7"/>
        <v>54.90585563878806</v>
      </c>
      <c r="F62" s="13">
        <f t="shared" si="7"/>
        <v>19.177672548184095</v>
      </c>
      <c r="G62" s="13">
        <f t="shared" si="7"/>
        <v>23.65979516604896</v>
      </c>
      <c r="H62" s="13">
        <f t="shared" si="7"/>
        <v>26.700243584487808</v>
      </c>
      <c r="I62" s="13">
        <f t="shared" si="7"/>
        <v>23.064704016575618</v>
      </c>
      <c r="J62" s="13">
        <f t="shared" si="7"/>
        <v>24.326156110701437</v>
      </c>
      <c r="K62" s="13">
        <f t="shared" si="7"/>
        <v>44.345501069179704</v>
      </c>
      <c r="L62" s="13">
        <f t="shared" si="7"/>
        <v>76.70029137912961</v>
      </c>
      <c r="M62" s="13">
        <f t="shared" si="7"/>
        <v>46.519795178367644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34.31270242496151</v>
      </c>
      <c r="W62" s="13">
        <f t="shared" si="7"/>
        <v>55.0000072834379</v>
      </c>
      <c r="X62" s="13">
        <f t="shared" si="7"/>
        <v>0</v>
      </c>
      <c r="Y62" s="13">
        <f t="shared" si="7"/>
        <v>0</v>
      </c>
      <c r="Z62" s="14">
        <f t="shared" si="7"/>
        <v>54.90585563878806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54.992624234716395</v>
      </c>
      <c r="E63" s="13">
        <f t="shared" si="7"/>
        <v>54.992624234716395</v>
      </c>
      <c r="F63" s="13">
        <f t="shared" si="7"/>
        <v>33.03397418781386</v>
      </c>
      <c r="G63" s="13">
        <f t="shared" si="7"/>
        <v>33.18782668147416</v>
      </c>
      <c r="H63" s="13">
        <f t="shared" si="7"/>
        <v>38.59707288091537</v>
      </c>
      <c r="I63" s="13">
        <f t="shared" si="7"/>
        <v>34.942744469205174</v>
      </c>
      <c r="J63" s="13">
        <f t="shared" si="7"/>
        <v>37.37628775263122</v>
      </c>
      <c r="K63" s="13">
        <f t="shared" si="7"/>
        <v>37.32405470281222</v>
      </c>
      <c r="L63" s="13">
        <f t="shared" si="7"/>
        <v>30.487594097922997</v>
      </c>
      <c r="M63" s="13">
        <f t="shared" si="7"/>
        <v>35.06904598951089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35.005957190801155</v>
      </c>
      <c r="W63" s="13">
        <f t="shared" si="7"/>
        <v>55.00002656338822</v>
      </c>
      <c r="X63" s="13">
        <f t="shared" si="7"/>
        <v>0</v>
      </c>
      <c r="Y63" s="13">
        <f t="shared" si="7"/>
        <v>0</v>
      </c>
      <c r="Z63" s="14">
        <f t="shared" si="7"/>
        <v>54.992624234716395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54.99999182538314</v>
      </c>
      <c r="E64" s="13">
        <f t="shared" si="7"/>
        <v>54.99999182538314</v>
      </c>
      <c r="F64" s="13">
        <f t="shared" si="7"/>
        <v>32.7972190240276</v>
      </c>
      <c r="G64" s="13">
        <f t="shared" si="7"/>
        <v>35.52541850246387</v>
      </c>
      <c r="H64" s="13">
        <f t="shared" si="7"/>
        <v>40.704419480096035</v>
      </c>
      <c r="I64" s="13">
        <f t="shared" si="7"/>
        <v>36.339180160769246</v>
      </c>
      <c r="J64" s="13">
        <f t="shared" si="7"/>
        <v>38.85061754133823</v>
      </c>
      <c r="K64" s="13">
        <f t="shared" si="7"/>
        <v>35.23163377192983</v>
      </c>
      <c r="L64" s="13">
        <f t="shared" si="7"/>
        <v>42.57335494364324</v>
      </c>
      <c r="M64" s="13">
        <f t="shared" si="7"/>
        <v>38.764655610294724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37.58847558923486</v>
      </c>
      <c r="W64" s="13">
        <f t="shared" si="7"/>
        <v>55.00000000000001</v>
      </c>
      <c r="X64" s="13">
        <f t="shared" si="7"/>
        <v>0</v>
      </c>
      <c r="Y64" s="13">
        <f t="shared" si="7"/>
        <v>0</v>
      </c>
      <c r="Z64" s="14">
        <f t="shared" si="7"/>
        <v>54.99999182538314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19.999999162907983</v>
      </c>
      <c r="E66" s="16">
        <f t="shared" si="7"/>
        <v>19.999999162907983</v>
      </c>
      <c r="F66" s="16">
        <f t="shared" si="7"/>
        <v>3.3926106005667007</v>
      </c>
      <c r="G66" s="16">
        <f t="shared" si="7"/>
        <v>15.88072292311822</v>
      </c>
      <c r="H66" s="16">
        <f t="shared" si="7"/>
        <v>4.337240412938939</v>
      </c>
      <c r="I66" s="16">
        <f t="shared" si="7"/>
        <v>7.812999049334064</v>
      </c>
      <c r="J66" s="16">
        <f t="shared" si="7"/>
        <v>6.30082478534081</v>
      </c>
      <c r="K66" s="16">
        <f t="shared" si="7"/>
        <v>5.359026438783845</v>
      </c>
      <c r="L66" s="16">
        <f t="shared" si="7"/>
        <v>4.028511225371136</v>
      </c>
      <c r="M66" s="16">
        <f t="shared" si="7"/>
        <v>5.211050519329692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6.456549060549631</v>
      </c>
      <c r="W66" s="16">
        <f t="shared" si="7"/>
        <v>200.00100451529627</v>
      </c>
      <c r="X66" s="16">
        <f t="shared" si="7"/>
        <v>0</v>
      </c>
      <c r="Y66" s="16">
        <f t="shared" si="7"/>
        <v>0</v>
      </c>
      <c r="Z66" s="17">
        <f t="shared" si="7"/>
        <v>19.999999162907983</v>
      </c>
    </row>
    <row r="67" spans="1:26" ht="13.5" hidden="1">
      <c r="A67" s="40" t="s">
        <v>109</v>
      </c>
      <c r="B67" s="23">
        <v>148478579</v>
      </c>
      <c r="C67" s="23"/>
      <c r="D67" s="24">
        <v>171443907</v>
      </c>
      <c r="E67" s="25">
        <v>171443907</v>
      </c>
      <c r="F67" s="25">
        <v>22268887</v>
      </c>
      <c r="G67" s="25">
        <v>14041157</v>
      </c>
      <c r="H67" s="25">
        <v>13440129</v>
      </c>
      <c r="I67" s="25">
        <v>49750173</v>
      </c>
      <c r="J67" s="25">
        <v>14037499</v>
      </c>
      <c r="K67" s="25">
        <v>13689393</v>
      </c>
      <c r="L67" s="25">
        <v>11029298</v>
      </c>
      <c r="M67" s="25">
        <v>38756190</v>
      </c>
      <c r="N67" s="25"/>
      <c r="O67" s="25"/>
      <c r="P67" s="25"/>
      <c r="Q67" s="25"/>
      <c r="R67" s="25"/>
      <c r="S67" s="25"/>
      <c r="T67" s="25"/>
      <c r="U67" s="25"/>
      <c r="V67" s="25">
        <v>88506363</v>
      </c>
      <c r="W67" s="25">
        <v>74970954</v>
      </c>
      <c r="X67" s="25"/>
      <c r="Y67" s="24"/>
      <c r="Z67" s="26">
        <v>171443907</v>
      </c>
    </row>
    <row r="68" spans="1:26" ht="13.5" hidden="1">
      <c r="A68" s="36" t="s">
        <v>31</v>
      </c>
      <c r="B68" s="18">
        <v>33059783</v>
      </c>
      <c r="C68" s="18"/>
      <c r="D68" s="19">
        <v>42838854</v>
      </c>
      <c r="E68" s="20">
        <v>42838854</v>
      </c>
      <c r="F68" s="20">
        <v>11294027</v>
      </c>
      <c r="G68" s="20">
        <v>2397097</v>
      </c>
      <c r="H68" s="20">
        <v>2403792</v>
      </c>
      <c r="I68" s="20">
        <v>16094916</v>
      </c>
      <c r="J68" s="20">
        <v>2396201</v>
      </c>
      <c r="K68" s="20">
        <v>2483460</v>
      </c>
      <c r="L68" s="20">
        <v>2440363</v>
      </c>
      <c r="M68" s="20">
        <v>7320024</v>
      </c>
      <c r="N68" s="20"/>
      <c r="O68" s="20"/>
      <c r="P68" s="20"/>
      <c r="Q68" s="20"/>
      <c r="R68" s="20"/>
      <c r="S68" s="20"/>
      <c r="T68" s="20"/>
      <c r="U68" s="20"/>
      <c r="V68" s="20">
        <v>23414940</v>
      </c>
      <c r="W68" s="20">
        <v>21419940</v>
      </c>
      <c r="X68" s="20"/>
      <c r="Y68" s="19"/>
      <c r="Z68" s="22">
        <v>42838854</v>
      </c>
    </row>
    <row r="69" spans="1:26" ht="13.5" hidden="1">
      <c r="A69" s="37" t="s">
        <v>32</v>
      </c>
      <c r="B69" s="18">
        <v>91288738</v>
      </c>
      <c r="C69" s="18"/>
      <c r="D69" s="19">
        <v>104712817</v>
      </c>
      <c r="E69" s="20">
        <v>104712817</v>
      </c>
      <c r="F69" s="20">
        <v>8552065</v>
      </c>
      <c r="G69" s="20">
        <v>9200204</v>
      </c>
      <c r="H69" s="20">
        <v>8445058</v>
      </c>
      <c r="I69" s="20">
        <v>26197327</v>
      </c>
      <c r="J69" s="20">
        <v>9018070</v>
      </c>
      <c r="K69" s="20">
        <v>8467040</v>
      </c>
      <c r="L69" s="20">
        <v>5828759</v>
      </c>
      <c r="M69" s="20">
        <v>23313869</v>
      </c>
      <c r="N69" s="20"/>
      <c r="O69" s="20"/>
      <c r="P69" s="20"/>
      <c r="Q69" s="20"/>
      <c r="R69" s="20"/>
      <c r="S69" s="20"/>
      <c r="T69" s="20"/>
      <c r="U69" s="20"/>
      <c r="V69" s="20">
        <v>49511196</v>
      </c>
      <c r="W69" s="20">
        <v>52356408</v>
      </c>
      <c r="X69" s="20"/>
      <c r="Y69" s="19"/>
      <c r="Z69" s="22">
        <v>104712817</v>
      </c>
    </row>
    <row r="70" spans="1:26" ht="13.5" hidden="1">
      <c r="A70" s="38" t="s">
        <v>103</v>
      </c>
      <c r="B70" s="18">
        <v>46080994</v>
      </c>
      <c r="C70" s="18"/>
      <c r="D70" s="19">
        <v>50257413</v>
      </c>
      <c r="E70" s="20">
        <v>50257413</v>
      </c>
      <c r="F70" s="20">
        <v>4253520</v>
      </c>
      <c r="G70" s="20">
        <v>5184560</v>
      </c>
      <c r="H70" s="20">
        <v>4334085</v>
      </c>
      <c r="I70" s="20">
        <v>13772165</v>
      </c>
      <c r="J70" s="20">
        <v>4428318</v>
      </c>
      <c r="K70" s="20">
        <v>5036244</v>
      </c>
      <c r="L70" s="20">
        <v>1842458</v>
      </c>
      <c r="M70" s="20">
        <v>11307020</v>
      </c>
      <c r="N70" s="20"/>
      <c r="O70" s="20"/>
      <c r="P70" s="20"/>
      <c r="Q70" s="20"/>
      <c r="R70" s="20"/>
      <c r="S70" s="20"/>
      <c r="T70" s="20"/>
      <c r="U70" s="20"/>
      <c r="V70" s="20">
        <v>25079185</v>
      </c>
      <c r="W70" s="20">
        <v>25128708</v>
      </c>
      <c r="X70" s="20"/>
      <c r="Y70" s="19"/>
      <c r="Z70" s="22">
        <v>50257413</v>
      </c>
    </row>
    <row r="71" spans="1:26" ht="13.5" hidden="1">
      <c r="A71" s="38" t="s">
        <v>104</v>
      </c>
      <c r="B71" s="18">
        <v>23482393</v>
      </c>
      <c r="C71" s="18"/>
      <c r="D71" s="19">
        <v>32951469</v>
      </c>
      <c r="E71" s="20">
        <v>32951469</v>
      </c>
      <c r="F71" s="20">
        <v>2494651</v>
      </c>
      <c r="G71" s="20">
        <v>2211938</v>
      </c>
      <c r="H71" s="20">
        <v>2305155</v>
      </c>
      <c r="I71" s="20">
        <v>7011744</v>
      </c>
      <c r="J71" s="20">
        <v>2782692</v>
      </c>
      <c r="K71" s="20">
        <v>1522195</v>
      </c>
      <c r="L71" s="20">
        <v>2155954</v>
      </c>
      <c r="M71" s="20">
        <v>6460841</v>
      </c>
      <c r="N71" s="20"/>
      <c r="O71" s="20"/>
      <c r="P71" s="20"/>
      <c r="Q71" s="20"/>
      <c r="R71" s="20"/>
      <c r="S71" s="20"/>
      <c r="T71" s="20"/>
      <c r="U71" s="20"/>
      <c r="V71" s="20">
        <v>13472585</v>
      </c>
      <c r="W71" s="20">
        <v>16475736</v>
      </c>
      <c r="X71" s="20"/>
      <c r="Y71" s="19"/>
      <c r="Z71" s="22">
        <v>32951469</v>
      </c>
    </row>
    <row r="72" spans="1:26" ht="13.5" hidden="1">
      <c r="A72" s="38" t="s">
        <v>105</v>
      </c>
      <c r="B72" s="18">
        <v>12729421</v>
      </c>
      <c r="C72" s="18"/>
      <c r="D72" s="19">
        <v>13552492</v>
      </c>
      <c r="E72" s="20">
        <v>13552492</v>
      </c>
      <c r="F72" s="20">
        <v>1127297</v>
      </c>
      <c r="G72" s="20">
        <v>1129158</v>
      </c>
      <c r="H72" s="20">
        <v>1131078</v>
      </c>
      <c r="I72" s="20">
        <v>3387533</v>
      </c>
      <c r="J72" s="20">
        <v>1130749</v>
      </c>
      <c r="K72" s="20">
        <v>1135225</v>
      </c>
      <c r="L72" s="20">
        <v>1128213</v>
      </c>
      <c r="M72" s="20">
        <v>3394187</v>
      </c>
      <c r="N72" s="20"/>
      <c r="O72" s="20"/>
      <c r="P72" s="20"/>
      <c r="Q72" s="20"/>
      <c r="R72" s="20"/>
      <c r="S72" s="20"/>
      <c r="T72" s="20"/>
      <c r="U72" s="20"/>
      <c r="V72" s="20">
        <v>6781720</v>
      </c>
      <c r="W72" s="20">
        <v>6776244</v>
      </c>
      <c r="X72" s="20"/>
      <c r="Y72" s="19"/>
      <c r="Z72" s="22">
        <v>13552492</v>
      </c>
    </row>
    <row r="73" spans="1:26" ht="13.5" hidden="1">
      <c r="A73" s="38" t="s">
        <v>106</v>
      </c>
      <c r="B73" s="18">
        <v>7457418</v>
      </c>
      <c r="C73" s="18"/>
      <c r="D73" s="19">
        <v>7951443</v>
      </c>
      <c r="E73" s="20">
        <v>7951443</v>
      </c>
      <c r="F73" s="20">
        <v>676597</v>
      </c>
      <c r="G73" s="20">
        <v>674548</v>
      </c>
      <c r="H73" s="20">
        <v>674740</v>
      </c>
      <c r="I73" s="20">
        <v>2025885</v>
      </c>
      <c r="J73" s="20">
        <v>676311</v>
      </c>
      <c r="K73" s="20">
        <v>773376</v>
      </c>
      <c r="L73" s="20">
        <v>702134</v>
      </c>
      <c r="M73" s="20">
        <v>2151821</v>
      </c>
      <c r="N73" s="20"/>
      <c r="O73" s="20"/>
      <c r="P73" s="20"/>
      <c r="Q73" s="20"/>
      <c r="R73" s="20"/>
      <c r="S73" s="20"/>
      <c r="T73" s="20"/>
      <c r="U73" s="20"/>
      <c r="V73" s="20">
        <v>4177706</v>
      </c>
      <c r="W73" s="20">
        <v>3975720</v>
      </c>
      <c r="X73" s="20"/>
      <c r="Y73" s="19"/>
      <c r="Z73" s="22">
        <v>7951443</v>
      </c>
    </row>
    <row r="74" spans="1:26" ht="13.5" hidden="1">
      <c r="A74" s="38" t="s">
        <v>107</v>
      </c>
      <c r="B74" s="18">
        <v>1538512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24130058</v>
      </c>
      <c r="C75" s="27"/>
      <c r="D75" s="28">
        <v>23892236</v>
      </c>
      <c r="E75" s="29">
        <v>23892236</v>
      </c>
      <c r="F75" s="29">
        <v>2422795</v>
      </c>
      <c r="G75" s="29">
        <v>2443856</v>
      </c>
      <c r="H75" s="29">
        <v>2591279</v>
      </c>
      <c r="I75" s="29">
        <v>7457930</v>
      </c>
      <c r="J75" s="29">
        <v>2623228</v>
      </c>
      <c r="K75" s="29">
        <v>2738893</v>
      </c>
      <c r="L75" s="29">
        <v>2760176</v>
      </c>
      <c r="M75" s="29">
        <v>8122297</v>
      </c>
      <c r="N75" s="29"/>
      <c r="O75" s="29"/>
      <c r="P75" s="29"/>
      <c r="Q75" s="29"/>
      <c r="R75" s="29"/>
      <c r="S75" s="29"/>
      <c r="T75" s="29"/>
      <c r="U75" s="29"/>
      <c r="V75" s="29">
        <v>15580227</v>
      </c>
      <c r="W75" s="29">
        <v>1194606</v>
      </c>
      <c r="X75" s="29"/>
      <c r="Y75" s="28"/>
      <c r="Z75" s="30">
        <v>23892236</v>
      </c>
    </row>
    <row r="76" spans="1:26" ht="13.5" hidden="1">
      <c r="A76" s="41" t="s">
        <v>110</v>
      </c>
      <c r="B76" s="31"/>
      <c r="C76" s="31"/>
      <c r="D76" s="32">
        <v>92913553</v>
      </c>
      <c r="E76" s="33">
        <v>92913553</v>
      </c>
      <c r="F76" s="33">
        <v>5132252</v>
      </c>
      <c r="G76" s="33">
        <v>7944814</v>
      </c>
      <c r="H76" s="33">
        <v>6001081</v>
      </c>
      <c r="I76" s="33">
        <v>19078147</v>
      </c>
      <c r="J76" s="33">
        <v>6428814</v>
      </c>
      <c r="K76" s="33">
        <v>6164869</v>
      </c>
      <c r="L76" s="33">
        <v>6498240</v>
      </c>
      <c r="M76" s="33">
        <v>19091923</v>
      </c>
      <c r="N76" s="33"/>
      <c r="O76" s="33"/>
      <c r="P76" s="33"/>
      <c r="Q76" s="33"/>
      <c r="R76" s="33"/>
      <c r="S76" s="33"/>
      <c r="T76" s="33"/>
      <c r="U76" s="33"/>
      <c r="V76" s="33">
        <v>38170070</v>
      </c>
      <c r="W76" s="33">
        <v>46472790</v>
      </c>
      <c r="X76" s="33"/>
      <c r="Y76" s="32"/>
      <c r="Z76" s="34">
        <v>92913553</v>
      </c>
    </row>
    <row r="77" spans="1:26" ht="13.5" hidden="1">
      <c r="A77" s="36" t="s">
        <v>31</v>
      </c>
      <c r="B77" s="18"/>
      <c r="C77" s="18"/>
      <c r="D77" s="19">
        <v>21419424</v>
      </c>
      <c r="E77" s="20">
        <v>21419424</v>
      </c>
      <c r="F77" s="20">
        <v>1386745</v>
      </c>
      <c r="G77" s="20">
        <v>3133226</v>
      </c>
      <c r="H77" s="20">
        <v>1262820</v>
      </c>
      <c r="I77" s="20">
        <v>5782791</v>
      </c>
      <c r="J77" s="20">
        <v>1894417</v>
      </c>
      <c r="K77" s="20">
        <v>1257284</v>
      </c>
      <c r="L77" s="20">
        <v>1606649</v>
      </c>
      <c r="M77" s="20">
        <v>4758350</v>
      </c>
      <c r="N77" s="20"/>
      <c r="O77" s="20"/>
      <c r="P77" s="20"/>
      <c r="Q77" s="20"/>
      <c r="R77" s="20"/>
      <c r="S77" s="20"/>
      <c r="T77" s="20"/>
      <c r="U77" s="20"/>
      <c r="V77" s="20">
        <v>10541141</v>
      </c>
      <c r="W77" s="20">
        <v>10709712</v>
      </c>
      <c r="X77" s="20"/>
      <c r="Y77" s="19"/>
      <c r="Z77" s="22">
        <v>21419424</v>
      </c>
    </row>
    <row r="78" spans="1:26" ht="13.5" hidden="1">
      <c r="A78" s="37" t="s">
        <v>32</v>
      </c>
      <c r="B78" s="18"/>
      <c r="C78" s="18"/>
      <c r="D78" s="19">
        <v>66715682</v>
      </c>
      <c r="E78" s="20">
        <v>66715682</v>
      </c>
      <c r="F78" s="20">
        <v>3663311</v>
      </c>
      <c r="G78" s="20">
        <v>4423486</v>
      </c>
      <c r="H78" s="20">
        <v>4625871</v>
      </c>
      <c r="I78" s="20">
        <v>12712668</v>
      </c>
      <c r="J78" s="20">
        <v>4369112</v>
      </c>
      <c r="K78" s="20">
        <v>4760807</v>
      </c>
      <c r="L78" s="20">
        <v>4780397</v>
      </c>
      <c r="M78" s="20">
        <v>13910316</v>
      </c>
      <c r="N78" s="20"/>
      <c r="O78" s="20"/>
      <c r="P78" s="20"/>
      <c r="Q78" s="20"/>
      <c r="R78" s="20"/>
      <c r="S78" s="20"/>
      <c r="T78" s="20"/>
      <c r="U78" s="20"/>
      <c r="V78" s="20">
        <v>26622984</v>
      </c>
      <c r="W78" s="20">
        <v>33373854</v>
      </c>
      <c r="X78" s="20"/>
      <c r="Y78" s="19"/>
      <c r="Z78" s="22">
        <v>66715682</v>
      </c>
    </row>
    <row r="79" spans="1:26" ht="13.5" hidden="1">
      <c r="A79" s="38" t="s">
        <v>103</v>
      </c>
      <c r="B79" s="18"/>
      <c r="C79" s="18"/>
      <c r="D79" s="19">
        <v>36797232</v>
      </c>
      <c r="E79" s="20">
        <v>36797232</v>
      </c>
      <c r="F79" s="20">
        <v>1657038</v>
      </c>
      <c r="G79" s="20">
        <v>2174910</v>
      </c>
      <c r="H79" s="20">
        <v>2328904</v>
      </c>
      <c r="I79" s="20">
        <v>6160852</v>
      </c>
      <c r="J79" s="20">
        <v>2064583</v>
      </c>
      <c r="K79" s="20">
        <v>2221493</v>
      </c>
      <c r="L79" s="20">
        <v>1532770</v>
      </c>
      <c r="M79" s="20">
        <v>5818846</v>
      </c>
      <c r="N79" s="20"/>
      <c r="O79" s="20"/>
      <c r="P79" s="20"/>
      <c r="Q79" s="20"/>
      <c r="R79" s="20"/>
      <c r="S79" s="20"/>
      <c r="T79" s="20"/>
      <c r="U79" s="20"/>
      <c r="V79" s="20">
        <v>11979698</v>
      </c>
      <c r="W79" s="20">
        <v>18398616</v>
      </c>
      <c r="X79" s="20"/>
      <c r="Y79" s="19"/>
      <c r="Z79" s="22">
        <v>36797232</v>
      </c>
    </row>
    <row r="80" spans="1:26" ht="13.5" hidden="1">
      <c r="A80" s="38" t="s">
        <v>104</v>
      </c>
      <c r="B80" s="18"/>
      <c r="C80" s="18"/>
      <c r="D80" s="19">
        <v>18092286</v>
      </c>
      <c r="E80" s="20">
        <v>18092286</v>
      </c>
      <c r="F80" s="20">
        <v>478416</v>
      </c>
      <c r="G80" s="20">
        <v>523340</v>
      </c>
      <c r="H80" s="20">
        <v>615482</v>
      </c>
      <c r="I80" s="20">
        <v>1617238</v>
      </c>
      <c r="J80" s="20">
        <v>676922</v>
      </c>
      <c r="K80" s="20">
        <v>675025</v>
      </c>
      <c r="L80" s="20">
        <v>1653623</v>
      </c>
      <c r="M80" s="20">
        <v>3005570</v>
      </c>
      <c r="N80" s="20"/>
      <c r="O80" s="20"/>
      <c r="P80" s="20"/>
      <c r="Q80" s="20"/>
      <c r="R80" s="20"/>
      <c r="S80" s="20"/>
      <c r="T80" s="20"/>
      <c r="U80" s="20"/>
      <c r="V80" s="20">
        <v>4622808</v>
      </c>
      <c r="W80" s="20">
        <v>9061656</v>
      </c>
      <c r="X80" s="20"/>
      <c r="Y80" s="19"/>
      <c r="Z80" s="22">
        <v>18092286</v>
      </c>
    </row>
    <row r="81" spans="1:26" ht="13.5" hidden="1">
      <c r="A81" s="38" t="s">
        <v>105</v>
      </c>
      <c r="B81" s="18"/>
      <c r="C81" s="18"/>
      <c r="D81" s="19">
        <v>7452871</v>
      </c>
      <c r="E81" s="20">
        <v>7452871</v>
      </c>
      <c r="F81" s="20">
        <v>372391</v>
      </c>
      <c r="G81" s="20">
        <v>374743</v>
      </c>
      <c r="H81" s="20">
        <v>436563</v>
      </c>
      <c r="I81" s="20">
        <v>1183697</v>
      </c>
      <c r="J81" s="20">
        <v>422632</v>
      </c>
      <c r="K81" s="20">
        <v>423712</v>
      </c>
      <c r="L81" s="20">
        <v>343965</v>
      </c>
      <c r="M81" s="20">
        <v>1190309</v>
      </c>
      <c r="N81" s="20"/>
      <c r="O81" s="20"/>
      <c r="P81" s="20"/>
      <c r="Q81" s="20"/>
      <c r="R81" s="20"/>
      <c r="S81" s="20"/>
      <c r="T81" s="20"/>
      <c r="U81" s="20"/>
      <c r="V81" s="20">
        <v>2374006</v>
      </c>
      <c r="W81" s="20">
        <v>3726936</v>
      </c>
      <c r="X81" s="20"/>
      <c r="Y81" s="19"/>
      <c r="Z81" s="22">
        <v>7452871</v>
      </c>
    </row>
    <row r="82" spans="1:26" ht="13.5" hidden="1">
      <c r="A82" s="38" t="s">
        <v>106</v>
      </c>
      <c r="B82" s="18"/>
      <c r="C82" s="18"/>
      <c r="D82" s="19">
        <v>4373293</v>
      </c>
      <c r="E82" s="20">
        <v>4373293</v>
      </c>
      <c r="F82" s="20">
        <v>221905</v>
      </c>
      <c r="G82" s="20">
        <v>239636</v>
      </c>
      <c r="H82" s="20">
        <v>274649</v>
      </c>
      <c r="I82" s="20">
        <v>736190</v>
      </c>
      <c r="J82" s="20">
        <v>262751</v>
      </c>
      <c r="K82" s="20">
        <v>272473</v>
      </c>
      <c r="L82" s="20">
        <v>298922</v>
      </c>
      <c r="M82" s="20">
        <v>834146</v>
      </c>
      <c r="N82" s="20"/>
      <c r="O82" s="20"/>
      <c r="P82" s="20"/>
      <c r="Q82" s="20"/>
      <c r="R82" s="20"/>
      <c r="S82" s="20"/>
      <c r="T82" s="20"/>
      <c r="U82" s="20"/>
      <c r="V82" s="20">
        <v>1570336</v>
      </c>
      <c r="W82" s="20">
        <v>2186646</v>
      </c>
      <c r="X82" s="20"/>
      <c r="Y82" s="19"/>
      <c r="Z82" s="22">
        <v>4373293</v>
      </c>
    </row>
    <row r="83" spans="1:26" ht="13.5" hidden="1">
      <c r="A83" s="38" t="s">
        <v>107</v>
      </c>
      <c r="B83" s="18"/>
      <c r="C83" s="18"/>
      <c r="D83" s="19"/>
      <c r="E83" s="20"/>
      <c r="F83" s="20">
        <v>933561</v>
      </c>
      <c r="G83" s="20">
        <v>1110857</v>
      </c>
      <c r="H83" s="20">
        <v>970273</v>
      </c>
      <c r="I83" s="20">
        <v>3014691</v>
      </c>
      <c r="J83" s="20">
        <v>942224</v>
      </c>
      <c r="K83" s="20">
        <v>1168104</v>
      </c>
      <c r="L83" s="20">
        <v>951117</v>
      </c>
      <c r="M83" s="20">
        <v>3061445</v>
      </c>
      <c r="N83" s="20"/>
      <c r="O83" s="20"/>
      <c r="P83" s="20"/>
      <c r="Q83" s="20"/>
      <c r="R83" s="20"/>
      <c r="S83" s="20"/>
      <c r="T83" s="20"/>
      <c r="U83" s="20"/>
      <c r="V83" s="20">
        <v>6076136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4778447</v>
      </c>
      <c r="E84" s="29">
        <v>4778447</v>
      </c>
      <c r="F84" s="29">
        <v>82196</v>
      </c>
      <c r="G84" s="29">
        <v>388102</v>
      </c>
      <c r="H84" s="29">
        <v>112390</v>
      </c>
      <c r="I84" s="29">
        <v>582688</v>
      </c>
      <c r="J84" s="29">
        <v>165285</v>
      </c>
      <c r="K84" s="29">
        <v>146778</v>
      </c>
      <c r="L84" s="29">
        <v>111194</v>
      </c>
      <c r="M84" s="29">
        <v>423257</v>
      </c>
      <c r="N84" s="29"/>
      <c r="O84" s="29"/>
      <c r="P84" s="29"/>
      <c r="Q84" s="29"/>
      <c r="R84" s="29"/>
      <c r="S84" s="29"/>
      <c r="T84" s="29"/>
      <c r="U84" s="29"/>
      <c r="V84" s="29">
        <v>1005945</v>
      </c>
      <c r="W84" s="29">
        <v>2389224</v>
      </c>
      <c r="X84" s="29"/>
      <c r="Y84" s="28"/>
      <c r="Z84" s="30">
        <v>4778447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68812000</v>
      </c>
      <c r="E5" s="59">
        <v>68812000</v>
      </c>
      <c r="F5" s="59">
        <v>5251097</v>
      </c>
      <c r="G5" s="59">
        <v>5541982</v>
      </c>
      <c r="H5" s="59">
        <v>5053901</v>
      </c>
      <c r="I5" s="59">
        <v>15846980</v>
      </c>
      <c r="J5" s="59">
        <v>5130959</v>
      </c>
      <c r="K5" s="59">
        <v>5147879</v>
      </c>
      <c r="L5" s="59">
        <v>0</v>
      </c>
      <c r="M5" s="59">
        <v>10278838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26125818</v>
      </c>
      <c r="W5" s="59">
        <v>34404000</v>
      </c>
      <c r="X5" s="59">
        <v>-8278182</v>
      </c>
      <c r="Y5" s="60">
        <v>-24.06</v>
      </c>
      <c r="Z5" s="61">
        <v>68812000</v>
      </c>
    </row>
    <row r="6" spans="1:26" ht="13.5">
      <c r="A6" s="57" t="s">
        <v>32</v>
      </c>
      <c r="B6" s="18">
        <v>0</v>
      </c>
      <c r="C6" s="18">
        <v>0</v>
      </c>
      <c r="D6" s="58">
        <v>379896857</v>
      </c>
      <c r="E6" s="59">
        <v>379896857</v>
      </c>
      <c r="F6" s="59">
        <v>32287896</v>
      </c>
      <c r="G6" s="59">
        <v>32356532</v>
      </c>
      <c r="H6" s="59">
        <v>27558719</v>
      </c>
      <c r="I6" s="59">
        <v>92203147</v>
      </c>
      <c r="J6" s="59">
        <v>26025182</v>
      </c>
      <c r="K6" s="59">
        <v>29975467</v>
      </c>
      <c r="L6" s="59">
        <v>0</v>
      </c>
      <c r="M6" s="59">
        <v>56000649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148203796</v>
      </c>
      <c r="W6" s="59">
        <v>189936000</v>
      </c>
      <c r="X6" s="59">
        <v>-41732204</v>
      </c>
      <c r="Y6" s="60">
        <v>-21.97</v>
      </c>
      <c r="Z6" s="61">
        <v>379896857</v>
      </c>
    </row>
    <row r="7" spans="1:26" ht="13.5">
      <c r="A7" s="57" t="s">
        <v>33</v>
      </c>
      <c r="B7" s="18">
        <v>0</v>
      </c>
      <c r="C7" s="18">
        <v>0</v>
      </c>
      <c r="D7" s="58">
        <v>86000</v>
      </c>
      <c r="E7" s="59">
        <v>86000</v>
      </c>
      <c r="F7" s="59">
        <v>0</v>
      </c>
      <c r="G7" s="59">
        <v>0</v>
      </c>
      <c r="H7" s="59">
        <v>0</v>
      </c>
      <c r="I7" s="59">
        <v>0</v>
      </c>
      <c r="J7" s="59">
        <v>13026</v>
      </c>
      <c r="K7" s="59">
        <v>9778</v>
      </c>
      <c r="L7" s="59">
        <v>0</v>
      </c>
      <c r="M7" s="59">
        <v>22804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22804</v>
      </c>
      <c r="W7" s="59">
        <v>43020</v>
      </c>
      <c r="X7" s="59">
        <v>-20216</v>
      </c>
      <c r="Y7" s="60">
        <v>-46.99</v>
      </c>
      <c r="Z7" s="61">
        <v>86000</v>
      </c>
    </row>
    <row r="8" spans="1:26" ht="13.5">
      <c r="A8" s="57" t="s">
        <v>34</v>
      </c>
      <c r="B8" s="18">
        <v>0</v>
      </c>
      <c r="C8" s="18">
        <v>0</v>
      </c>
      <c r="D8" s="58">
        <v>92011000</v>
      </c>
      <c r="E8" s="59">
        <v>92011000</v>
      </c>
      <c r="F8" s="59">
        <v>35933000</v>
      </c>
      <c r="G8" s="59">
        <v>0</v>
      </c>
      <c r="H8" s="59">
        <v>0</v>
      </c>
      <c r="I8" s="59">
        <v>35933000</v>
      </c>
      <c r="J8" s="59">
        <v>253000</v>
      </c>
      <c r="K8" s="59">
        <v>0</v>
      </c>
      <c r="L8" s="59">
        <v>0</v>
      </c>
      <c r="M8" s="59">
        <v>253000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36186000</v>
      </c>
      <c r="W8" s="59">
        <v>46005480</v>
      </c>
      <c r="X8" s="59">
        <v>-9819480</v>
      </c>
      <c r="Y8" s="60">
        <v>-21.34</v>
      </c>
      <c r="Z8" s="61">
        <v>92011000</v>
      </c>
    </row>
    <row r="9" spans="1:26" ht="13.5">
      <c r="A9" s="57" t="s">
        <v>35</v>
      </c>
      <c r="B9" s="18">
        <v>0</v>
      </c>
      <c r="C9" s="18">
        <v>0</v>
      </c>
      <c r="D9" s="58">
        <v>56036669</v>
      </c>
      <c r="E9" s="59">
        <v>56036669</v>
      </c>
      <c r="F9" s="59">
        <v>1669915</v>
      </c>
      <c r="G9" s="59">
        <v>4544473</v>
      </c>
      <c r="H9" s="59">
        <v>17746874</v>
      </c>
      <c r="I9" s="59">
        <v>23961262</v>
      </c>
      <c r="J9" s="59">
        <v>13986141</v>
      </c>
      <c r="K9" s="59">
        <v>10406284</v>
      </c>
      <c r="L9" s="59">
        <v>0</v>
      </c>
      <c r="M9" s="59">
        <v>24392425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48353687</v>
      </c>
      <c r="W9" s="59">
        <v>28018020</v>
      </c>
      <c r="X9" s="59">
        <v>20335667</v>
      </c>
      <c r="Y9" s="60">
        <v>72.58</v>
      </c>
      <c r="Z9" s="61">
        <v>56036669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596842526</v>
      </c>
      <c r="E10" s="65">
        <f t="shared" si="0"/>
        <v>596842526</v>
      </c>
      <c r="F10" s="65">
        <f t="shared" si="0"/>
        <v>75141908</v>
      </c>
      <c r="G10" s="65">
        <f t="shared" si="0"/>
        <v>42442987</v>
      </c>
      <c r="H10" s="65">
        <f t="shared" si="0"/>
        <v>50359494</v>
      </c>
      <c r="I10" s="65">
        <f t="shared" si="0"/>
        <v>167944389</v>
      </c>
      <c r="J10" s="65">
        <f t="shared" si="0"/>
        <v>45408308</v>
      </c>
      <c r="K10" s="65">
        <f t="shared" si="0"/>
        <v>45539408</v>
      </c>
      <c r="L10" s="65">
        <f t="shared" si="0"/>
        <v>0</v>
      </c>
      <c r="M10" s="65">
        <f t="shared" si="0"/>
        <v>90947716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258892105</v>
      </c>
      <c r="W10" s="65">
        <f t="shared" si="0"/>
        <v>298406520</v>
      </c>
      <c r="X10" s="65">
        <f t="shared" si="0"/>
        <v>-39514415</v>
      </c>
      <c r="Y10" s="66">
        <f>+IF(W10&lt;&gt;0,(X10/W10)*100,0)</f>
        <v>-13.24180684792008</v>
      </c>
      <c r="Z10" s="67">
        <f t="shared" si="0"/>
        <v>596842526</v>
      </c>
    </row>
    <row r="11" spans="1:26" ht="13.5">
      <c r="A11" s="57" t="s">
        <v>36</v>
      </c>
      <c r="B11" s="18">
        <v>0</v>
      </c>
      <c r="C11" s="18">
        <v>0</v>
      </c>
      <c r="D11" s="58">
        <v>142313686</v>
      </c>
      <c r="E11" s="59">
        <v>142313686</v>
      </c>
      <c r="F11" s="59">
        <v>13990839</v>
      </c>
      <c r="G11" s="59">
        <v>12214491</v>
      </c>
      <c r="H11" s="59">
        <v>15770162</v>
      </c>
      <c r="I11" s="59">
        <v>41975492</v>
      </c>
      <c r="J11" s="59">
        <v>15348840</v>
      </c>
      <c r="K11" s="59">
        <v>14395603</v>
      </c>
      <c r="L11" s="59">
        <v>0</v>
      </c>
      <c r="M11" s="59">
        <v>29744443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71719935</v>
      </c>
      <c r="W11" s="59">
        <v>71157000</v>
      </c>
      <c r="X11" s="59">
        <v>562935</v>
      </c>
      <c r="Y11" s="60">
        <v>0.79</v>
      </c>
      <c r="Z11" s="61">
        <v>142313686</v>
      </c>
    </row>
    <row r="12" spans="1:26" ht="13.5">
      <c r="A12" s="57" t="s">
        <v>37</v>
      </c>
      <c r="B12" s="18">
        <v>0</v>
      </c>
      <c r="C12" s="18">
        <v>0</v>
      </c>
      <c r="D12" s="58">
        <v>10093112</v>
      </c>
      <c r="E12" s="59">
        <v>10093112</v>
      </c>
      <c r="F12" s="59">
        <v>870066</v>
      </c>
      <c r="G12" s="59">
        <v>798751</v>
      </c>
      <c r="H12" s="59">
        <v>1180447</v>
      </c>
      <c r="I12" s="59">
        <v>2849264</v>
      </c>
      <c r="J12" s="59">
        <v>939297</v>
      </c>
      <c r="K12" s="59">
        <v>836276</v>
      </c>
      <c r="L12" s="59">
        <v>0</v>
      </c>
      <c r="M12" s="59">
        <v>1775573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4624837</v>
      </c>
      <c r="W12" s="59">
        <v>5046480</v>
      </c>
      <c r="X12" s="59">
        <v>-421643</v>
      </c>
      <c r="Y12" s="60">
        <v>-8.36</v>
      </c>
      <c r="Z12" s="61">
        <v>10093112</v>
      </c>
    </row>
    <row r="13" spans="1:26" ht="13.5">
      <c r="A13" s="57" t="s">
        <v>96</v>
      </c>
      <c r="B13" s="18">
        <v>0</v>
      </c>
      <c r="C13" s="18">
        <v>0</v>
      </c>
      <c r="D13" s="58">
        <v>129214000</v>
      </c>
      <c r="E13" s="59">
        <v>129214000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64606980</v>
      </c>
      <c r="X13" s="59">
        <v>-64606980</v>
      </c>
      <c r="Y13" s="60">
        <v>-100</v>
      </c>
      <c r="Z13" s="61">
        <v>129214000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384801800</v>
      </c>
      <c r="E15" s="59">
        <v>384801800</v>
      </c>
      <c r="F15" s="59">
        <v>43560377</v>
      </c>
      <c r="G15" s="59">
        <v>52862597</v>
      </c>
      <c r="H15" s="59">
        <v>1065974</v>
      </c>
      <c r="I15" s="59">
        <v>97488948</v>
      </c>
      <c r="J15" s="59">
        <v>56464275</v>
      </c>
      <c r="K15" s="59">
        <v>23195693</v>
      </c>
      <c r="L15" s="59">
        <v>0</v>
      </c>
      <c r="M15" s="59">
        <v>79659968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177148916</v>
      </c>
      <c r="W15" s="59">
        <v>192400980</v>
      </c>
      <c r="X15" s="59">
        <v>-15252064</v>
      </c>
      <c r="Y15" s="60">
        <v>-7.93</v>
      </c>
      <c r="Z15" s="61">
        <v>384801800</v>
      </c>
    </row>
    <row r="16" spans="1:26" ht="13.5">
      <c r="A16" s="68" t="s">
        <v>40</v>
      </c>
      <c r="B16" s="18">
        <v>0</v>
      </c>
      <c r="C16" s="18">
        <v>0</v>
      </c>
      <c r="D16" s="58">
        <v>12759000</v>
      </c>
      <c r="E16" s="59">
        <v>12759000</v>
      </c>
      <c r="F16" s="59">
        <v>4765</v>
      </c>
      <c r="G16" s="59">
        <v>0</v>
      </c>
      <c r="H16" s="59">
        <v>0</v>
      </c>
      <c r="I16" s="59">
        <v>4765</v>
      </c>
      <c r="J16" s="59">
        <v>71895</v>
      </c>
      <c r="K16" s="59">
        <v>0</v>
      </c>
      <c r="L16" s="59">
        <v>0</v>
      </c>
      <c r="M16" s="59">
        <v>71895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76660</v>
      </c>
      <c r="W16" s="59">
        <v>6379500</v>
      </c>
      <c r="X16" s="59">
        <v>-6302840</v>
      </c>
      <c r="Y16" s="60">
        <v>-98.8</v>
      </c>
      <c r="Z16" s="61">
        <v>12759000</v>
      </c>
    </row>
    <row r="17" spans="1:26" ht="13.5">
      <c r="A17" s="57" t="s">
        <v>41</v>
      </c>
      <c r="B17" s="18">
        <v>0</v>
      </c>
      <c r="C17" s="18">
        <v>0</v>
      </c>
      <c r="D17" s="58">
        <v>246813402</v>
      </c>
      <c r="E17" s="59">
        <v>246813402</v>
      </c>
      <c r="F17" s="59">
        <v>3068786</v>
      </c>
      <c r="G17" s="59">
        <v>6268792</v>
      </c>
      <c r="H17" s="59">
        <v>15204187</v>
      </c>
      <c r="I17" s="59">
        <v>24541765</v>
      </c>
      <c r="J17" s="59">
        <v>11638899</v>
      </c>
      <c r="K17" s="59">
        <v>18356798</v>
      </c>
      <c r="L17" s="59">
        <v>0</v>
      </c>
      <c r="M17" s="59">
        <v>29995697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54537462</v>
      </c>
      <c r="W17" s="59">
        <v>123406560</v>
      </c>
      <c r="X17" s="59">
        <v>-68869098</v>
      </c>
      <c r="Y17" s="60">
        <v>-55.81</v>
      </c>
      <c r="Z17" s="61">
        <v>246813402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925995000</v>
      </c>
      <c r="E18" s="72">
        <f t="shared" si="1"/>
        <v>925995000</v>
      </c>
      <c r="F18" s="72">
        <f t="shared" si="1"/>
        <v>61494833</v>
      </c>
      <c r="G18" s="72">
        <f t="shared" si="1"/>
        <v>72144631</v>
      </c>
      <c r="H18" s="72">
        <f t="shared" si="1"/>
        <v>33220770</v>
      </c>
      <c r="I18" s="72">
        <f t="shared" si="1"/>
        <v>166860234</v>
      </c>
      <c r="J18" s="72">
        <f t="shared" si="1"/>
        <v>84463206</v>
      </c>
      <c r="K18" s="72">
        <f t="shared" si="1"/>
        <v>56784370</v>
      </c>
      <c r="L18" s="72">
        <f t="shared" si="1"/>
        <v>0</v>
      </c>
      <c r="M18" s="72">
        <f t="shared" si="1"/>
        <v>141247576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308107810</v>
      </c>
      <c r="W18" s="72">
        <f t="shared" si="1"/>
        <v>462997500</v>
      </c>
      <c r="X18" s="72">
        <f t="shared" si="1"/>
        <v>-154889690</v>
      </c>
      <c r="Y18" s="66">
        <f>+IF(W18&lt;&gt;0,(X18/W18)*100,0)</f>
        <v>-33.45367739566628</v>
      </c>
      <c r="Z18" s="73">
        <f t="shared" si="1"/>
        <v>925995000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-329152474</v>
      </c>
      <c r="E19" s="76">
        <f t="shared" si="2"/>
        <v>-329152474</v>
      </c>
      <c r="F19" s="76">
        <f t="shared" si="2"/>
        <v>13647075</v>
      </c>
      <c r="G19" s="76">
        <f t="shared" si="2"/>
        <v>-29701644</v>
      </c>
      <c r="H19" s="76">
        <f t="shared" si="2"/>
        <v>17138724</v>
      </c>
      <c r="I19" s="76">
        <f t="shared" si="2"/>
        <v>1084155</v>
      </c>
      <c r="J19" s="76">
        <f t="shared" si="2"/>
        <v>-39054898</v>
      </c>
      <c r="K19" s="76">
        <f t="shared" si="2"/>
        <v>-11244962</v>
      </c>
      <c r="L19" s="76">
        <f t="shared" si="2"/>
        <v>0</v>
      </c>
      <c r="M19" s="76">
        <f t="shared" si="2"/>
        <v>-50299860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-49215705</v>
      </c>
      <c r="W19" s="76">
        <f>IF(E10=E18,0,W10-W18)</f>
        <v>-164590980</v>
      </c>
      <c r="X19" s="76">
        <f t="shared" si="2"/>
        <v>115375275</v>
      </c>
      <c r="Y19" s="77">
        <f>+IF(W19&lt;&gt;0,(X19/W19)*100,0)</f>
        <v>-70.09817609689182</v>
      </c>
      <c r="Z19" s="78">
        <f t="shared" si="2"/>
        <v>-329152474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2000000</v>
      </c>
      <c r="K20" s="59">
        <v>0</v>
      </c>
      <c r="L20" s="59">
        <v>0</v>
      </c>
      <c r="M20" s="59">
        <v>2000000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2000000</v>
      </c>
      <c r="W20" s="59"/>
      <c r="X20" s="59">
        <v>2000000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-329152474</v>
      </c>
      <c r="E22" s="87">
        <f t="shared" si="3"/>
        <v>-329152474</v>
      </c>
      <c r="F22" s="87">
        <f t="shared" si="3"/>
        <v>13647075</v>
      </c>
      <c r="G22" s="87">
        <f t="shared" si="3"/>
        <v>-29701644</v>
      </c>
      <c r="H22" s="87">
        <f t="shared" si="3"/>
        <v>17138724</v>
      </c>
      <c r="I22" s="87">
        <f t="shared" si="3"/>
        <v>1084155</v>
      </c>
      <c r="J22" s="87">
        <f t="shared" si="3"/>
        <v>-37054898</v>
      </c>
      <c r="K22" s="87">
        <f t="shared" si="3"/>
        <v>-11244962</v>
      </c>
      <c r="L22" s="87">
        <f t="shared" si="3"/>
        <v>0</v>
      </c>
      <c r="M22" s="87">
        <f t="shared" si="3"/>
        <v>-48299860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-47215705</v>
      </c>
      <c r="W22" s="87">
        <f t="shared" si="3"/>
        <v>-164590980</v>
      </c>
      <c r="X22" s="87">
        <f t="shared" si="3"/>
        <v>117375275</v>
      </c>
      <c r="Y22" s="88">
        <f>+IF(W22&lt;&gt;0,(X22/W22)*100,0)</f>
        <v>-71.31330951428808</v>
      </c>
      <c r="Z22" s="89">
        <f t="shared" si="3"/>
        <v>-329152474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-329152474</v>
      </c>
      <c r="E24" s="76">
        <f t="shared" si="4"/>
        <v>-329152474</v>
      </c>
      <c r="F24" s="76">
        <f t="shared" si="4"/>
        <v>13647075</v>
      </c>
      <c r="G24" s="76">
        <f t="shared" si="4"/>
        <v>-29701644</v>
      </c>
      <c r="H24" s="76">
        <f t="shared" si="4"/>
        <v>17138724</v>
      </c>
      <c r="I24" s="76">
        <f t="shared" si="4"/>
        <v>1084155</v>
      </c>
      <c r="J24" s="76">
        <f t="shared" si="4"/>
        <v>-37054898</v>
      </c>
      <c r="K24" s="76">
        <f t="shared" si="4"/>
        <v>-11244962</v>
      </c>
      <c r="L24" s="76">
        <f t="shared" si="4"/>
        <v>0</v>
      </c>
      <c r="M24" s="76">
        <f t="shared" si="4"/>
        <v>-48299860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-47215705</v>
      </c>
      <c r="W24" s="76">
        <f t="shared" si="4"/>
        <v>-164590980</v>
      </c>
      <c r="X24" s="76">
        <f t="shared" si="4"/>
        <v>117375275</v>
      </c>
      <c r="Y24" s="77">
        <f>+IF(W24&lt;&gt;0,(X24/W24)*100,0)</f>
        <v>-71.31330951428808</v>
      </c>
      <c r="Z24" s="78">
        <f t="shared" si="4"/>
        <v>-329152474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29678150</v>
      </c>
      <c r="C27" s="21">
        <v>0</v>
      </c>
      <c r="D27" s="98">
        <v>43613000</v>
      </c>
      <c r="E27" s="99">
        <v>43613000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21806500</v>
      </c>
      <c r="X27" s="99">
        <v>-21806500</v>
      </c>
      <c r="Y27" s="100">
        <v>-100</v>
      </c>
      <c r="Z27" s="101">
        <v>43613000</v>
      </c>
    </row>
    <row r="28" spans="1:26" ht="13.5">
      <c r="A28" s="102" t="s">
        <v>44</v>
      </c>
      <c r="B28" s="18">
        <v>28505150</v>
      </c>
      <c r="C28" s="18">
        <v>0</v>
      </c>
      <c r="D28" s="58">
        <v>43613000</v>
      </c>
      <c r="E28" s="59">
        <v>43613000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21806500</v>
      </c>
      <c r="X28" s="59">
        <v>-21806500</v>
      </c>
      <c r="Y28" s="60">
        <v>-100</v>
      </c>
      <c r="Z28" s="61">
        <v>43613000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1173000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29678150</v>
      </c>
      <c r="C32" s="21">
        <f>SUM(C28:C31)</f>
        <v>0</v>
      </c>
      <c r="D32" s="98">
        <f aca="true" t="shared" si="5" ref="D32:Z32">SUM(D28:D31)</f>
        <v>43613000</v>
      </c>
      <c r="E32" s="99">
        <f t="shared" si="5"/>
        <v>43613000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21806500</v>
      </c>
      <c r="X32" s="99">
        <f t="shared" si="5"/>
        <v>-21806500</v>
      </c>
      <c r="Y32" s="100">
        <f>+IF(W32&lt;&gt;0,(X32/W32)*100,0)</f>
        <v>-100</v>
      </c>
      <c r="Z32" s="101">
        <f t="shared" si="5"/>
        <v>43613000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203062200</v>
      </c>
      <c r="E35" s="59">
        <v>203062200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101531100</v>
      </c>
      <c r="X35" s="59">
        <v>-101531100</v>
      </c>
      <c r="Y35" s="60">
        <v>-100</v>
      </c>
      <c r="Z35" s="61">
        <v>203062200</v>
      </c>
    </row>
    <row r="36" spans="1:26" ht="13.5">
      <c r="A36" s="57" t="s">
        <v>53</v>
      </c>
      <c r="B36" s="18">
        <v>0</v>
      </c>
      <c r="C36" s="18">
        <v>0</v>
      </c>
      <c r="D36" s="58">
        <v>1764674782</v>
      </c>
      <c r="E36" s="59">
        <v>1764674782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882337391</v>
      </c>
      <c r="X36" s="59">
        <v>-882337391</v>
      </c>
      <c r="Y36" s="60">
        <v>-100</v>
      </c>
      <c r="Z36" s="61">
        <v>1764674782</v>
      </c>
    </row>
    <row r="37" spans="1:26" ht="13.5">
      <c r="A37" s="57" t="s">
        <v>54</v>
      </c>
      <c r="B37" s="18">
        <v>0</v>
      </c>
      <c r="C37" s="18">
        <v>0</v>
      </c>
      <c r="D37" s="58">
        <v>326511312</v>
      </c>
      <c r="E37" s="59">
        <v>326511312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163255656</v>
      </c>
      <c r="X37" s="59">
        <v>-163255656</v>
      </c>
      <c r="Y37" s="60">
        <v>-100</v>
      </c>
      <c r="Z37" s="61">
        <v>326511312</v>
      </c>
    </row>
    <row r="38" spans="1:26" ht="13.5">
      <c r="A38" s="57" t="s">
        <v>55</v>
      </c>
      <c r="B38" s="18">
        <v>0</v>
      </c>
      <c r="C38" s="18">
        <v>0</v>
      </c>
      <c r="D38" s="58">
        <v>111520000</v>
      </c>
      <c r="E38" s="59">
        <v>111520000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55760000</v>
      </c>
      <c r="X38" s="59">
        <v>-55760000</v>
      </c>
      <c r="Y38" s="60">
        <v>-100</v>
      </c>
      <c r="Z38" s="61">
        <v>111520000</v>
      </c>
    </row>
    <row r="39" spans="1:26" ht="13.5">
      <c r="A39" s="57" t="s">
        <v>56</v>
      </c>
      <c r="B39" s="18">
        <v>0</v>
      </c>
      <c r="C39" s="18">
        <v>0</v>
      </c>
      <c r="D39" s="58">
        <v>1529705670</v>
      </c>
      <c r="E39" s="59">
        <v>1529705670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764852835</v>
      </c>
      <c r="X39" s="59">
        <v>-764852835</v>
      </c>
      <c r="Y39" s="60">
        <v>-100</v>
      </c>
      <c r="Z39" s="61">
        <v>1529705670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-139057904</v>
      </c>
      <c r="E42" s="59">
        <v>-139057904</v>
      </c>
      <c r="F42" s="59">
        <v>19591005</v>
      </c>
      <c r="G42" s="59">
        <v>-49199324</v>
      </c>
      <c r="H42" s="59">
        <v>-1352589</v>
      </c>
      <c r="I42" s="59">
        <v>-30960908</v>
      </c>
      <c r="J42" s="59">
        <v>-78051</v>
      </c>
      <c r="K42" s="59">
        <v>4809733</v>
      </c>
      <c r="L42" s="59">
        <v>-25438455</v>
      </c>
      <c r="M42" s="59">
        <v>-20706773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-51667681</v>
      </c>
      <c r="W42" s="59">
        <v>-36240992</v>
      </c>
      <c r="X42" s="59">
        <v>-15426689</v>
      </c>
      <c r="Y42" s="60">
        <v>42.57</v>
      </c>
      <c r="Z42" s="61">
        <v>-139057904</v>
      </c>
    </row>
    <row r="43" spans="1:26" ht="13.5">
      <c r="A43" s="57" t="s">
        <v>59</v>
      </c>
      <c r="B43" s="18">
        <v>0</v>
      </c>
      <c r="C43" s="18">
        <v>0</v>
      </c>
      <c r="D43" s="58">
        <v>-43696191</v>
      </c>
      <c r="E43" s="59">
        <v>-43696191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-4980666</v>
      </c>
      <c r="L43" s="59">
        <v>-3641491</v>
      </c>
      <c r="M43" s="59">
        <v>-8622157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-8622157</v>
      </c>
      <c r="W43" s="59">
        <v>-28168794</v>
      </c>
      <c r="X43" s="59">
        <v>19546637</v>
      </c>
      <c r="Y43" s="60">
        <v>-69.39</v>
      </c>
      <c r="Z43" s="61">
        <v>-43696191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-148824095</v>
      </c>
      <c r="E45" s="99">
        <v>-148824095</v>
      </c>
      <c r="F45" s="99">
        <v>24916071</v>
      </c>
      <c r="G45" s="99">
        <v>-24283253</v>
      </c>
      <c r="H45" s="99">
        <v>-25635842</v>
      </c>
      <c r="I45" s="99">
        <v>-25635842</v>
      </c>
      <c r="J45" s="99">
        <v>-25713893</v>
      </c>
      <c r="K45" s="99">
        <v>-25884826</v>
      </c>
      <c r="L45" s="99">
        <v>-54964772</v>
      </c>
      <c r="M45" s="99">
        <v>-54964772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-54964772</v>
      </c>
      <c r="W45" s="99">
        <v>-30479786</v>
      </c>
      <c r="X45" s="99">
        <v>-24484986</v>
      </c>
      <c r="Y45" s="100">
        <v>80.33</v>
      </c>
      <c r="Z45" s="101">
        <v>-148824095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39937255</v>
      </c>
      <c r="C49" s="51">
        <v>0</v>
      </c>
      <c r="D49" s="128">
        <v>21865932</v>
      </c>
      <c r="E49" s="53">
        <v>16339299</v>
      </c>
      <c r="F49" s="53">
        <v>0</v>
      </c>
      <c r="G49" s="53">
        <v>0</v>
      </c>
      <c r="H49" s="53">
        <v>0</v>
      </c>
      <c r="I49" s="53">
        <v>15494447</v>
      </c>
      <c r="J49" s="53">
        <v>0</v>
      </c>
      <c r="K49" s="53">
        <v>0</v>
      </c>
      <c r="L49" s="53">
        <v>0</v>
      </c>
      <c r="M49" s="53">
        <v>13350700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530523567</v>
      </c>
      <c r="W49" s="53">
        <v>0</v>
      </c>
      <c r="X49" s="53">
        <v>0</v>
      </c>
      <c r="Y49" s="53">
        <v>637511200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41132188</v>
      </c>
      <c r="C51" s="51">
        <v>0</v>
      </c>
      <c r="D51" s="128">
        <v>50409264</v>
      </c>
      <c r="E51" s="53">
        <v>42441521</v>
      </c>
      <c r="F51" s="53">
        <v>0</v>
      </c>
      <c r="G51" s="53">
        <v>0</v>
      </c>
      <c r="H51" s="53">
        <v>0</v>
      </c>
      <c r="I51" s="53">
        <v>30675096</v>
      </c>
      <c r="J51" s="53">
        <v>0</v>
      </c>
      <c r="K51" s="53">
        <v>0</v>
      </c>
      <c r="L51" s="53">
        <v>0</v>
      </c>
      <c r="M51" s="53">
        <v>9460196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4559024</v>
      </c>
      <c r="W51" s="53">
        <v>4917034</v>
      </c>
      <c r="X51" s="53">
        <v>454706544</v>
      </c>
      <c r="Y51" s="53">
        <v>638300867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66.96418088846666</v>
      </c>
      <c r="E58" s="7">
        <f t="shared" si="6"/>
        <v>66.96418088846666</v>
      </c>
      <c r="F58" s="7">
        <f t="shared" si="6"/>
        <v>53.49878458380597</v>
      </c>
      <c r="G58" s="7">
        <f t="shared" si="6"/>
        <v>57.60531541341166</v>
      </c>
      <c r="H58" s="7">
        <f t="shared" si="6"/>
        <v>80.65547823494764</v>
      </c>
      <c r="I58" s="7">
        <f t="shared" si="6"/>
        <v>63.68216068843241</v>
      </c>
      <c r="J58" s="7">
        <f t="shared" si="6"/>
        <v>82.38625682500825</v>
      </c>
      <c r="K58" s="7">
        <f t="shared" si="6"/>
        <v>74.75716810600417</v>
      </c>
      <c r="L58" s="7">
        <f t="shared" si="6"/>
        <v>0</v>
      </c>
      <c r="M58" s="7">
        <f t="shared" si="6"/>
        <v>116.65666307902704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84.66352958598966</v>
      </c>
      <c r="W58" s="7">
        <f t="shared" si="6"/>
        <v>67.00412851285378</v>
      </c>
      <c r="X58" s="7">
        <f t="shared" si="6"/>
        <v>0</v>
      </c>
      <c r="Y58" s="7">
        <f t="shared" si="6"/>
        <v>0</v>
      </c>
      <c r="Z58" s="8">
        <f t="shared" si="6"/>
        <v>66.96418088846666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66.74924141138173</v>
      </c>
      <c r="E59" s="10">
        <f t="shared" si="7"/>
        <v>66.74924141138173</v>
      </c>
      <c r="F59" s="10">
        <f t="shared" si="7"/>
        <v>37.44215732446001</v>
      </c>
      <c r="G59" s="10">
        <f t="shared" si="7"/>
        <v>42.68714694490166</v>
      </c>
      <c r="H59" s="10">
        <f t="shared" si="7"/>
        <v>63.0825376278641</v>
      </c>
      <c r="I59" s="10">
        <f t="shared" si="7"/>
        <v>47.453628388500526</v>
      </c>
      <c r="J59" s="10">
        <f t="shared" si="7"/>
        <v>57.047230352064794</v>
      </c>
      <c r="K59" s="10">
        <f t="shared" si="7"/>
        <v>59.08553794679323</v>
      </c>
      <c r="L59" s="10">
        <f t="shared" si="7"/>
        <v>0</v>
      </c>
      <c r="M59" s="10">
        <f t="shared" si="7"/>
        <v>92.82394566389702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65.30394569846578</v>
      </c>
      <c r="W59" s="10">
        <f t="shared" si="7"/>
        <v>67.00383676316707</v>
      </c>
      <c r="X59" s="10">
        <f t="shared" si="7"/>
        <v>0</v>
      </c>
      <c r="Y59" s="10">
        <f t="shared" si="7"/>
        <v>0</v>
      </c>
      <c r="Z59" s="11">
        <f t="shared" si="7"/>
        <v>66.74924141138173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66.99999889706906</v>
      </c>
      <c r="E60" s="13">
        <f t="shared" si="7"/>
        <v>66.99999889706906</v>
      </c>
      <c r="F60" s="13">
        <f t="shared" si="7"/>
        <v>55.49279829196675</v>
      </c>
      <c r="G60" s="13">
        <f t="shared" si="7"/>
        <v>59.20817781089765</v>
      </c>
      <c r="H60" s="13">
        <f t="shared" si="7"/>
        <v>92.05872377449764</v>
      </c>
      <c r="I60" s="13">
        <f t="shared" si="7"/>
        <v>67.72586081036908</v>
      </c>
      <c r="J60" s="13">
        <f t="shared" si="7"/>
        <v>96.5209926293695</v>
      </c>
      <c r="K60" s="13">
        <f t="shared" si="7"/>
        <v>85.29910476457297</v>
      </c>
      <c r="L60" s="13">
        <f t="shared" si="7"/>
        <v>0</v>
      </c>
      <c r="M60" s="13">
        <f t="shared" si="7"/>
        <v>130.95381269599216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91.61732942386982</v>
      </c>
      <c r="W60" s="13">
        <f t="shared" si="7"/>
        <v>67.00441517142617</v>
      </c>
      <c r="X60" s="13">
        <f t="shared" si="7"/>
        <v>0</v>
      </c>
      <c r="Y60" s="13">
        <f t="shared" si="7"/>
        <v>0</v>
      </c>
      <c r="Z60" s="14">
        <f t="shared" si="7"/>
        <v>66.99999889706906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66.99985878384834</v>
      </c>
      <c r="E61" s="13">
        <f t="shared" si="7"/>
        <v>66.99985878384834</v>
      </c>
      <c r="F61" s="13">
        <f t="shared" si="7"/>
        <v>59.93179821388524</v>
      </c>
      <c r="G61" s="13">
        <f t="shared" si="7"/>
        <v>63.560915419631726</v>
      </c>
      <c r="H61" s="13">
        <f t="shared" si="7"/>
        <v>113.84288766076298</v>
      </c>
      <c r="I61" s="13">
        <f t="shared" si="7"/>
        <v>76.2702697936618</v>
      </c>
      <c r="J61" s="13">
        <f t="shared" si="7"/>
        <v>115.35718820007735</v>
      </c>
      <c r="K61" s="13">
        <f t="shared" si="7"/>
        <v>97.43900190162509</v>
      </c>
      <c r="L61" s="13">
        <f t="shared" si="7"/>
        <v>0</v>
      </c>
      <c r="M61" s="13">
        <f t="shared" si="7"/>
        <v>149.91900678215194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103.98164036777067</v>
      </c>
      <c r="W61" s="13">
        <f t="shared" si="7"/>
        <v>67.00042409861997</v>
      </c>
      <c r="X61" s="13">
        <f t="shared" si="7"/>
        <v>0</v>
      </c>
      <c r="Y61" s="13">
        <f t="shared" si="7"/>
        <v>0</v>
      </c>
      <c r="Z61" s="14">
        <f t="shared" si="7"/>
        <v>66.99985878384834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67.00036355829275</v>
      </c>
      <c r="E62" s="13">
        <f t="shared" si="7"/>
        <v>67.00036355829275</v>
      </c>
      <c r="F62" s="13">
        <f t="shared" si="7"/>
        <v>42.759145110723765</v>
      </c>
      <c r="G62" s="13">
        <f t="shared" si="7"/>
        <v>48.15325759234971</v>
      </c>
      <c r="H62" s="13">
        <f t="shared" si="7"/>
        <v>43.62802323727141</v>
      </c>
      <c r="I62" s="13">
        <f t="shared" si="7"/>
        <v>44.785358077710455</v>
      </c>
      <c r="J62" s="13">
        <f t="shared" si="7"/>
        <v>53.37740737583009</v>
      </c>
      <c r="K62" s="13">
        <f t="shared" si="7"/>
        <v>53.7934019686309</v>
      </c>
      <c r="L62" s="13">
        <f t="shared" si="7"/>
        <v>0</v>
      </c>
      <c r="M62" s="13">
        <f t="shared" si="7"/>
        <v>84.2708879997885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59.41376783981477</v>
      </c>
      <c r="W62" s="13">
        <f t="shared" si="7"/>
        <v>67.01277955271566</v>
      </c>
      <c r="X62" s="13">
        <f t="shared" si="7"/>
        <v>0</v>
      </c>
      <c r="Y62" s="13">
        <f t="shared" si="7"/>
        <v>0</v>
      </c>
      <c r="Z62" s="14">
        <f t="shared" si="7"/>
        <v>67.00036355829275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67.00087546483259</v>
      </c>
      <c r="E63" s="13">
        <f t="shared" si="7"/>
        <v>67.00087546483259</v>
      </c>
      <c r="F63" s="13">
        <f t="shared" si="7"/>
        <v>34.51291905656877</v>
      </c>
      <c r="G63" s="13">
        <f t="shared" si="7"/>
        <v>46.49059473568086</v>
      </c>
      <c r="H63" s="13">
        <f t="shared" si="7"/>
        <v>55.01610479601175</v>
      </c>
      <c r="I63" s="13">
        <f t="shared" si="7"/>
        <v>45.12862867553552</v>
      </c>
      <c r="J63" s="13">
        <f t="shared" si="7"/>
        <v>46.77983317844223</v>
      </c>
      <c r="K63" s="13">
        <f t="shared" si="7"/>
        <v>54.118188418866865</v>
      </c>
      <c r="L63" s="13">
        <f t="shared" si="7"/>
        <v>0</v>
      </c>
      <c r="M63" s="13">
        <f t="shared" si="7"/>
        <v>80.59634520741284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59.457334606040455</v>
      </c>
      <c r="W63" s="13">
        <f t="shared" si="7"/>
        <v>67.03394543546695</v>
      </c>
      <c r="X63" s="13">
        <f t="shared" si="7"/>
        <v>0</v>
      </c>
      <c r="Y63" s="13">
        <f t="shared" si="7"/>
        <v>0</v>
      </c>
      <c r="Z63" s="14">
        <f t="shared" si="7"/>
        <v>67.00087546483259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67.00021661011634</v>
      </c>
      <c r="E64" s="13">
        <f t="shared" si="7"/>
        <v>67.00021661011634</v>
      </c>
      <c r="F64" s="13">
        <f t="shared" si="7"/>
        <v>54.13654946161832</v>
      </c>
      <c r="G64" s="13">
        <f t="shared" si="7"/>
        <v>41.18879450121083</v>
      </c>
      <c r="H64" s="13">
        <f t="shared" si="7"/>
        <v>48.58225815486305</v>
      </c>
      <c r="I64" s="13">
        <f t="shared" si="7"/>
        <v>48.01353147869812</v>
      </c>
      <c r="J64" s="13">
        <f t="shared" si="7"/>
        <v>50.08577087478672</v>
      </c>
      <c r="K64" s="13">
        <f t="shared" si="7"/>
        <v>47.2208680533021</v>
      </c>
      <c r="L64" s="13">
        <f t="shared" si="7"/>
        <v>0</v>
      </c>
      <c r="M64" s="13">
        <f t="shared" si="7"/>
        <v>80.07627373458817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60.4763740041459</v>
      </c>
      <c r="W64" s="13">
        <f t="shared" si="7"/>
        <v>67.01026677445434</v>
      </c>
      <c r="X64" s="13">
        <f t="shared" si="7"/>
        <v>0</v>
      </c>
      <c r="Y64" s="13">
        <f t="shared" si="7"/>
        <v>0</v>
      </c>
      <c r="Z64" s="14">
        <f t="shared" si="7"/>
        <v>67.00021661011634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67.00085131861412</v>
      </c>
      <c r="E66" s="16">
        <f t="shared" si="7"/>
        <v>67.00085131861412</v>
      </c>
      <c r="F66" s="16">
        <f t="shared" si="7"/>
        <v>0</v>
      </c>
      <c r="G66" s="16">
        <f t="shared" si="7"/>
        <v>2549.3692382338672</v>
      </c>
      <c r="H66" s="16">
        <f t="shared" si="7"/>
        <v>15.916523087525844</v>
      </c>
      <c r="I66" s="16">
        <f t="shared" si="7"/>
        <v>30.58447976202126</v>
      </c>
      <c r="J66" s="16">
        <f t="shared" si="7"/>
        <v>10.619504807722771</v>
      </c>
      <c r="K66" s="16">
        <f t="shared" si="7"/>
        <v>8.626271794922234</v>
      </c>
      <c r="L66" s="16">
        <f t="shared" si="7"/>
        <v>0</v>
      </c>
      <c r="M66" s="16">
        <f t="shared" si="7"/>
        <v>35.80271344099367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34.0436839899963</v>
      </c>
      <c r="W66" s="16">
        <f t="shared" si="7"/>
        <v>67.00137597619933</v>
      </c>
      <c r="X66" s="16">
        <f t="shared" si="7"/>
        <v>0</v>
      </c>
      <c r="Y66" s="16">
        <f t="shared" si="7"/>
        <v>0</v>
      </c>
      <c r="Z66" s="17">
        <f t="shared" si="7"/>
        <v>67.00085131861412</v>
      </c>
    </row>
    <row r="67" spans="1:26" ht="13.5" hidden="1">
      <c r="A67" s="40" t="s">
        <v>109</v>
      </c>
      <c r="B67" s="23"/>
      <c r="C67" s="23"/>
      <c r="D67" s="24">
        <v>480976447</v>
      </c>
      <c r="E67" s="25">
        <v>480976447</v>
      </c>
      <c r="F67" s="25">
        <v>37538993</v>
      </c>
      <c r="G67" s="25">
        <v>37910880</v>
      </c>
      <c r="H67" s="25">
        <v>36095020</v>
      </c>
      <c r="I67" s="25">
        <v>111544893</v>
      </c>
      <c r="J67" s="25">
        <v>34470288</v>
      </c>
      <c r="K67" s="25">
        <v>38681801</v>
      </c>
      <c r="L67" s="25"/>
      <c r="M67" s="25">
        <v>73152089</v>
      </c>
      <c r="N67" s="25"/>
      <c r="O67" s="25"/>
      <c r="P67" s="25"/>
      <c r="Q67" s="25"/>
      <c r="R67" s="25"/>
      <c r="S67" s="25"/>
      <c r="T67" s="25"/>
      <c r="U67" s="25"/>
      <c r="V67" s="25">
        <v>184696982</v>
      </c>
      <c r="W67" s="25">
        <v>240474000</v>
      </c>
      <c r="X67" s="25"/>
      <c r="Y67" s="24"/>
      <c r="Z67" s="26">
        <v>480976447</v>
      </c>
    </row>
    <row r="68" spans="1:26" ht="13.5" hidden="1">
      <c r="A68" s="36" t="s">
        <v>31</v>
      </c>
      <c r="B68" s="18"/>
      <c r="C68" s="18"/>
      <c r="D68" s="19">
        <v>68812000</v>
      </c>
      <c r="E68" s="20">
        <v>68812000</v>
      </c>
      <c r="F68" s="20">
        <v>5251097</v>
      </c>
      <c r="G68" s="20">
        <v>5541982</v>
      </c>
      <c r="H68" s="20">
        <v>5053901</v>
      </c>
      <c r="I68" s="20">
        <v>15846980</v>
      </c>
      <c r="J68" s="20">
        <v>5130959</v>
      </c>
      <c r="K68" s="20">
        <v>5147879</v>
      </c>
      <c r="L68" s="20"/>
      <c r="M68" s="20">
        <v>10278838</v>
      </c>
      <c r="N68" s="20"/>
      <c r="O68" s="20"/>
      <c r="P68" s="20"/>
      <c r="Q68" s="20"/>
      <c r="R68" s="20"/>
      <c r="S68" s="20"/>
      <c r="T68" s="20"/>
      <c r="U68" s="20"/>
      <c r="V68" s="20">
        <v>26125818</v>
      </c>
      <c r="W68" s="20">
        <v>34404000</v>
      </c>
      <c r="X68" s="20"/>
      <c r="Y68" s="19"/>
      <c r="Z68" s="22">
        <v>68812000</v>
      </c>
    </row>
    <row r="69" spans="1:26" ht="13.5" hidden="1">
      <c r="A69" s="37" t="s">
        <v>32</v>
      </c>
      <c r="B69" s="18"/>
      <c r="C69" s="18"/>
      <c r="D69" s="19">
        <v>379896857</v>
      </c>
      <c r="E69" s="20">
        <v>379896857</v>
      </c>
      <c r="F69" s="20">
        <v>32287896</v>
      </c>
      <c r="G69" s="20">
        <v>32356532</v>
      </c>
      <c r="H69" s="20">
        <v>27558719</v>
      </c>
      <c r="I69" s="20">
        <v>92203147</v>
      </c>
      <c r="J69" s="20">
        <v>26025182</v>
      </c>
      <c r="K69" s="20">
        <v>29975467</v>
      </c>
      <c r="L69" s="20"/>
      <c r="M69" s="20">
        <v>56000649</v>
      </c>
      <c r="N69" s="20"/>
      <c r="O69" s="20"/>
      <c r="P69" s="20"/>
      <c r="Q69" s="20"/>
      <c r="R69" s="20"/>
      <c r="S69" s="20"/>
      <c r="T69" s="20"/>
      <c r="U69" s="20"/>
      <c r="V69" s="20">
        <v>148203796</v>
      </c>
      <c r="W69" s="20">
        <v>189936000</v>
      </c>
      <c r="X69" s="20"/>
      <c r="Y69" s="19"/>
      <c r="Z69" s="22">
        <v>379896857</v>
      </c>
    </row>
    <row r="70" spans="1:26" ht="13.5" hidden="1">
      <c r="A70" s="38" t="s">
        <v>103</v>
      </c>
      <c r="B70" s="18"/>
      <c r="C70" s="18"/>
      <c r="D70" s="19">
        <v>293330469</v>
      </c>
      <c r="E70" s="20">
        <v>293330469</v>
      </c>
      <c r="F70" s="20">
        <v>24024884</v>
      </c>
      <c r="G70" s="20">
        <v>24072501</v>
      </c>
      <c r="H70" s="20">
        <v>18590023</v>
      </c>
      <c r="I70" s="20">
        <v>66687408</v>
      </c>
      <c r="J70" s="20">
        <v>18407341</v>
      </c>
      <c r="K70" s="20">
        <v>21821336</v>
      </c>
      <c r="L70" s="20"/>
      <c r="M70" s="20">
        <v>40228677</v>
      </c>
      <c r="N70" s="20"/>
      <c r="O70" s="20"/>
      <c r="P70" s="20"/>
      <c r="Q70" s="20"/>
      <c r="R70" s="20"/>
      <c r="S70" s="20"/>
      <c r="T70" s="20"/>
      <c r="U70" s="20"/>
      <c r="V70" s="20">
        <v>106916085</v>
      </c>
      <c r="W70" s="20">
        <v>146664000</v>
      </c>
      <c r="X70" s="20"/>
      <c r="Y70" s="19"/>
      <c r="Z70" s="22">
        <v>293330469</v>
      </c>
    </row>
    <row r="71" spans="1:26" ht="13.5" hidden="1">
      <c r="A71" s="38" t="s">
        <v>104</v>
      </c>
      <c r="B71" s="18"/>
      <c r="C71" s="18"/>
      <c r="D71" s="19">
        <v>48836735</v>
      </c>
      <c r="E71" s="20">
        <v>48836735</v>
      </c>
      <c r="F71" s="20">
        <v>4706668</v>
      </c>
      <c r="G71" s="20">
        <v>4766772</v>
      </c>
      <c r="H71" s="20">
        <v>5631298</v>
      </c>
      <c r="I71" s="20">
        <v>15104738</v>
      </c>
      <c r="J71" s="20">
        <v>4222440</v>
      </c>
      <c r="K71" s="20">
        <v>4666695</v>
      </c>
      <c r="L71" s="20"/>
      <c r="M71" s="20">
        <v>8889135</v>
      </c>
      <c r="N71" s="20"/>
      <c r="O71" s="20"/>
      <c r="P71" s="20"/>
      <c r="Q71" s="20"/>
      <c r="R71" s="20"/>
      <c r="S71" s="20"/>
      <c r="T71" s="20"/>
      <c r="U71" s="20"/>
      <c r="V71" s="20">
        <v>23993873</v>
      </c>
      <c r="W71" s="20">
        <v>24414000</v>
      </c>
      <c r="X71" s="20"/>
      <c r="Y71" s="19"/>
      <c r="Z71" s="22">
        <v>48836735</v>
      </c>
    </row>
    <row r="72" spans="1:26" ht="13.5" hidden="1">
      <c r="A72" s="38" t="s">
        <v>105</v>
      </c>
      <c r="B72" s="18"/>
      <c r="C72" s="18"/>
      <c r="D72" s="19">
        <v>22882701</v>
      </c>
      <c r="E72" s="20">
        <v>22882701</v>
      </c>
      <c r="F72" s="20">
        <v>2134676</v>
      </c>
      <c r="G72" s="20">
        <v>2130190</v>
      </c>
      <c r="H72" s="20">
        <v>1998473</v>
      </c>
      <c r="I72" s="20">
        <v>6263339</v>
      </c>
      <c r="J72" s="20">
        <v>2083184</v>
      </c>
      <c r="K72" s="20">
        <v>2162310</v>
      </c>
      <c r="L72" s="20"/>
      <c r="M72" s="20">
        <v>4245494</v>
      </c>
      <c r="N72" s="20"/>
      <c r="O72" s="20"/>
      <c r="P72" s="20"/>
      <c r="Q72" s="20"/>
      <c r="R72" s="20"/>
      <c r="S72" s="20"/>
      <c r="T72" s="20"/>
      <c r="U72" s="20"/>
      <c r="V72" s="20">
        <v>10508833</v>
      </c>
      <c r="W72" s="20">
        <v>11436000</v>
      </c>
      <c r="X72" s="20"/>
      <c r="Y72" s="19"/>
      <c r="Z72" s="22">
        <v>22882701</v>
      </c>
    </row>
    <row r="73" spans="1:26" ht="13.5" hidden="1">
      <c r="A73" s="38" t="s">
        <v>106</v>
      </c>
      <c r="B73" s="18"/>
      <c r="C73" s="18"/>
      <c r="D73" s="19">
        <v>14846952</v>
      </c>
      <c r="E73" s="20">
        <v>14846952</v>
      </c>
      <c r="F73" s="20">
        <v>1421668</v>
      </c>
      <c r="G73" s="20">
        <v>1387069</v>
      </c>
      <c r="H73" s="20">
        <v>1338925</v>
      </c>
      <c r="I73" s="20">
        <v>4147662</v>
      </c>
      <c r="J73" s="20">
        <v>1312217</v>
      </c>
      <c r="K73" s="20">
        <v>1325126</v>
      </c>
      <c r="L73" s="20"/>
      <c r="M73" s="20">
        <v>2637343</v>
      </c>
      <c r="N73" s="20"/>
      <c r="O73" s="20"/>
      <c r="P73" s="20"/>
      <c r="Q73" s="20"/>
      <c r="R73" s="20"/>
      <c r="S73" s="20"/>
      <c r="T73" s="20"/>
      <c r="U73" s="20"/>
      <c r="V73" s="20">
        <v>6785005</v>
      </c>
      <c r="W73" s="20">
        <v>7422000</v>
      </c>
      <c r="X73" s="20"/>
      <c r="Y73" s="19"/>
      <c r="Z73" s="22">
        <v>14846952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32267590</v>
      </c>
      <c r="E75" s="29">
        <v>32267590</v>
      </c>
      <c r="F75" s="29"/>
      <c r="G75" s="29">
        <v>12366</v>
      </c>
      <c r="H75" s="29">
        <v>3482400</v>
      </c>
      <c r="I75" s="29">
        <v>3494766</v>
      </c>
      <c r="J75" s="29">
        <v>3314147</v>
      </c>
      <c r="K75" s="29">
        <v>3558455</v>
      </c>
      <c r="L75" s="29"/>
      <c r="M75" s="29">
        <v>6872602</v>
      </c>
      <c r="N75" s="29"/>
      <c r="O75" s="29"/>
      <c r="P75" s="29"/>
      <c r="Q75" s="29"/>
      <c r="R75" s="29"/>
      <c r="S75" s="29"/>
      <c r="T75" s="29"/>
      <c r="U75" s="29"/>
      <c r="V75" s="29">
        <v>10367368</v>
      </c>
      <c r="W75" s="29">
        <v>16134000</v>
      </c>
      <c r="X75" s="29"/>
      <c r="Y75" s="28"/>
      <c r="Z75" s="30">
        <v>32267590</v>
      </c>
    </row>
    <row r="76" spans="1:26" ht="13.5" hidden="1">
      <c r="A76" s="41" t="s">
        <v>110</v>
      </c>
      <c r="B76" s="31"/>
      <c r="C76" s="31"/>
      <c r="D76" s="32">
        <v>322081938</v>
      </c>
      <c r="E76" s="33">
        <v>322081938</v>
      </c>
      <c r="F76" s="33">
        <v>20082905</v>
      </c>
      <c r="G76" s="33">
        <v>21838682</v>
      </c>
      <c r="H76" s="33">
        <v>29112611</v>
      </c>
      <c r="I76" s="33">
        <v>71034198</v>
      </c>
      <c r="J76" s="33">
        <v>28398780</v>
      </c>
      <c r="K76" s="33">
        <v>28917419</v>
      </c>
      <c r="L76" s="33">
        <v>28020587</v>
      </c>
      <c r="M76" s="33">
        <v>85336786</v>
      </c>
      <c r="N76" s="33"/>
      <c r="O76" s="33"/>
      <c r="P76" s="33"/>
      <c r="Q76" s="33"/>
      <c r="R76" s="33"/>
      <c r="S76" s="33"/>
      <c r="T76" s="33"/>
      <c r="U76" s="33"/>
      <c r="V76" s="33">
        <v>156370984</v>
      </c>
      <c r="W76" s="33">
        <v>161127508</v>
      </c>
      <c r="X76" s="33"/>
      <c r="Y76" s="32"/>
      <c r="Z76" s="34">
        <v>322081938</v>
      </c>
    </row>
    <row r="77" spans="1:26" ht="13.5" hidden="1">
      <c r="A77" s="36" t="s">
        <v>31</v>
      </c>
      <c r="B77" s="18"/>
      <c r="C77" s="18"/>
      <c r="D77" s="19">
        <v>45931488</v>
      </c>
      <c r="E77" s="20">
        <v>45931488</v>
      </c>
      <c r="F77" s="20">
        <v>1966124</v>
      </c>
      <c r="G77" s="20">
        <v>2365714</v>
      </c>
      <c r="H77" s="20">
        <v>3188129</v>
      </c>
      <c r="I77" s="20">
        <v>7519967</v>
      </c>
      <c r="J77" s="20">
        <v>2927070</v>
      </c>
      <c r="K77" s="20">
        <v>3041652</v>
      </c>
      <c r="L77" s="20">
        <v>3572501</v>
      </c>
      <c r="M77" s="20">
        <v>9541223</v>
      </c>
      <c r="N77" s="20"/>
      <c r="O77" s="20"/>
      <c r="P77" s="20"/>
      <c r="Q77" s="20"/>
      <c r="R77" s="20"/>
      <c r="S77" s="20"/>
      <c r="T77" s="20"/>
      <c r="U77" s="20"/>
      <c r="V77" s="20">
        <v>17061190</v>
      </c>
      <c r="W77" s="20">
        <v>23052000</v>
      </c>
      <c r="X77" s="20"/>
      <c r="Y77" s="19"/>
      <c r="Z77" s="22">
        <v>45931488</v>
      </c>
    </row>
    <row r="78" spans="1:26" ht="13.5" hidden="1">
      <c r="A78" s="37" t="s">
        <v>32</v>
      </c>
      <c r="B78" s="18"/>
      <c r="C78" s="18"/>
      <c r="D78" s="19">
        <v>254530890</v>
      </c>
      <c r="E78" s="20">
        <v>254530890</v>
      </c>
      <c r="F78" s="20">
        <v>17917457</v>
      </c>
      <c r="G78" s="20">
        <v>19157713</v>
      </c>
      <c r="H78" s="20">
        <v>25370205</v>
      </c>
      <c r="I78" s="20">
        <v>62445375</v>
      </c>
      <c r="J78" s="20">
        <v>25119764</v>
      </c>
      <c r="K78" s="20">
        <v>25568805</v>
      </c>
      <c r="L78" s="20">
        <v>22646416</v>
      </c>
      <c r="M78" s="20">
        <v>73334985</v>
      </c>
      <c r="N78" s="20"/>
      <c r="O78" s="20"/>
      <c r="P78" s="20"/>
      <c r="Q78" s="20"/>
      <c r="R78" s="20"/>
      <c r="S78" s="20"/>
      <c r="T78" s="20"/>
      <c r="U78" s="20"/>
      <c r="V78" s="20">
        <v>135780360</v>
      </c>
      <c r="W78" s="20">
        <v>127265506</v>
      </c>
      <c r="X78" s="20"/>
      <c r="Y78" s="19"/>
      <c r="Z78" s="22">
        <v>254530890</v>
      </c>
    </row>
    <row r="79" spans="1:26" ht="13.5" hidden="1">
      <c r="A79" s="38" t="s">
        <v>103</v>
      </c>
      <c r="B79" s="18"/>
      <c r="C79" s="18"/>
      <c r="D79" s="19">
        <v>196531000</v>
      </c>
      <c r="E79" s="20">
        <v>196531000</v>
      </c>
      <c r="F79" s="20">
        <v>14398545</v>
      </c>
      <c r="G79" s="20">
        <v>15300702</v>
      </c>
      <c r="H79" s="20">
        <v>21163419</v>
      </c>
      <c r="I79" s="20">
        <v>50862666</v>
      </c>
      <c r="J79" s="20">
        <v>21234191</v>
      </c>
      <c r="K79" s="20">
        <v>21262492</v>
      </c>
      <c r="L79" s="20">
        <v>17813750</v>
      </c>
      <c r="M79" s="20">
        <v>60310433</v>
      </c>
      <c r="N79" s="20"/>
      <c r="O79" s="20"/>
      <c r="P79" s="20"/>
      <c r="Q79" s="20"/>
      <c r="R79" s="20"/>
      <c r="S79" s="20"/>
      <c r="T79" s="20"/>
      <c r="U79" s="20"/>
      <c r="V79" s="20">
        <v>111173099</v>
      </c>
      <c r="W79" s="20">
        <v>98265502</v>
      </c>
      <c r="X79" s="20"/>
      <c r="Y79" s="19"/>
      <c r="Z79" s="22">
        <v>196531000</v>
      </c>
    </row>
    <row r="80" spans="1:26" ht="13.5" hidden="1">
      <c r="A80" s="38" t="s">
        <v>104</v>
      </c>
      <c r="B80" s="18"/>
      <c r="C80" s="18"/>
      <c r="D80" s="19">
        <v>32720790</v>
      </c>
      <c r="E80" s="20">
        <v>32720790</v>
      </c>
      <c r="F80" s="20">
        <v>2012531</v>
      </c>
      <c r="G80" s="20">
        <v>2295356</v>
      </c>
      <c r="H80" s="20">
        <v>2456824</v>
      </c>
      <c r="I80" s="20">
        <v>6764711</v>
      </c>
      <c r="J80" s="20">
        <v>2253829</v>
      </c>
      <c r="K80" s="20">
        <v>2510374</v>
      </c>
      <c r="L80" s="20">
        <v>2726750</v>
      </c>
      <c r="M80" s="20">
        <v>7490953</v>
      </c>
      <c r="N80" s="20"/>
      <c r="O80" s="20"/>
      <c r="P80" s="20"/>
      <c r="Q80" s="20"/>
      <c r="R80" s="20"/>
      <c r="S80" s="20"/>
      <c r="T80" s="20"/>
      <c r="U80" s="20"/>
      <c r="V80" s="20">
        <v>14255664</v>
      </c>
      <c r="W80" s="20">
        <v>16360500</v>
      </c>
      <c r="X80" s="20"/>
      <c r="Y80" s="19"/>
      <c r="Z80" s="22">
        <v>32720790</v>
      </c>
    </row>
    <row r="81" spans="1:26" ht="13.5" hidden="1">
      <c r="A81" s="38" t="s">
        <v>105</v>
      </c>
      <c r="B81" s="18"/>
      <c r="C81" s="18"/>
      <c r="D81" s="19">
        <v>15331610</v>
      </c>
      <c r="E81" s="20">
        <v>15331610</v>
      </c>
      <c r="F81" s="20">
        <v>736739</v>
      </c>
      <c r="G81" s="20">
        <v>990338</v>
      </c>
      <c r="H81" s="20">
        <v>1099482</v>
      </c>
      <c r="I81" s="20">
        <v>2826559</v>
      </c>
      <c r="J81" s="20">
        <v>974510</v>
      </c>
      <c r="K81" s="20">
        <v>1170203</v>
      </c>
      <c r="L81" s="20">
        <v>1277000</v>
      </c>
      <c r="M81" s="20">
        <v>3421713</v>
      </c>
      <c r="N81" s="20"/>
      <c r="O81" s="20"/>
      <c r="P81" s="20"/>
      <c r="Q81" s="20"/>
      <c r="R81" s="20"/>
      <c r="S81" s="20"/>
      <c r="T81" s="20"/>
      <c r="U81" s="20"/>
      <c r="V81" s="20">
        <v>6248272</v>
      </c>
      <c r="W81" s="20">
        <v>7666002</v>
      </c>
      <c r="X81" s="20"/>
      <c r="Y81" s="19"/>
      <c r="Z81" s="22">
        <v>15331610</v>
      </c>
    </row>
    <row r="82" spans="1:26" ht="13.5" hidden="1">
      <c r="A82" s="38" t="s">
        <v>106</v>
      </c>
      <c r="B82" s="18"/>
      <c r="C82" s="18"/>
      <c r="D82" s="19">
        <v>9947490</v>
      </c>
      <c r="E82" s="20">
        <v>9947490</v>
      </c>
      <c r="F82" s="20">
        <v>769642</v>
      </c>
      <c r="G82" s="20">
        <v>571317</v>
      </c>
      <c r="H82" s="20">
        <v>650480</v>
      </c>
      <c r="I82" s="20">
        <v>1991439</v>
      </c>
      <c r="J82" s="20">
        <v>657234</v>
      </c>
      <c r="K82" s="20">
        <v>625736</v>
      </c>
      <c r="L82" s="20">
        <v>828916</v>
      </c>
      <c r="M82" s="20">
        <v>2111886</v>
      </c>
      <c r="N82" s="20"/>
      <c r="O82" s="20"/>
      <c r="P82" s="20"/>
      <c r="Q82" s="20"/>
      <c r="R82" s="20"/>
      <c r="S82" s="20"/>
      <c r="T82" s="20"/>
      <c r="U82" s="20"/>
      <c r="V82" s="20">
        <v>4103325</v>
      </c>
      <c r="W82" s="20">
        <v>4973502</v>
      </c>
      <c r="X82" s="20"/>
      <c r="Y82" s="19"/>
      <c r="Z82" s="22">
        <v>9947490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21619560</v>
      </c>
      <c r="E84" s="29">
        <v>21619560</v>
      </c>
      <c r="F84" s="29">
        <v>199324</v>
      </c>
      <c r="G84" s="29">
        <v>315255</v>
      </c>
      <c r="H84" s="29">
        <v>554277</v>
      </c>
      <c r="I84" s="29">
        <v>1068856</v>
      </c>
      <c r="J84" s="29">
        <v>351946</v>
      </c>
      <c r="K84" s="29">
        <v>306962</v>
      </c>
      <c r="L84" s="29">
        <v>1801670</v>
      </c>
      <c r="M84" s="29">
        <v>2460578</v>
      </c>
      <c r="N84" s="29"/>
      <c r="O84" s="29"/>
      <c r="P84" s="29"/>
      <c r="Q84" s="29"/>
      <c r="R84" s="29"/>
      <c r="S84" s="29"/>
      <c r="T84" s="29"/>
      <c r="U84" s="29"/>
      <c r="V84" s="29">
        <v>3529434</v>
      </c>
      <c r="W84" s="29">
        <v>10810002</v>
      </c>
      <c r="X84" s="29"/>
      <c r="Y84" s="28"/>
      <c r="Z84" s="30">
        <v>21619560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14923999</v>
      </c>
      <c r="E5" s="59">
        <v>14923999</v>
      </c>
      <c r="F5" s="59">
        <v>0</v>
      </c>
      <c r="G5" s="59">
        <v>880739</v>
      </c>
      <c r="H5" s="59">
        <v>889867</v>
      </c>
      <c r="I5" s="59">
        <v>1770606</v>
      </c>
      <c r="J5" s="59">
        <v>883089</v>
      </c>
      <c r="K5" s="59">
        <v>0</v>
      </c>
      <c r="L5" s="59">
        <v>880265</v>
      </c>
      <c r="M5" s="59">
        <v>1763354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3533960</v>
      </c>
      <c r="W5" s="59">
        <v>7462002</v>
      </c>
      <c r="X5" s="59">
        <v>-3928042</v>
      </c>
      <c r="Y5" s="60">
        <v>-52.64</v>
      </c>
      <c r="Z5" s="61">
        <v>14923999</v>
      </c>
    </row>
    <row r="6" spans="1:26" ht="13.5">
      <c r="A6" s="57" t="s">
        <v>32</v>
      </c>
      <c r="B6" s="18">
        <v>0</v>
      </c>
      <c r="C6" s="18">
        <v>0</v>
      </c>
      <c r="D6" s="58">
        <v>83539467</v>
      </c>
      <c r="E6" s="59">
        <v>83539467</v>
      </c>
      <c r="F6" s="59">
        <v>0</v>
      </c>
      <c r="G6" s="59">
        <v>7528267</v>
      </c>
      <c r="H6" s="59">
        <v>6105967</v>
      </c>
      <c r="I6" s="59">
        <v>13634234</v>
      </c>
      <c r="J6" s="59">
        <v>8105067</v>
      </c>
      <c r="K6" s="59">
        <v>202063</v>
      </c>
      <c r="L6" s="59">
        <v>8068837</v>
      </c>
      <c r="M6" s="59">
        <v>16375967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30010201</v>
      </c>
      <c r="W6" s="59">
        <v>41769738</v>
      </c>
      <c r="X6" s="59">
        <v>-11759537</v>
      </c>
      <c r="Y6" s="60">
        <v>-28.15</v>
      </c>
      <c r="Z6" s="61">
        <v>83539467</v>
      </c>
    </row>
    <row r="7" spans="1:26" ht="13.5">
      <c r="A7" s="57" t="s">
        <v>33</v>
      </c>
      <c r="B7" s="18">
        <v>0</v>
      </c>
      <c r="C7" s="18">
        <v>0</v>
      </c>
      <c r="D7" s="58">
        <v>1036752</v>
      </c>
      <c r="E7" s="59">
        <v>1036752</v>
      </c>
      <c r="F7" s="59">
        <v>0</v>
      </c>
      <c r="G7" s="59">
        <v>9836</v>
      </c>
      <c r="H7" s="59">
        <v>0</v>
      </c>
      <c r="I7" s="59">
        <v>9836</v>
      </c>
      <c r="J7" s="59">
        <v>6486</v>
      </c>
      <c r="K7" s="59">
        <v>6921</v>
      </c>
      <c r="L7" s="59">
        <v>6233</v>
      </c>
      <c r="M7" s="59">
        <v>19640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29476</v>
      </c>
      <c r="W7" s="59">
        <v>518376</v>
      </c>
      <c r="X7" s="59">
        <v>-488900</v>
      </c>
      <c r="Y7" s="60">
        <v>-94.31</v>
      </c>
      <c r="Z7" s="61">
        <v>1036752</v>
      </c>
    </row>
    <row r="8" spans="1:26" ht="13.5">
      <c r="A8" s="57" t="s">
        <v>34</v>
      </c>
      <c r="B8" s="18">
        <v>0</v>
      </c>
      <c r="C8" s="18">
        <v>0</v>
      </c>
      <c r="D8" s="58">
        <v>59878145</v>
      </c>
      <c r="E8" s="59">
        <v>59878145</v>
      </c>
      <c r="F8" s="59">
        <v>0</v>
      </c>
      <c r="G8" s="59">
        <v>2203000</v>
      </c>
      <c r="H8" s="59">
        <v>0</v>
      </c>
      <c r="I8" s="59">
        <v>2203000</v>
      </c>
      <c r="J8" s="59">
        <v>52920</v>
      </c>
      <c r="K8" s="59">
        <v>0</v>
      </c>
      <c r="L8" s="59">
        <v>4530000</v>
      </c>
      <c r="M8" s="59">
        <v>4582920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6785920</v>
      </c>
      <c r="W8" s="59">
        <v>39918634</v>
      </c>
      <c r="X8" s="59">
        <v>-33132714</v>
      </c>
      <c r="Y8" s="60">
        <v>-83</v>
      </c>
      <c r="Z8" s="61">
        <v>59878145</v>
      </c>
    </row>
    <row r="9" spans="1:26" ht="13.5">
      <c r="A9" s="57" t="s">
        <v>35</v>
      </c>
      <c r="B9" s="18">
        <v>0</v>
      </c>
      <c r="C9" s="18">
        <v>0</v>
      </c>
      <c r="D9" s="58">
        <v>22905389</v>
      </c>
      <c r="E9" s="59">
        <v>22905389</v>
      </c>
      <c r="F9" s="59">
        <v>0</v>
      </c>
      <c r="G9" s="59">
        <v>1972279</v>
      </c>
      <c r="H9" s="59">
        <v>1876033</v>
      </c>
      <c r="I9" s="59">
        <v>3848312</v>
      </c>
      <c r="J9" s="59">
        <v>1921264</v>
      </c>
      <c r="K9" s="59">
        <v>452306</v>
      </c>
      <c r="L9" s="59">
        <v>1744006</v>
      </c>
      <c r="M9" s="59">
        <v>4117576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7965888</v>
      </c>
      <c r="W9" s="59">
        <v>11452794</v>
      </c>
      <c r="X9" s="59">
        <v>-3486906</v>
      </c>
      <c r="Y9" s="60">
        <v>-30.45</v>
      </c>
      <c r="Z9" s="61">
        <v>22905389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182283752</v>
      </c>
      <c r="E10" s="65">
        <f t="shared" si="0"/>
        <v>182283752</v>
      </c>
      <c r="F10" s="65">
        <f t="shared" si="0"/>
        <v>0</v>
      </c>
      <c r="G10" s="65">
        <f t="shared" si="0"/>
        <v>12594121</v>
      </c>
      <c r="H10" s="65">
        <f t="shared" si="0"/>
        <v>8871867</v>
      </c>
      <c r="I10" s="65">
        <f t="shared" si="0"/>
        <v>21465988</v>
      </c>
      <c r="J10" s="65">
        <f t="shared" si="0"/>
        <v>10968826</v>
      </c>
      <c r="K10" s="65">
        <f t="shared" si="0"/>
        <v>661290</v>
      </c>
      <c r="L10" s="65">
        <f t="shared" si="0"/>
        <v>15229341</v>
      </c>
      <c r="M10" s="65">
        <f t="shared" si="0"/>
        <v>26859457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48325445</v>
      </c>
      <c r="W10" s="65">
        <f t="shared" si="0"/>
        <v>101121544</v>
      </c>
      <c r="X10" s="65">
        <f t="shared" si="0"/>
        <v>-52796099</v>
      </c>
      <c r="Y10" s="66">
        <f>+IF(W10&lt;&gt;0,(X10/W10)*100,0)</f>
        <v>-52.21053487870003</v>
      </c>
      <c r="Z10" s="67">
        <f t="shared" si="0"/>
        <v>182283752</v>
      </c>
    </row>
    <row r="11" spans="1:26" ht="13.5">
      <c r="A11" s="57" t="s">
        <v>36</v>
      </c>
      <c r="B11" s="18">
        <v>0</v>
      </c>
      <c r="C11" s="18">
        <v>0</v>
      </c>
      <c r="D11" s="58">
        <v>48388076</v>
      </c>
      <c r="E11" s="59">
        <v>48388076</v>
      </c>
      <c r="F11" s="59">
        <v>0</v>
      </c>
      <c r="G11" s="59">
        <v>4642498</v>
      </c>
      <c r="H11" s="59">
        <v>42775</v>
      </c>
      <c r="I11" s="59">
        <v>4685273</v>
      </c>
      <c r="J11" s="59">
        <v>26344</v>
      </c>
      <c r="K11" s="59">
        <v>39782</v>
      </c>
      <c r="L11" s="59">
        <v>9289520</v>
      </c>
      <c r="M11" s="59">
        <v>9355646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14040919</v>
      </c>
      <c r="W11" s="59">
        <v>24194040</v>
      </c>
      <c r="X11" s="59">
        <v>-10153121</v>
      </c>
      <c r="Y11" s="60">
        <v>-41.97</v>
      </c>
      <c r="Z11" s="61">
        <v>48388076</v>
      </c>
    </row>
    <row r="12" spans="1:26" ht="13.5">
      <c r="A12" s="57" t="s">
        <v>37</v>
      </c>
      <c r="B12" s="18">
        <v>0</v>
      </c>
      <c r="C12" s="18">
        <v>0</v>
      </c>
      <c r="D12" s="58">
        <v>5106913</v>
      </c>
      <c r="E12" s="59">
        <v>5106913</v>
      </c>
      <c r="F12" s="59">
        <v>0</v>
      </c>
      <c r="G12" s="59">
        <v>0</v>
      </c>
      <c r="H12" s="59">
        <v>0</v>
      </c>
      <c r="I12" s="59">
        <v>0</v>
      </c>
      <c r="J12" s="59">
        <v>6445</v>
      </c>
      <c r="K12" s="59">
        <v>8801</v>
      </c>
      <c r="L12" s="59">
        <v>0</v>
      </c>
      <c r="M12" s="59">
        <v>15246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15246</v>
      </c>
      <c r="W12" s="59">
        <v>2553456</v>
      </c>
      <c r="X12" s="59">
        <v>-2538210</v>
      </c>
      <c r="Y12" s="60">
        <v>-99.4</v>
      </c>
      <c r="Z12" s="61">
        <v>5106913</v>
      </c>
    </row>
    <row r="13" spans="1:26" ht="13.5">
      <c r="A13" s="57" t="s">
        <v>96</v>
      </c>
      <c r="B13" s="18">
        <v>0</v>
      </c>
      <c r="C13" s="18">
        <v>0</v>
      </c>
      <c r="D13" s="58">
        <v>28000000</v>
      </c>
      <c r="E13" s="59">
        <v>28000000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13999998</v>
      </c>
      <c r="X13" s="59">
        <v>-13999998</v>
      </c>
      <c r="Y13" s="60">
        <v>-100</v>
      </c>
      <c r="Z13" s="61">
        <v>28000000</v>
      </c>
    </row>
    <row r="14" spans="1:26" ht="13.5">
      <c r="A14" s="57" t="s">
        <v>38</v>
      </c>
      <c r="B14" s="18">
        <v>0</v>
      </c>
      <c r="C14" s="18">
        <v>0</v>
      </c>
      <c r="D14" s="58">
        <v>173638</v>
      </c>
      <c r="E14" s="59">
        <v>173638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86820</v>
      </c>
      <c r="X14" s="59">
        <v>-86820</v>
      </c>
      <c r="Y14" s="60">
        <v>-100</v>
      </c>
      <c r="Z14" s="61">
        <v>173638</v>
      </c>
    </row>
    <row r="15" spans="1:26" ht="13.5">
      <c r="A15" s="57" t="s">
        <v>39</v>
      </c>
      <c r="B15" s="18">
        <v>0</v>
      </c>
      <c r="C15" s="18">
        <v>0</v>
      </c>
      <c r="D15" s="58">
        <v>45882619</v>
      </c>
      <c r="E15" s="59">
        <v>45882619</v>
      </c>
      <c r="F15" s="59">
        <v>0</v>
      </c>
      <c r="G15" s="59">
        <v>6793554</v>
      </c>
      <c r="H15" s="59">
        <v>7278793</v>
      </c>
      <c r="I15" s="59">
        <v>14072347</v>
      </c>
      <c r="J15" s="59">
        <v>8189821</v>
      </c>
      <c r="K15" s="59">
        <v>1747565</v>
      </c>
      <c r="L15" s="59">
        <v>6804602</v>
      </c>
      <c r="M15" s="59">
        <v>16741988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30814335</v>
      </c>
      <c r="W15" s="59">
        <v>22941312</v>
      </c>
      <c r="X15" s="59">
        <v>7873023</v>
      </c>
      <c r="Y15" s="60">
        <v>34.32</v>
      </c>
      <c r="Z15" s="61">
        <v>45882619</v>
      </c>
    </row>
    <row r="16" spans="1:26" ht="13.5">
      <c r="A16" s="68" t="s">
        <v>40</v>
      </c>
      <c r="B16" s="18">
        <v>0</v>
      </c>
      <c r="C16" s="18">
        <v>0</v>
      </c>
      <c r="D16" s="58">
        <v>7005628</v>
      </c>
      <c r="E16" s="59">
        <v>7005628</v>
      </c>
      <c r="F16" s="59">
        <v>0</v>
      </c>
      <c r="G16" s="59">
        <v>312817</v>
      </c>
      <c r="H16" s="59">
        <v>333198</v>
      </c>
      <c r="I16" s="59">
        <v>646015</v>
      </c>
      <c r="J16" s="59">
        <v>738932</v>
      </c>
      <c r="K16" s="59">
        <v>585189</v>
      </c>
      <c r="L16" s="59">
        <v>363474</v>
      </c>
      <c r="M16" s="59">
        <v>1687595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2333610</v>
      </c>
      <c r="W16" s="59">
        <v>3502812</v>
      </c>
      <c r="X16" s="59">
        <v>-1169202</v>
      </c>
      <c r="Y16" s="60">
        <v>-33.38</v>
      </c>
      <c r="Z16" s="61">
        <v>7005628</v>
      </c>
    </row>
    <row r="17" spans="1:26" ht="13.5">
      <c r="A17" s="57" t="s">
        <v>41</v>
      </c>
      <c r="B17" s="18">
        <v>0</v>
      </c>
      <c r="C17" s="18">
        <v>0</v>
      </c>
      <c r="D17" s="58">
        <v>73932740</v>
      </c>
      <c r="E17" s="59">
        <v>73932740</v>
      </c>
      <c r="F17" s="59">
        <v>0</v>
      </c>
      <c r="G17" s="59">
        <v>3759023</v>
      </c>
      <c r="H17" s="59">
        <v>2562661</v>
      </c>
      <c r="I17" s="59">
        <v>6321684</v>
      </c>
      <c r="J17" s="59">
        <v>3051213</v>
      </c>
      <c r="K17" s="59">
        <v>2218980</v>
      </c>
      <c r="L17" s="59">
        <v>4789145</v>
      </c>
      <c r="M17" s="59">
        <v>10059338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16381022</v>
      </c>
      <c r="W17" s="59">
        <v>36966324</v>
      </c>
      <c r="X17" s="59">
        <v>-20585302</v>
      </c>
      <c r="Y17" s="60">
        <v>-55.69</v>
      </c>
      <c r="Z17" s="61">
        <v>73932740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208489614</v>
      </c>
      <c r="E18" s="72">
        <f t="shared" si="1"/>
        <v>208489614</v>
      </c>
      <c r="F18" s="72">
        <f t="shared" si="1"/>
        <v>0</v>
      </c>
      <c r="G18" s="72">
        <f t="shared" si="1"/>
        <v>15507892</v>
      </c>
      <c r="H18" s="72">
        <f t="shared" si="1"/>
        <v>10217427</v>
      </c>
      <c r="I18" s="72">
        <f t="shared" si="1"/>
        <v>25725319</v>
      </c>
      <c r="J18" s="72">
        <f t="shared" si="1"/>
        <v>12012755</v>
      </c>
      <c r="K18" s="72">
        <f t="shared" si="1"/>
        <v>4600317</v>
      </c>
      <c r="L18" s="72">
        <f t="shared" si="1"/>
        <v>21246741</v>
      </c>
      <c r="M18" s="72">
        <f t="shared" si="1"/>
        <v>37859813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63585132</v>
      </c>
      <c r="W18" s="72">
        <f t="shared" si="1"/>
        <v>104244762</v>
      </c>
      <c r="X18" s="72">
        <f t="shared" si="1"/>
        <v>-40659630</v>
      </c>
      <c r="Y18" s="66">
        <f>+IF(W18&lt;&gt;0,(X18/W18)*100,0)</f>
        <v>-39.00400290616041</v>
      </c>
      <c r="Z18" s="73">
        <f t="shared" si="1"/>
        <v>208489614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-26205862</v>
      </c>
      <c r="E19" s="76">
        <f t="shared" si="2"/>
        <v>-26205862</v>
      </c>
      <c r="F19" s="76">
        <f t="shared" si="2"/>
        <v>0</v>
      </c>
      <c r="G19" s="76">
        <f t="shared" si="2"/>
        <v>-2913771</v>
      </c>
      <c r="H19" s="76">
        <f t="shared" si="2"/>
        <v>-1345560</v>
      </c>
      <c r="I19" s="76">
        <f t="shared" si="2"/>
        <v>-4259331</v>
      </c>
      <c r="J19" s="76">
        <f t="shared" si="2"/>
        <v>-1043929</v>
      </c>
      <c r="K19" s="76">
        <f t="shared" si="2"/>
        <v>-3939027</v>
      </c>
      <c r="L19" s="76">
        <f t="shared" si="2"/>
        <v>-6017400</v>
      </c>
      <c r="M19" s="76">
        <f t="shared" si="2"/>
        <v>-11000356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-15259687</v>
      </c>
      <c r="W19" s="76">
        <f>IF(E10=E18,0,W10-W18)</f>
        <v>-3123218</v>
      </c>
      <c r="X19" s="76">
        <f t="shared" si="2"/>
        <v>-12136469</v>
      </c>
      <c r="Y19" s="77">
        <f>+IF(W19&lt;&gt;0,(X19/W19)*100,0)</f>
        <v>388.58859676141725</v>
      </c>
      <c r="Z19" s="78">
        <f t="shared" si="2"/>
        <v>-26205862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-26205862</v>
      </c>
      <c r="E22" s="87">
        <f t="shared" si="3"/>
        <v>-26205862</v>
      </c>
      <c r="F22" s="87">
        <f t="shared" si="3"/>
        <v>0</v>
      </c>
      <c r="G22" s="87">
        <f t="shared" si="3"/>
        <v>-2913771</v>
      </c>
      <c r="H22" s="87">
        <f t="shared" si="3"/>
        <v>-1345560</v>
      </c>
      <c r="I22" s="87">
        <f t="shared" si="3"/>
        <v>-4259331</v>
      </c>
      <c r="J22" s="87">
        <f t="shared" si="3"/>
        <v>-1043929</v>
      </c>
      <c r="K22" s="87">
        <f t="shared" si="3"/>
        <v>-3939027</v>
      </c>
      <c r="L22" s="87">
        <f t="shared" si="3"/>
        <v>-6017400</v>
      </c>
      <c r="M22" s="87">
        <f t="shared" si="3"/>
        <v>-11000356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-15259687</v>
      </c>
      <c r="W22" s="87">
        <f t="shared" si="3"/>
        <v>-3123218</v>
      </c>
      <c r="X22" s="87">
        <f t="shared" si="3"/>
        <v>-12136469</v>
      </c>
      <c r="Y22" s="88">
        <f>+IF(W22&lt;&gt;0,(X22/W22)*100,0)</f>
        <v>388.58859676141725</v>
      </c>
      <c r="Z22" s="89">
        <f t="shared" si="3"/>
        <v>-26205862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-26205862</v>
      </c>
      <c r="E24" s="76">
        <f t="shared" si="4"/>
        <v>-26205862</v>
      </c>
      <c r="F24" s="76">
        <f t="shared" si="4"/>
        <v>0</v>
      </c>
      <c r="G24" s="76">
        <f t="shared" si="4"/>
        <v>-2913771</v>
      </c>
      <c r="H24" s="76">
        <f t="shared" si="4"/>
        <v>-1345560</v>
      </c>
      <c r="I24" s="76">
        <f t="shared" si="4"/>
        <v>-4259331</v>
      </c>
      <c r="J24" s="76">
        <f t="shared" si="4"/>
        <v>-1043929</v>
      </c>
      <c r="K24" s="76">
        <f t="shared" si="4"/>
        <v>-3939027</v>
      </c>
      <c r="L24" s="76">
        <f t="shared" si="4"/>
        <v>-6017400</v>
      </c>
      <c r="M24" s="76">
        <f t="shared" si="4"/>
        <v>-11000356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-15259687</v>
      </c>
      <c r="W24" s="76">
        <f t="shared" si="4"/>
        <v>-3123218</v>
      </c>
      <c r="X24" s="76">
        <f t="shared" si="4"/>
        <v>-12136469</v>
      </c>
      <c r="Y24" s="77">
        <f>+IF(W24&lt;&gt;0,(X24/W24)*100,0)</f>
        <v>388.58859676141725</v>
      </c>
      <c r="Z24" s="78">
        <f t="shared" si="4"/>
        <v>-26205862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21644399</v>
      </c>
      <c r="E27" s="99">
        <v>21644399</v>
      </c>
      <c r="F27" s="99">
        <v>0</v>
      </c>
      <c r="G27" s="99">
        <v>0</v>
      </c>
      <c r="H27" s="99">
        <v>1344590</v>
      </c>
      <c r="I27" s="99">
        <v>1344590</v>
      </c>
      <c r="J27" s="99">
        <v>0</v>
      </c>
      <c r="K27" s="99">
        <v>11710256</v>
      </c>
      <c r="L27" s="99">
        <v>1430971</v>
      </c>
      <c r="M27" s="99">
        <v>13141227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14485817</v>
      </c>
      <c r="W27" s="99">
        <v>10822200</v>
      </c>
      <c r="X27" s="99">
        <v>3663617</v>
      </c>
      <c r="Y27" s="100">
        <v>33.85</v>
      </c>
      <c r="Z27" s="101">
        <v>21644399</v>
      </c>
    </row>
    <row r="28" spans="1:26" ht="13.5">
      <c r="A28" s="102" t="s">
        <v>44</v>
      </c>
      <c r="B28" s="18">
        <v>0</v>
      </c>
      <c r="C28" s="18">
        <v>0</v>
      </c>
      <c r="D28" s="58">
        <v>21644399</v>
      </c>
      <c r="E28" s="59">
        <v>21644399</v>
      </c>
      <c r="F28" s="59">
        <v>0</v>
      </c>
      <c r="G28" s="59">
        <v>0</v>
      </c>
      <c r="H28" s="59">
        <v>1344590</v>
      </c>
      <c r="I28" s="59">
        <v>1344590</v>
      </c>
      <c r="J28" s="59">
        <v>0</v>
      </c>
      <c r="K28" s="59">
        <v>11710256</v>
      </c>
      <c r="L28" s="59">
        <v>1430971</v>
      </c>
      <c r="M28" s="59">
        <v>13141227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14485817</v>
      </c>
      <c r="W28" s="59">
        <v>10822200</v>
      </c>
      <c r="X28" s="59">
        <v>3663617</v>
      </c>
      <c r="Y28" s="60">
        <v>33.85</v>
      </c>
      <c r="Z28" s="61">
        <v>21644399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21644399</v>
      </c>
      <c r="E32" s="99">
        <f t="shared" si="5"/>
        <v>21644399</v>
      </c>
      <c r="F32" s="99">
        <f t="shared" si="5"/>
        <v>0</v>
      </c>
      <c r="G32" s="99">
        <f t="shared" si="5"/>
        <v>0</v>
      </c>
      <c r="H32" s="99">
        <f t="shared" si="5"/>
        <v>1344590</v>
      </c>
      <c r="I32" s="99">
        <f t="shared" si="5"/>
        <v>1344590</v>
      </c>
      <c r="J32" s="99">
        <f t="shared" si="5"/>
        <v>0</v>
      </c>
      <c r="K32" s="99">
        <f t="shared" si="5"/>
        <v>11710256</v>
      </c>
      <c r="L32" s="99">
        <f t="shared" si="5"/>
        <v>1430971</v>
      </c>
      <c r="M32" s="99">
        <f t="shared" si="5"/>
        <v>13141227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14485817</v>
      </c>
      <c r="W32" s="99">
        <f t="shared" si="5"/>
        <v>10822200</v>
      </c>
      <c r="X32" s="99">
        <f t="shared" si="5"/>
        <v>3663617</v>
      </c>
      <c r="Y32" s="100">
        <f>+IF(W32&lt;&gt;0,(X32/W32)*100,0)</f>
        <v>33.8527933322245</v>
      </c>
      <c r="Z32" s="101">
        <f t="shared" si="5"/>
        <v>21644399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61278435</v>
      </c>
      <c r="E35" s="59">
        <v>61278435</v>
      </c>
      <c r="F35" s="59">
        <v>0</v>
      </c>
      <c r="G35" s="59">
        <v>0</v>
      </c>
      <c r="H35" s="59">
        <v>40343185</v>
      </c>
      <c r="I35" s="59">
        <v>40343185</v>
      </c>
      <c r="J35" s="59">
        <v>36576821</v>
      </c>
      <c r="K35" s="59">
        <v>32917197</v>
      </c>
      <c r="L35" s="59">
        <v>32917197</v>
      </c>
      <c r="M35" s="59">
        <v>32917197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32917197</v>
      </c>
      <c r="W35" s="59">
        <v>30639218</v>
      </c>
      <c r="X35" s="59">
        <v>2277979</v>
      </c>
      <c r="Y35" s="60">
        <v>7.43</v>
      </c>
      <c r="Z35" s="61">
        <v>61278435</v>
      </c>
    </row>
    <row r="36" spans="1:26" ht="13.5">
      <c r="A36" s="57" t="s">
        <v>53</v>
      </c>
      <c r="B36" s="18">
        <v>0</v>
      </c>
      <c r="C36" s="18">
        <v>0</v>
      </c>
      <c r="D36" s="58">
        <v>327981254</v>
      </c>
      <c r="E36" s="59">
        <v>327981254</v>
      </c>
      <c r="F36" s="59">
        <v>0</v>
      </c>
      <c r="G36" s="59">
        <v>0</v>
      </c>
      <c r="H36" s="59">
        <v>410702018</v>
      </c>
      <c r="I36" s="59">
        <v>410702018</v>
      </c>
      <c r="J36" s="59">
        <v>410702018</v>
      </c>
      <c r="K36" s="59">
        <v>410702018</v>
      </c>
      <c r="L36" s="59">
        <v>410702018</v>
      </c>
      <c r="M36" s="59">
        <v>410702018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410702018</v>
      </c>
      <c r="W36" s="59">
        <v>163990627</v>
      </c>
      <c r="X36" s="59">
        <v>246711391</v>
      </c>
      <c r="Y36" s="60">
        <v>150.44</v>
      </c>
      <c r="Z36" s="61">
        <v>327981254</v>
      </c>
    </row>
    <row r="37" spans="1:26" ht="13.5">
      <c r="A37" s="57" t="s">
        <v>54</v>
      </c>
      <c r="B37" s="18">
        <v>0</v>
      </c>
      <c r="C37" s="18">
        <v>0</v>
      </c>
      <c r="D37" s="58">
        <v>67530939</v>
      </c>
      <c r="E37" s="59">
        <v>67530939</v>
      </c>
      <c r="F37" s="59">
        <v>0</v>
      </c>
      <c r="G37" s="59">
        <v>0</v>
      </c>
      <c r="H37" s="59">
        <v>70830454</v>
      </c>
      <c r="I37" s="59">
        <v>70830454</v>
      </c>
      <c r="J37" s="59">
        <v>64089832</v>
      </c>
      <c r="K37" s="59">
        <v>64089832</v>
      </c>
      <c r="L37" s="59">
        <v>64089832</v>
      </c>
      <c r="M37" s="59">
        <v>64089832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64089832</v>
      </c>
      <c r="W37" s="59">
        <v>33765470</v>
      </c>
      <c r="X37" s="59">
        <v>30324362</v>
      </c>
      <c r="Y37" s="60">
        <v>89.81</v>
      </c>
      <c r="Z37" s="61">
        <v>67530939</v>
      </c>
    </row>
    <row r="38" spans="1:26" ht="13.5">
      <c r="A38" s="57" t="s">
        <v>55</v>
      </c>
      <c r="B38" s="18">
        <v>0</v>
      </c>
      <c r="C38" s="18">
        <v>0</v>
      </c>
      <c r="D38" s="58">
        <v>25639257</v>
      </c>
      <c r="E38" s="59">
        <v>25639257</v>
      </c>
      <c r="F38" s="59">
        <v>0</v>
      </c>
      <c r="G38" s="59">
        <v>0</v>
      </c>
      <c r="H38" s="59">
        <v>30731352</v>
      </c>
      <c r="I38" s="59">
        <v>30731352</v>
      </c>
      <c r="J38" s="59">
        <v>30731352</v>
      </c>
      <c r="K38" s="59">
        <v>30731352</v>
      </c>
      <c r="L38" s="59">
        <v>30731352</v>
      </c>
      <c r="M38" s="59">
        <v>30731352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30731352</v>
      </c>
      <c r="W38" s="59">
        <v>12819629</v>
      </c>
      <c r="X38" s="59">
        <v>17911723</v>
      </c>
      <c r="Y38" s="60">
        <v>139.72</v>
      </c>
      <c r="Z38" s="61">
        <v>25639257</v>
      </c>
    </row>
    <row r="39" spans="1:26" ht="13.5">
      <c r="A39" s="57" t="s">
        <v>56</v>
      </c>
      <c r="B39" s="18">
        <v>0</v>
      </c>
      <c r="C39" s="18">
        <v>0</v>
      </c>
      <c r="D39" s="58">
        <v>296089493</v>
      </c>
      <c r="E39" s="59">
        <v>296089493</v>
      </c>
      <c r="F39" s="59">
        <v>0</v>
      </c>
      <c r="G39" s="59">
        <v>0</v>
      </c>
      <c r="H39" s="59">
        <v>349483397</v>
      </c>
      <c r="I39" s="59">
        <v>349483397</v>
      </c>
      <c r="J39" s="59">
        <v>352457655</v>
      </c>
      <c r="K39" s="59">
        <v>348798031</v>
      </c>
      <c r="L39" s="59">
        <v>348798031</v>
      </c>
      <c r="M39" s="59">
        <v>348798031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348798031</v>
      </c>
      <c r="W39" s="59">
        <v>148044747</v>
      </c>
      <c r="X39" s="59">
        <v>200753284</v>
      </c>
      <c r="Y39" s="60">
        <v>135.6</v>
      </c>
      <c r="Z39" s="61">
        <v>296089493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20351628</v>
      </c>
      <c r="E42" s="59">
        <v>20351628</v>
      </c>
      <c r="F42" s="59">
        <v>7889478</v>
      </c>
      <c r="G42" s="59">
        <v>2565045</v>
      </c>
      <c r="H42" s="59">
        <v>-5366623</v>
      </c>
      <c r="I42" s="59">
        <v>5087900</v>
      </c>
      <c r="J42" s="59">
        <v>-1303744</v>
      </c>
      <c r="K42" s="59">
        <v>-2461971</v>
      </c>
      <c r="L42" s="59">
        <v>964465</v>
      </c>
      <c r="M42" s="59">
        <v>-2801250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2286650</v>
      </c>
      <c r="W42" s="59">
        <v>21999056</v>
      </c>
      <c r="X42" s="59">
        <v>-19712406</v>
      </c>
      <c r="Y42" s="60">
        <v>-89.61</v>
      </c>
      <c r="Z42" s="61">
        <v>20351628</v>
      </c>
    </row>
    <row r="43" spans="1:26" ht="13.5">
      <c r="A43" s="57" t="s">
        <v>59</v>
      </c>
      <c r="B43" s="18">
        <v>0</v>
      </c>
      <c r="C43" s="18">
        <v>0</v>
      </c>
      <c r="D43" s="58">
        <v>-17061504</v>
      </c>
      <c r="E43" s="59">
        <v>-17061504</v>
      </c>
      <c r="F43" s="59">
        <v>0</v>
      </c>
      <c r="G43" s="59">
        <v>-5844624</v>
      </c>
      <c r="H43" s="59">
        <v>-1344591</v>
      </c>
      <c r="I43" s="59">
        <v>-7189215</v>
      </c>
      <c r="J43" s="59">
        <v>-2213664</v>
      </c>
      <c r="K43" s="59">
        <v>-3946813</v>
      </c>
      <c r="L43" s="59">
        <v>-1430790</v>
      </c>
      <c r="M43" s="59">
        <v>-7591267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-14780482</v>
      </c>
      <c r="W43" s="59">
        <v>-8530752</v>
      </c>
      <c r="X43" s="59">
        <v>-6249730</v>
      </c>
      <c r="Y43" s="60">
        <v>73.26</v>
      </c>
      <c r="Z43" s="61">
        <v>-17061504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6347</v>
      </c>
      <c r="H44" s="59">
        <v>662</v>
      </c>
      <c r="I44" s="59">
        <v>7009</v>
      </c>
      <c r="J44" s="59">
        <v>4898</v>
      </c>
      <c r="K44" s="59">
        <v>7600</v>
      </c>
      <c r="L44" s="59">
        <v>5895</v>
      </c>
      <c r="M44" s="59">
        <v>18393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25402</v>
      </c>
      <c r="W44" s="59"/>
      <c r="X44" s="59">
        <v>25402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37459124</v>
      </c>
      <c r="E45" s="99">
        <v>37459124</v>
      </c>
      <c r="F45" s="99">
        <v>30793931</v>
      </c>
      <c r="G45" s="99">
        <v>27520699</v>
      </c>
      <c r="H45" s="99">
        <v>20810147</v>
      </c>
      <c r="I45" s="99">
        <v>20810147</v>
      </c>
      <c r="J45" s="99">
        <v>17297637</v>
      </c>
      <c r="K45" s="99">
        <v>10896453</v>
      </c>
      <c r="L45" s="99">
        <v>10436023</v>
      </c>
      <c r="M45" s="99">
        <v>10436023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10436023</v>
      </c>
      <c r="W45" s="99">
        <v>47637304</v>
      </c>
      <c r="X45" s="99">
        <v>-37201281</v>
      </c>
      <c r="Y45" s="100">
        <v>-78.09</v>
      </c>
      <c r="Z45" s="101">
        <v>37459124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9557316</v>
      </c>
      <c r="C49" s="51">
        <v>0</v>
      </c>
      <c r="D49" s="128">
        <v>5776463</v>
      </c>
      <c r="E49" s="53">
        <v>4841795</v>
      </c>
      <c r="F49" s="53">
        <v>0</v>
      </c>
      <c r="G49" s="53">
        <v>0</v>
      </c>
      <c r="H49" s="53">
        <v>0</v>
      </c>
      <c r="I49" s="53">
        <v>4326370</v>
      </c>
      <c r="J49" s="53">
        <v>0</v>
      </c>
      <c r="K49" s="53">
        <v>0</v>
      </c>
      <c r="L49" s="53">
        <v>0</v>
      </c>
      <c r="M49" s="53">
        <v>4971397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7217902</v>
      </c>
      <c r="W49" s="53">
        <v>28652690</v>
      </c>
      <c r="X49" s="53">
        <v>227679394</v>
      </c>
      <c r="Y49" s="53">
        <v>293023327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6796938</v>
      </c>
      <c r="C51" s="51">
        <v>0</v>
      </c>
      <c r="D51" s="128">
        <v>1099377</v>
      </c>
      <c r="E51" s="53">
        <v>7448786</v>
      </c>
      <c r="F51" s="53">
        <v>0</v>
      </c>
      <c r="G51" s="53">
        <v>0</v>
      </c>
      <c r="H51" s="53">
        <v>0</v>
      </c>
      <c r="I51" s="53">
        <v>6247567</v>
      </c>
      <c r="J51" s="53">
        <v>0</v>
      </c>
      <c r="K51" s="53">
        <v>0</v>
      </c>
      <c r="L51" s="53">
        <v>0</v>
      </c>
      <c r="M51" s="53">
        <v>4805834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10104347</v>
      </c>
      <c r="Y51" s="53">
        <v>36502849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63.89793169143346</v>
      </c>
      <c r="E58" s="7">
        <f t="shared" si="6"/>
        <v>63.89793169143346</v>
      </c>
      <c r="F58" s="7">
        <f t="shared" si="6"/>
        <v>0</v>
      </c>
      <c r="G58" s="7">
        <f t="shared" si="6"/>
        <v>55.77452905036305</v>
      </c>
      <c r="H58" s="7">
        <f t="shared" si="6"/>
        <v>68.8914844441511</v>
      </c>
      <c r="I58" s="7">
        <f t="shared" si="6"/>
        <v>84.91988402657165</v>
      </c>
      <c r="J58" s="7">
        <f t="shared" si="6"/>
        <v>46.63786949984697</v>
      </c>
      <c r="K58" s="7">
        <f t="shared" si="6"/>
        <v>3550.8212785121473</v>
      </c>
      <c r="L58" s="7">
        <f t="shared" si="6"/>
        <v>58.72980295747776</v>
      </c>
      <c r="M58" s="7">
        <f t="shared" si="6"/>
        <v>86.12289469235687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85.56344796758867</v>
      </c>
      <c r="W58" s="7">
        <f t="shared" si="6"/>
        <v>62.1578650605774</v>
      </c>
      <c r="X58" s="7">
        <f t="shared" si="6"/>
        <v>0</v>
      </c>
      <c r="Y58" s="7">
        <f t="shared" si="6"/>
        <v>0</v>
      </c>
      <c r="Z58" s="8">
        <f t="shared" si="6"/>
        <v>63.89793169143346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64.99997755293336</v>
      </c>
      <c r="E59" s="10">
        <f t="shared" si="7"/>
        <v>64.99997755293336</v>
      </c>
      <c r="F59" s="10">
        <f t="shared" si="7"/>
        <v>0</v>
      </c>
      <c r="G59" s="10">
        <f t="shared" si="7"/>
        <v>61.87849067657956</v>
      </c>
      <c r="H59" s="10">
        <f t="shared" si="7"/>
        <v>79.46872959667006</v>
      </c>
      <c r="I59" s="10">
        <f t="shared" si="7"/>
        <v>95.68413300305093</v>
      </c>
      <c r="J59" s="10">
        <f t="shared" si="7"/>
        <v>49.93358540305677</v>
      </c>
      <c r="K59" s="10">
        <f t="shared" si="7"/>
        <v>0</v>
      </c>
      <c r="L59" s="10">
        <f t="shared" si="7"/>
        <v>52.69106462258525</v>
      </c>
      <c r="M59" s="10">
        <f t="shared" si="7"/>
        <v>158.40114917367697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126.97829064279165</v>
      </c>
      <c r="W59" s="10">
        <f t="shared" si="7"/>
        <v>64.99995577594323</v>
      </c>
      <c r="X59" s="10">
        <f t="shared" si="7"/>
        <v>0</v>
      </c>
      <c r="Y59" s="10">
        <f t="shared" si="7"/>
        <v>0</v>
      </c>
      <c r="Z59" s="11">
        <f t="shared" si="7"/>
        <v>64.99997755293336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70.38618046246333</v>
      </c>
      <c r="E60" s="13">
        <f t="shared" si="7"/>
        <v>70.38618046246333</v>
      </c>
      <c r="F60" s="13">
        <f t="shared" si="7"/>
        <v>0</v>
      </c>
      <c r="G60" s="13">
        <f t="shared" si="7"/>
        <v>64.24145158507262</v>
      </c>
      <c r="H60" s="13">
        <f t="shared" si="7"/>
        <v>81.55340505443282</v>
      </c>
      <c r="I60" s="13">
        <f t="shared" si="7"/>
        <v>98.74375780846948</v>
      </c>
      <c r="J60" s="13">
        <f t="shared" si="7"/>
        <v>53.715151275122096</v>
      </c>
      <c r="K60" s="13">
        <f t="shared" si="7"/>
        <v>2565.589444876103</v>
      </c>
      <c r="L60" s="13">
        <f t="shared" si="7"/>
        <v>69.31845320459442</v>
      </c>
      <c r="M60" s="13">
        <f t="shared" si="7"/>
        <v>92.39728560762244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95.28061474829842</v>
      </c>
      <c r="W60" s="13">
        <f t="shared" si="7"/>
        <v>67.99209513835112</v>
      </c>
      <c r="X60" s="13">
        <f t="shared" si="7"/>
        <v>0</v>
      </c>
      <c r="Y60" s="13">
        <f t="shared" si="7"/>
        <v>0</v>
      </c>
      <c r="Z60" s="14">
        <f t="shared" si="7"/>
        <v>70.38618046246333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74.74382708764222</v>
      </c>
      <c r="E61" s="13">
        <f t="shared" si="7"/>
        <v>74.74382708764222</v>
      </c>
      <c r="F61" s="13">
        <f t="shared" si="7"/>
        <v>0</v>
      </c>
      <c r="G61" s="13">
        <f t="shared" si="7"/>
        <v>83.4917409004739</v>
      </c>
      <c r="H61" s="13">
        <f t="shared" si="7"/>
        <v>115.97869473372879</v>
      </c>
      <c r="I61" s="13">
        <f t="shared" si="7"/>
        <v>133.82266765346316</v>
      </c>
      <c r="J61" s="13">
        <f t="shared" si="7"/>
        <v>69.16988735705803</v>
      </c>
      <c r="K61" s="13">
        <f t="shared" si="7"/>
        <v>2162.1665346194545</v>
      </c>
      <c r="L61" s="13">
        <f t="shared" si="7"/>
        <v>98.76777422658891</v>
      </c>
      <c r="M61" s="13">
        <f t="shared" si="7"/>
        <v>122.53494481547304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127.47890802880957</v>
      </c>
      <c r="W61" s="13">
        <f t="shared" si="7"/>
        <v>70.41282951395937</v>
      </c>
      <c r="X61" s="13">
        <f t="shared" si="7"/>
        <v>0</v>
      </c>
      <c r="Y61" s="13">
        <f t="shared" si="7"/>
        <v>0</v>
      </c>
      <c r="Z61" s="14">
        <f t="shared" si="7"/>
        <v>74.74382708764222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65.000016075845</v>
      </c>
      <c r="E62" s="13">
        <f t="shared" si="7"/>
        <v>65.000016075845</v>
      </c>
      <c r="F62" s="13">
        <f t="shared" si="7"/>
        <v>0</v>
      </c>
      <c r="G62" s="13">
        <f t="shared" si="7"/>
        <v>49.90677771572856</v>
      </c>
      <c r="H62" s="13">
        <f t="shared" si="7"/>
        <v>60.810535456984425</v>
      </c>
      <c r="I62" s="13">
        <f t="shared" si="7"/>
        <v>73.93341549978804</v>
      </c>
      <c r="J62" s="13">
        <f t="shared" si="7"/>
        <v>46.854227761950106</v>
      </c>
      <c r="K62" s="13">
        <f t="shared" si="7"/>
        <v>3321.796773595401</v>
      </c>
      <c r="L62" s="13">
        <f t="shared" si="7"/>
        <v>40.16820415473579</v>
      </c>
      <c r="M62" s="13">
        <f t="shared" si="7"/>
        <v>63.58851899914958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68.16503767436114</v>
      </c>
      <c r="W62" s="13">
        <f t="shared" si="7"/>
        <v>64.99999636018714</v>
      </c>
      <c r="X62" s="13">
        <f t="shared" si="7"/>
        <v>0</v>
      </c>
      <c r="Y62" s="13">
        <f t="shared" si="7"/>
        <v>0</v>
      </c>
      <c r="Z62" s="14">
        <f t="shared" si="7"/>
        <v>65.000016075845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65.0000365595958</v>
      </c>
      <c r="E63" s="13">
        <f t="shared" si="7"/>
        <v>65.0000365595958</v>
      </c>
      <c r="F63" s="13">
        <f t="shared" si="7"/>
        <v>0</v>
      </c>
      <c r="G63" s="13">
        <f t="shared" si="7"/>
        <v>38.25255301107509</v>
      </c>
      <c r="H63" s="13">
        <f t="shared" si="7"/>
        <v>41.76056501637897</v>
      </c>
      <c r="I63" s="13">
        <f t="shared" si="7"/>
        <v>55.19357523352727</v>
      </c>
      <c r="J63" s="13">
        <f t="shared" si="7"/>
        <v>14.7097635655517</v>
      </c>
      <c r="K63" s="13">
        <f t="shared" si="7"/>
        <v>0</v>
      </c>
      <c r="L63" s="13">
        <f t="shared" si="7"/>
        <v>42.34107838814319</v>
      </c>
      <c r="M63" s="13">
        <f t="shared" si="7"/>
        <v>48.072312559499196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51.6593429899347</v>
      </c>
      <c r="W63" s="13">
        <f t="shared" si="7"/>
        <v>65.00002371432772</v>
      </c>
      <c r="X63" s="13">
        <f t="shared" si="7"/>
        <v>0</v>
      </c>
      <c r="Y63" s="13">
        <f t="shared" si="7"/>
        <v>0</v>
      </c>
      <c r="Z63" s="14">
        <f t="shared" si="7"/>
        <v>65.0000365595958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64.99997805340747</v>
      </c>
      <c r="E64" s="13">
        <f t="shared" si="7"/>
        <v>64.99997805340747</v>
      </c>
      <c r="F64" s="13">
        <f t="shared" si="7"/>
        <v>0</v>
      </c>
      <c r="G64" s="13">
        <f t="shared" si="7"/>
        <v>15.191704397778347</v>
      </c>
      <c r="H64" s="13">
        <f t="shared" si="7"/>
        <v>13.923956354969649</v>
      </c>
      <c r="I64" s="13">
        <f t="shared" si="7"/>
        <v>20.716988861967437</v>
      </c>
      <c r="J64" s="13">
        <f t="shared" si="7"/>
        <v>14.812649756258779</v>
      </c>
      <c r="K64" s="13">
        <f t="shared" si="7"/>
        <v>0</v>
      </c>
      <c r="L64" s="13">
        <f t="shared" si="7"/>
        <v>11.602445877532833</v>
      </c>
      <c r="M64" s="13">
        <f t="shared" si="7"/>
        <v>19.70699403625314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20.21140281443301</v>
      </c>
      <c r="W64" s="13">
        <f t="shared" si="7"/>
        <v>64.99998946563373</v>
      </c>
      <c r="X64" s="13">
        <f t="shared" si="7"/>
        <v>0</v>
      </c>
      <c r="Y64" s="13">
        <f t="shared" si="7"/>
        <v>0</v>
      </c>
      <c r="Z64" s="14">
        <f t="shared" si="7"/>
        <v>64.99997805340747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29.999981790691283</v>
      </c>
      <c r="E66" s="16">
        <f t="shared" si="7"/>
        <v>29.999981790691283</v>
      </c>
      <c r="F66" s="16">
        <f t="shared" si="7"/>
        <v>0</v>
      </c>
      <c r="G66" s="16">
        <f t="shared" si="7"/>
        <v>9.082139180202505</v>
      </c>
      <c r="H66" s="16">
        <f t="shared" si="7"/>
        <v>10.637740502809056</v>
      </c>
      <c r="I66" s="16">
        <f t="shared" si="7"/>
        <v>15.019076976137613</v>
      </c>
      <c r="J66" s="16">
        <f t="shared" si="7"/>
        <v>6.021473928510539</v>
      </c>
      <c r="K66" s="16">
        <f t="shared" si="7"/>
        <v>0</v>
      </c>
      <c r="L66" s="16">
        <f t="shared" si="7"/>
        <v>5.782883168049884</v>
      </c>
      <c r="M66" s="16">
        <f t="shared" si="7"/>
        <v>9.317369089396163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12.154760583833454</v>
      </c>
      <c r="W66" s="16">
        <f t="shared" si="7"/>
        <v>29.999985432551256</v>
      </c>
      <c r="X66" s="16">
        <f t="shared" si="7"/>
        <v>0</v>
      </c>
      <c r="Y66" s="16">
        <f t="shared" si="7"/>
        <v>0</v>
      </c>
      <c r="Z66" s="17">
        <f t="shared" si="7"/>
        <v>29.999981790691283</v>
      </c>
    </row>
    <row r="67" spans="1:26" ht="13.5" hidden="1">
      <c r="A67" s="40" t="s">
        <v>109</v>
      </c>
      <c r="B67" s="23"/>
      <c r="C67" s="23"/>
      <c r="D67" s="24">
        <v>114938556</v>
      </c>
      <c r="E67" s="25">
        <v>114938556</v>
      </c>
      <c r="F67" s="25"/>
      <c r="G67" s="25">
        <v>9889274</v>
      </c>
      <c r="H67" s="25">
        <v>8484590</v>
      </c>
      <c r="I67" s="25">
        <v>18373864</v>
      </c>
      <c r="J67" s="25">
        <v>10472095</v>
      </c>
      <c r="K67" s="25">
        <v>202063</v>
      </c>
      <c r="L67" s="25">
        <v>10462361</v>
      </c>
      <c r="M67" s="25">
        <v>21136519</v>
      </c>
      <c r="N67" s="25"/>
      <c r="O67" s="25"/>
      <c r="P67" s="25"/>
      <c r="Q67" s="25"/>
      <c r="R67" s="25"/>
      <c r="S67" s="25"/>
      <c r="T67" s="25"/>
      <c r="U67" s="25"/>
      <c r="V67" s="25">
        <v>39510383</v>
      </c>
      <c r="W67" s="25">
        <v>57469284</v>
      </c>
      <c r="X67" s="25"/>
      <c r="Y67" s="24"/>
      <c r="Z67" s="26">
        <v>114938556</v>
      </c>
    </row>
    <row r="68" spans="1:26" ht="13.5" hidden="1">
      <c r="A68" s="36" t="s">
        <v>31</v>
      </c>
      <c r="B68" s="18"/>
      <c r="C68" s="18"/>
      <c r="D68" s="19">
        <v>14923999</v>
      </c>
      <c r="E68" s="20">
        <v>14923999</v>
      </c>
      <c r="F68" s="20"/>
      <c r="G68" s="20">
        <v>880739</v>
      </c>
      <c r="H68" s="20">
        <v>889867</v>
      </c>
      <c r="I68" s="20">
        <v>1770606</v>
      </c>
      <c r="J68" s="20">
        <v>883089</v>
      </c>
      <c r="K68" s="20"/>
      <c r="L68" s="20">
        <v>880265</v>
      </c>
      <c r="M68" s="20">
        <v>1763354</v>
      </c>
      <c r="N68" s="20"/>
      <c r="O68" s="20"/>
      <c r="P68" s="20"/>
      <c r="Q68" s="20"/>
      <c r="R68" s="20"/>
      <c r="S68" s="20"/>
      <c r="T68" s="20"/>
      <c r="U68" s="20"/>
      <c r="V68" s="20">
        <v>3533960</v>
      </c>
      <c r="W68" s="20">
        <v>7462002</v>
      </c>
      <c r="X68" s="20"/>
      <c r="Y68" s="19"/>
      <c r="Z68" s="22">
        <v>14923999</v>
      </c>
    </row>
    <row r="69" spans="1:26" ht="13.5" hidden="1">
      <c r="A69" s="37" t="s">
        <v>32</v>
      </c>
      <c r="B69" s="18"/>
      <c r="C69" s="18"/>
      <c r="D69" s="19">
        <v>83539467</v>
      </c>
      <c r="E69" s="20">
        <v>83539467</v>
      </c>
      <c r="F69" s="20"/>
      <c r="G69" s="20">
        <v>7528267</v>
      </c>
      <c r="H69" s="20">
        <v>6105967</v>
      </c>
      <c r="I69" s="20">
        <v>13634234</v>
      </c>
      <c r="J69" s="20">
        <v>8105067</v>
      </c>
      <c r="K69" s="20">
        <v>202063</v>
      </c>
      <c r="L69" s="20">
        <v>8068837</v>
      </c>
      <c r="M69" s="20">
        <v>16375967</v>
      </c>
      <c r="N69" s="20"/>
      <c r="O69" s="20"/>
      <c r="P69" s="20"/>
      <c r="Q69" s="20"/>
      <c r="R69" s="20"/>
      <c r="S69" s="20"/>
      <c r="T69" s="20"/>
      <c r="U69" s="20"/>
      <c r="V69" s="20">
        <v>30010201</v>
      </c>
      <c r="W69" s="20">
        <v>41769738</v>
      </c>
      <c r="X69" s="20"/>
      <c r="Y69" s="19"/>
      <c r="Z69" s="22">
        <v>83539467</v>
      </c>
    </row>
    <row r="70" spans="1:26" ht="13.5" hidden="1">
      <c r="A70" s="38" t="s">
        <v>103</v>
      </c>
      <c r="B70" s="18"/>
      <c r="C70" s="18"/>
      <c r="D70" s="19">
        <v>46178770</v>
      </c>
      <c r="E70" s="20">
        <v>46178770</v>
      </c>
      <c r="F70" s="20"/>
      <c r="G70" s="20">
        <v>4195191</v>
      </c>
      <c r="H70" s="20">
        <v>3137628</v>
      </c>
      <c r="I70" s="20">
        <v>7332819</v>
      </c>
      <c r="J70" s="20">
        <v>5027390</v>
      </c>
      <c r="K70" s="20">
        <v>180491</v>
      </c>
      <c r="L70" s="20">
        <v>4201097</v>
      </c>
      <c r="M70" s="20">
        <v>9408978</v>
      </c>
      <c r="N70" s="20"/>
      <c r="O70" s="20"/>
      <c r="P70" s="20"/>
      <c r="Q70" s="20"/>
      <c r="R70" s="20"/>
      <c r="S70" s="20"/>
      <c r="T70" s="20"/>
      <c r="U70" s="20"/>
      <c r="V70" s="20">
        <v>16741797</v>
      </c>
      <c r="W70" s="20">
        <v>23089386</v>
      </c>
      <c r="X70" s="20"/>
      <c r="Y70" s="19"/>
      <c r="Z70" s="22">
        <v>46178770</v>
      </c>
    </row>
    <row r="71" spans="1:26" ht="13.5" hidden="1">
      <c r="A71" s="38" t="s">
        <v>104</v>
      </c>
      <c r="B71" s="18"/>
      <c r="C71" s="18"/>
      <c r="D71" s="19">
        <v>16484359</v>
      </c>
      <c r="E71" s="20">
        <v>16484359</v>
      </c>
      <c r="F71" s="20"/>
      <c r="G71" s="20">
        <v>1459415</v>
      </c>
      <c r="H71" s="20">
        <v>1236738</v>
      </c>
      <c r="I71" s="20">
        <v>2696153</v>
      </c>
      <c r="J71" s="20">
        <v>1315909</v>
      </c>
      <c r="K71" s="20">
        <v>21572</v>
      </c>
      <c r="L71" s="20">
        <v>2060829</v>
      </c>
      <c r="M71" s="20">
        <v>3398310</v>
      </c>
      <c r="N71" s="20"/>
      <c r="O71" s="20"/>
      <c r="P71" s="20"/>
      <c r="Q71" s="20"/>
      <c r="R71" s="20"/>
      <c r="S71" s="20"/>
      <c r="T71" s="20"/>
      <c r="U71" s="20"/>
      <c r="V71" s="20">
        <v>6094463</v>
      </c>
      <c r="W71" s="20">
        <v>8242182</v>
      </c>
      <c r="X71" s="20"/>
      <c r="Y71" s="19"/>
      <c r="Z71" s="22">
        <v>16484359</v>
      </c>
    </row>
    <row r="72" spans="1:26" ht="13.5" hidden="1">
      <c r="A72" s="38" t="s">
        <v>105</v>
      </c>
      <c r="B72" s="18"/>
      <c r="C72" s="18"/>
      <c r="D72" s="19">
        <v>15180693</v>
      </c>
      <c r="E72" s="20">
        <v>15180693</v>
      </c>
      <c r="F72" s="20"/>
      <c r="G72" s="20">
        <v>1390417</v>
      </c>
      <c r="H72" s="20">
        <v>1248247</v>
      </c>
      <c r="I72" s="20">
        <v>2638664</v>
      </c>
      <c r="J72" s="20">
        <v>1277648</v>
      </c>
      <c r="K72" s="20"/>
      <c r="L72" s="20">
        <v>1322177</v>
      </c>
      <c r="M72" s="20">
        <v>2599825</v>
      </c>
      <c r="N72" s="20"/>
      <c r="O72" s="20"/>
      <c r="P72" s="20"/>
      <c r="Q72" s="20"/>
      <c r="R72" s="20"/>
      <c r="S72" s="20"/>
      <c r="T72" s="20"/>
      <c r="U72" s="20"/>
      <c r="V72" s="20">
        <v>5238489</v>
      </c>
      <c r="W72" s="20">
        <v>7590348</v>
      </c>
      <c r="X72" s="20"/>
      <c r="Y72" s="19"/>
      <c r="Z72" s="22">
        <v>15180693</v>
      </c>
    </row>
    <row r="73" spans="1:26" ht="13.5" hidden="1">
      <c r="A73" s="38" t="s">
        <v>106</v>
      </c>
      <c r="B73" s="18"/>
      <c r="C73" s="18"/>
      <c r="D73" s="19">
        <v>5695645</v>
      </c>
      <c r="E73" s="20">
        <v>5695645</v>
      </c>
      <c r="F73" s="20"/>
      <c r="G73" s="20">
        <v>483244</v>
      </c>
      <c r="H73" s="20">
        <v>483354</v>
      </c>
      <c r="I73" s="20">
        <v>966598</v>
      </c>
      <c r="J73" s="20">
        <v>484120</v>
      </c>
      <c r="K73" s="20"/>
      <c r="L73" s="20">
        <v>484734</v>
      </c>
      <c r="M73" s="20">
        <v>968854</v>
      </c>
      <c r="N73" s="20"/>
      <c r="O73" s="20"/>
      <c r="P73" s="20"/>
      <c r="Q73" s="20"/>
      <c r="R73" s="20"/>
      <c r="S73" s="20"/>
      <c r="T73" s="20"/>
      <c r="U73" s="20"/>
      <c r="V73" s="20">
        <v>1935452</v>
      </c>
      <c r="W73" s="20">
        <v>2847822</v>
      </c>
      <c r="X73" s="20"/>
      <c r="Y73" s="19"/>
      <c r="Z73" s="22">
        <v>5695645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16475090</v>
      </c>
      <c r="E75" s="29">
        <v>16475090</v>
      </c>
      <c r="F75" s="29"/>
      <c r="G75" s="29">
        <v>1480268</v>
      </c>
      <c r="H75" s="29">
        <v>1488756</v>
      </c>
      <c r="I75" s="29">
        <v>2969024</v>
      </c>
      <c r="J75" s="29">
        <v>1483939</v>
      </c>
      <c r="K75" s="29"/>
      <c r="L75" s="29">
        <v>1513259</v>
      </c>
      <c r="M75" s="29">
        <v>2997198</v>
      </c>
      <c r="N75" s="29"/>
      <c r="O75" s="29"/>
      <c r="P75" s="29"/>
      <c r="Q75" s="29"/>
      <c r="R75" s="29"/>
      <c r="S75" s="29"/>
      <c r="T75" s="29"/>
      <c r="U75" s="29"/>
      <c r="V75" s="29">
        <v>5966222</v>
      </c>
      <c r="W75" s="29">
        <v>8237544</v>
      </c>
      <c r="X75" s="29"/>
      <c r="Y75" s="28"/>
      <c r="Z75" s="30">
        <v>16475090</v>
      </c>
    </row>
    <row r="76" spans="1:26" ht="13.5" hidden="1">
      <c r="A76" s="41" t="s">
        <v>110</v>
      </c>
      <c r="B76" s="31"/>
      <c r="C76" s="31"/>
      <c r="D76" s="32">
        <v>73443360</v>
      </c>
      <c r="E76" s="33">
        <v>73443360</v>
      </c>
      <c r="F76" s="33">
        <v>4242208</v>
      </c>
      <c r="G76" s="33">
        <v>5515696</v>
      </c>
      <c r="H76" s="33">
        <v>5845160</v>
      </c>
      <c r="I76" s="33">
        <v>15603064</v>
      </c>
      <c r="J76" s="33">
        <v>4883962</v>
      </c>
      <c r="K76" s="33">
        <v>7174896</v>
      </c>
      <c r="L76" s="33">
        <v>6144524</v>
      </c>
      <c r="M76" s="33">
        <v>18203382</v>
      </c>
      <c r="N76" s="33"/>
      <c r="O76" s="33"/>
      <c r="P76" s="33"/>
      <c r="Q76" s="33"/>
      <c r="R76" s="33"/>
      <c r="S76" s="33"/>
      <c r="T76" s="33"/>
      <c r="U76" s="33"/>
      <c r="V76" s="33">
        <v>33806446</v>
      </c>
      <c r="W76" s="33">
        <v>35721680</v>
      </c>
      <c r="X76" s="33"/>
      <c r="Y76" s="32"/>
      <c r="Z76" s="34">
        <v>73443360</v>
      </c>
    </row>
    <row r="77" spans="1:26" ht="13.5" hidden="1">
      <c r="A77" s="36" t="s">
        <v>31</v>
      </c>
      <c r="B77" s="18"/>
      <c r="C77" s="18"/>
      <c r="D77" s="19">
        <v>9700596</v>
      </c>
      <c r="E77" s="20">
        <v>9700596</v>
      </c>
      <c r="F77" s="20">
        <v>442035</v>
      </c>
      <c r="G77" s="20">
        <v>544988</v>
      </c>
      <c r="H77" s="20">
        <v>707166</v>
      </c>
      <c r="I77" s="20">
        <v>1694189</v>
      </c>
      <c r="J77" s="20">
        <v>440958</v>
      </c>
      <c r="K77" s="20">
        <v>1888394</v>
      </c>
      <c r="L77" s="20">
        <v>463821</v>
      </c>
      <c r="M77" s="20">
        <v>2793173</v>
      </c>
      <c r="N77" s="20"/>
      <c r="O77" s="20"/>
      <c r="P77" s="20"/>
      <c r="Q77" s="20"/>
      <c r="R77" s="20"/>
      <c r="S77" s="20"/>
      <c r="T77" s="20"/>
      <c r="U77" s="20"/>
      <c r="V77" s="20">
        <v>4487362</v>
      </c>
      <c r="W77" s="20">
        <v>4850298</v>
      </c>
      <c r="X77" s="20"/>
      <c r="Y77" s="19"/>
      <c r="Z77" s="22">
        <v>9700596</v>
      </c>
    </row>
    <row r="78" spans="1:26" ht="13.5" hidden="1">
      <c r="A78" s="37" t="s">
        <v>32</v>
      </c>
      <c r="B78" s="18"/>
      <c r="C78" s="18"/>
      <c r="D78" s="19">
        <v>58800240</v>
      </c>
      <c r="E78" s="20">
        <v>58800240</v>
      </c>
      <c r="F78" s="20">
        <v>3647063</v>
      </c>
      <c r="G78" s="20">
        <v>4836268</v>
      </c>
      <c r="H78" s="20">
        <v>4979624</v>
      </c>
      <c r="I78" s="20">
        <v>13462955</v>
      </c>
      <c r="J78" s="20">
        <v>4353649</v>
      </c>
      <c r="K78" s="20">
        <v>5184107</v>
      </c>
      <c r="L78" s="20">
        <v>5593193</v>
      </c>
      <c r="M78" s="20">
        <v>15130949</v>
      </c>
      <c r="N78" s="20"/>
      <c r="O78" s="20"/>
      <c r="P78" s="20"/>
      <c r="Q78" s="20"/>
      <c r="R78" s="20"/>
      <c r="S78" s="20"/>
      <c r="T78" s="20"/>
      <c r="U78" s="20"/>
      <c r="V78" s="20">
        <v>28593904</v>
      </c>
      <c r="W78" s="20">
        <v>28400120</v>
      </c>
      <c r="X78" s="20"/>
      <c r="Y78" s="19"/>
      <c r="Z78" s="22">
        <v>58800240</v>
      </c>
    </row>
    <row r="79" spans="1:26" ht="13.5" hidden="1">
      <c r="A79" s="38" t="s">
        <v>103</v>
      </c>
      <c r="B79" s="18"/>
      <c r="C79" s="18"/>
      <c r="D79" s="19">
        <v>34515780</v>
      </c>
      <c r="E79" s="20">
        <v>34515780</v>
      </c>
      <c r="F79" s="20">
        <v>2671356</v>
      </c>
      <c r="G79" s="20">
        <v>3502638</v>
      </c>
      <c r="H79" s="20">
        <v>3638980</v>
      </c>
      <c r="I79" s="20">
        <v>9812974</v>
      </c>
      <c r="J79" s="20">
        <v>3477440</v>
      </c>
      <c r="K79" s="20">
        <v>3902516</v>
      </c>
      <c r="L79" s="20">
        <v>4149330</v>
      </c>
      <c r="M79" s="20">
        <v>11529286</v>
      </c>
      <c r="N79" s="20"/>
      <c r="O79" s="20"/>
      <c r="P79" s="20"/>
      <c r="Q79" s="20"/>
      <c r="R79" s="20"/>
      <c r="S79" s="20"/>
      <c r="T79" s="20"/>
      <c r="U79" s="20"/>
      <c r="V79" s="20">
        <v>21342260</v>
      </c>
      <c r="W79" s="20">
        <v>16257890</v>
      </c>
      <c r="X79" s="20"/>
      <c r="Y79" s="19"/>
      <c r="Z79" s="22">
        <v>34515780</v>
      </c>
    </row>
    <row r="80" spans="1:26" ht="13.5" hidden="1">
      <c r="A80" s="38" t="s">
        <v>104</v>
      </c>
      <c r="B80" s="18"/>
      <c r="C80" s="18"/>
      <c r="D80" s="19">
        <v>10714836</v>
      </c>
      <c r="E80" s="20">
        <v>10714836</v>
      </c>
      <c r="F80" s="20">
        <v>512944</v>
      </c>
      <c r="G80" s="20">
        <v>728347</v>
      </c>
      <c r="H80" s="20">
        <v>752067</v>
      </c>
      <c r="I80" s="20">
        <v>1993358</v>
      </c>
      <c r="J80" s="20">
        <v>616559</v>
      </c>
      <c r="K80" s="20">
        <v>716578</v>
      </c>
      <c r="L80" s="20">
        <v>827798</v>
      </c>
      <c r="M80" s="20">
        <v>2160935</v>
      </c>
      <c r="N80" s="20"/>
      <c r="O80" s="20"/>
      <c r="P80" s="20"/>
      <c r="Q80" s="20"/>
      <c r="R80" s="20"/>
      <c r="S80" s="20"/>
      <c r="T80" s="20"/>
      <c r="U80" s="20"/>
      <c r="V80" s="20">
        <v>4154293</v>
      </c>
      <c r="W80" s="20">
        <v>5357418</v>
      </c>
      <c r="X80" s="20"/>
      <c r="Y80" s="19"/>
      <c r="Z80" s="22">
        <v>10714836</v>
      </c>
    </row>
    <row r="81" spans="1:26" ht="13.5" hidden="1">
      <c r="A81" s="38" t="s">
        <v>105</v>
      </c>
      <c r="B81" s="18"/>
      <c r="C81" s="18"/>
      <c r="D81" s="19">
        <v>9867456</v>
      </c>
      <c r="E81" s="20">
        <v>9867456</v>
      </c>
      <c r="F81" s="20">
        <v>403228</v>
      </c>
      <c r="G81" s="20">
        <v>531870</v>
      </c>
      <c r="H81" s="20">
        <v>521275</v>
      </c>
      <c r="I81" s="20">
        <v>1456373</v>
      </c>
      <c r="J81" s="20">
        <v>187939</v>
      </c>
      <c r="K81" s="20">
        <v>502033</v>
      </c>
      <c r="L81" s="20">
        <v>559824</v>
      </c>
      <c r="M81" s="20">
        <v>1249796</v>
      </c>
      <c r="N81" s="20"/>
      <c r="O81" s="20"/>
      <c r="P81" s="20"/>
      <c r="Q81" s="20"/>
      <c r="R81" s="20"/>
      <c r="S81" s="20"/>
      <c r="T81" s="20"/>
      <c r="U81" s="20"/>
      <c r="V81" s="20">
        <v>2706169</v>
      </c>
      <c r="W81" s="20">
        <v>4933728</v>
      </c>
      <c r="X81" s="20"/>
      <c r="Y81" s="19"/>
      <c r="Z81" s="22">
        <v>9867456</v>
      </c>
    </row>
    <row r="82" spans="1:26" ht="13.5" hidden="1">
      <c r="A82" s="38" t="s">
        <v>106</v>
      </c>
      <c r="B82" s="18"/>
      <c r="C82" s="18"/>
      <c r="D82" s="19">
        <v>3702168</v>
      </c>
      <c r="E82" s="20">
        <v>3702168</v>
      </c>
      <c r="F82" s="20">
        <v>59535</v>
      </c>
      <c r="G82" s="20">
        <v>73413</v>
      </c>
      <c r="H82" s="20">
        <v>67302</v>
      </c>
      <c r="I82" s="20">
        <v>200250</v>
      </c>
      <c r="J82" s="20">
        <v>71711</v>
      </c>
      <c r="K82" s="20">
        <v>62980</v>
      </c>
      <c r="L82" s="20">
        <v>56241</v>
      </c>
      <c r="M82" s="20">
        <v>190932</v>
      </c>
      <c r="N82" s="20"/>
      <c r="O82" s="20"/>
      <c r="P82" s="20"/>
      <c r="Q82" s="20"/>
      <c r="R82" s="20"/>
      <c r="S82" s="20"/>
      <c r="T82" s="20"/>
      <c r="U82" s="20"/>
      <c r="V82" s="20">
        <v>391182</v>
      </c>
      <c r="W82" s="20">
        <v>1851084</v>
      </c>
      <c r="X82" s="20"/>
      <c r="Y82" s="19"/>
      <c r="Z82" s="22">
        <v>3702168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4942524</v>
      </c>
      <c r="E84" s="29">
        <v>4942524</v>
      </c>
      <c r="F84" s="29">
        <v>153110</v>
      </c>
      <c r="G84" s="29">
        <v>134440</v>
      </c>
      <c r="H84" s="29">
        <v>158370</v>
      </c>
      <c r="I84" s="29">
        <v>445920</v>
      </c>
      <c r="J84" s="29">
        <v>89355</v>
      </c>
      <c r="K84" s="29">
        <v>102395</v>
      </c>
      <c r="L84" s="29">
        <v>87510</v>
      </c>
      <c r="M84" s="29">
        <v>279260</v>
      </c>
      <c r="N84" s="29"/>
      <c r="O84" s="29"/>
      <c r="P84" s="29"/>
      <c r="Q84" s="29"/>
      <c r="R84" s="29"/>
      <c r="S84" s="29"/>
      <c r="T84" s="29"/>
      <c r="U84" s="29"/>
      <c r="V84" s="29">
        <v>725180</v>
      </c>
      <c r="W84" s="29">
        <v>2471262</v>
      </c>
      <c r="X84" s="29"/>
      <c r="Y84" s="28"/>
      <c r="Z84" s="30">
        <v>4942524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247933235</v>
      </c>
      <c r="E5" s="59">
        <v>247933235</v>
      </c>
      <c r="F5" s="59">
        <v>21359974</v>
      </c>
      <c r="G5" s="59">
        <v>20617283</v>
      </c>
      <c r="H5" s="59">
        <v>21373830</v>
      </c>
      <c r="I5" s="59">
        <v>63351087</v>
      </c>
      <c r="J5" s="59">
        <v>19722283</v>
      </c>
      <c r="K5" s="59">
        <v>11843224</v>
      </c>
      <c r="L5" s="59">
        <v>22767277</v>
      </c>
      <c r="M5" s="59">
        <v>54332784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117683871</v>
      </c>
      <c r="W5" s="59">
        <v>123966618</v>
      </c>
      <c r="X5" s="59">
        <v>-6282747</v>
      </c>
      <c r="Y5" s="60">
        <v>-5.07</v>
      </c>
      <c r="Z5" s="61">
        <v>247933235</v>
      </c>
    </row>
    <row r="6" spans="1:26" ht="13.5">
      <c r="A6" s="57" t="s">
        <v>32</v>
      </c>
      <c r="B6" s="18">
        <v>0</v>
      </c>
      <c r="C6" s="18">
        <v>0</v>
      </c>
      <c r="D6" s="58">
        <v>1121495966</v>
      </c>
      <c r="E6" s="59">
        <v>1121495966</v>
      </c>
      <c r="F6" s="59">
        <v>90376456</v>
      </c>
      <c r="G6" s="59">
        <v>94435329</v>
      </c>
      <c r="H6" s="59">
        <v>93892698</v>
      </c>
      <c r="I6" s="59">
        <v>278704483</v>
      </c>
      <c r="J6" s="59">
        <v>79590588</v>
      </c>
      <c r="K6" s="59">
        <v>85507091</v>
      </c>
      <c r="L6" s="59">
        <v>74971671</v>
      </c>
      <c r="M6" s="59">
        <v>240069350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518773833</v>
      </c>
      <c r="W6" s="59">
        <v>560747982</v>
      </c>
      <c r="X6" s="59">
        <v>-41974149</v>
      </c>
      <c r="Y6" s="60">
        <v>-7.49</v>
      </c>
      <c r="Z6" s="61">
        <v>1121495966</v>
      </c>
    </row>
    <row r="7" spans="1:26" ht="13.5">
      <c r="A7" s="57" t="s">
        <v>33</v>
      </c>
      <c r="B7" s="18">
        <v>0</v>
      </c>
      <c r="C7" s="18">
        <v>0</v>
      </c>
      <c r="D7" s="58">
        <v>44100128</v>
      </c>
      <c r="E7" s="59">
        <v>44100128</v>
      </c>
      <c r="F7" s="59">
        <v>3407629</v>
      </c>
      <c r="G7" s="59">
        <v>3381609</v>
      </c>
      <c r="H7" s="59">
        <v>3535634</v>
      </c>
      <c r="I7" s="59">
        <v>10324872</v>
      </c>
      <c r="J7" s="59">
        <v>3883727</v>
      </c>
      <c r="K7" s="59">
        <v>3935816</v>
      </c>
      <c r="L7" s="59">
        <v>3964369</v>
      </c>
      <c r="M7" s="59">
        <v>11783912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22108784</v>
      </c>
      <c r="W7" s="59">
        <v>22050066</v>
      </c>
      <c r="X7" s="59">
        <v>58718</v>
      </c>
      <c r="Y7" s="60">
        <v>0.27</v>
      </c>
      <c r="Z7" s="61">
        <v>44100128</v>
      </c>
    </row>
    <row r="8" spans="1:26" ht="13.5">
      <c r="A8" s="57" t="s">
        <v>34</v>
      </c>
      <c r="B8" s="18">
        <v>0</v>
      </c>
      <c r="C8" s="18">
        <v>0</v>
      </c>
      <c r="D8" s="58">
        <v>217623000</v>
      </c>
      <c r="E8" s="59">
        <v>217623000</v>
      </c>
      <c r="F8" s="59">
        <v>85257635</v>
      </c>
      <c r="G8" s="59">
        <v>2267000</v>
      </c>
      <c r="H8" s="59">
        <v>5648168</v>
      </c>
      <c r="I8" s="59">
        <v>93172803</v>
      </c>
      <c r="J8" s="59">
        <v>-161</v>
      </c>
      <c r="K8" s="59">
        <v>1155052</v>
      </c>
      <c r="L8" s="59">
        <v>65997000</v>
      </c>
      <c r="M8" s="59">
        <v>67151891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160324694</v>
      </c>
      <c r="W8" s="59">
        <v>108811500</v>
      </c>
      <c r="X8" s="59">
        <v>51513194</v>
      </c>
      <c r="Y8" s="60">
        <v>47.34</v>
      </c>
      <c r="Z8" s="61">
        <v>217623000</v>
      </c>
    </row>
    <row r="9" spans="1:26" ht="13.5">
      <c r="A9" s="57" t="s">
        <v>35</v>
      </c>
      <c r="B9" s="18">
        <v>0</v>
      </c>
      <c r="C9" s="18">
        <v>0</v>
      </c>
      <c r="D9" s="58">
        <v>100859235</v>
      </c>
      <c r="E9" s="59">
        <v>100859235</v>
      </c>
      <c r="F9" s="59">
        <v>10192023</v>
      </c>
      <c r="G9" s="59">
        <v>13580564</v>
      </c>
      <c r="H9" s="59">
        <v>14084823</v>
      </c>
      <c r="I9" s="59">
        <v>37857410</v>
      </c>
      <c r="J9" s="59">
        <v>6424817</v>
      </c>
      <c r="K9" s="59">
        <v>15974943</v>
      </c>
      <c r="L9" s="59">
        <v>8079290</v>
      </c>
      <c r="M9" s="59">
        <v>30479050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68336460</v>
      </c>
      <c r="W9" s="59">
        <v>50429601</v>
      </c>
      <c r="X9" s="59">
        <v>17906859</v>
      </c>
      <c r="Y9" s="60">
        <v>35.51</v>
      </c>
      <c r="Z9" s="61">
        <v>100859235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1732011564</v>
      </c>
      <c r="E10" s="65">
        <f t="shared" si="0"/>
        <v>1732011564</v>
      </c>
      <c r="F10" s="65">
        <f t="shared" si="0"/>
        <v>210593717</v>
      </c>
      <c r="G10" s="65">
        <f t="shared" si="0"/>
        <v>134281785</v>
      </c>
      <c r="H10" s="65">
        <f t="shared" si="0"/>
        <v>138535153</v>
      </c>
      <c r="I10" s="65">
        <f t="shared" si="0"/>
        <v>483410655</v>
      </c>
      <c r="J10" s="65">
        <f t="shared" si="0"/>
        <v>109621254</v>
      </c>
      <c r="K10" s="65">
        <f t="shared" si="0"/>
        <v>118416126</v>
      </c>
      <c r="L10" s="65">
        <f t="shared" si="0"/>
        <v>175779607</v>
      </c>
      <c r="M10" s="65">
        <f t="shared" si="0"/>
        <v>403816987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887227642</v>
      </c>
      <c r="W10" s="65">
        <f t="shared" si="0"/>
        <v>866005767</v>
      </c>
      <c r="X10" s="65">
        <f t="shared" si="0"/>
        <v>21221875</v>
      </c>
      <c r="Y10" s="66">
        <f>+IF(W10&lt;&gt;0,(X10/W10)*100,0)</f>
        <v>2.450546613969604</v>
      </c>
      <c r="Z10" s="67">
        <f t="shared" si="0"/>
        <v>1732011564</v>
      </c>
    </row>
    <row r="11" spans="1:26" ht="13.5">
      <c r="A11" s="57" t="s">
        <v>36</v>
      </c>
      <c r="B11" s="18">
        <v>0</v>
      </c>
      <c r="C11" s="18">
        <v>0</v>
      </c>
      <c r="D11" s="58">
        <v>448355744</v>
      </c>
      <c r="E11" s="59">
        <v>448355744</v>
      </c>
      <c r="F11" s="59">
        <v>33187289</v>
      </c>
      <c r="G11" s="59">
        <v>35259019</v>
      </c>
      <c r="H11" s="59">
        <v>35832825</v>
      </c>
      <c r="I11" s="59">
        <v>104279133</v>
      </c>
      <c r="J11" s="59">
        <v>36338323</v>
      </c>
      <c r="K11" s="59">
        <v>36529819</v>
      </c>
      <c r="L11" s="59">
        <v>36162054</v>
      </c>
      <c r="M11" s="59">
        <v>109030196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213309329</v>
      </c>
      <c r="W11" s="59">
        <v>224177874</v>
      </c>
      <c r="X11" s="59">
        <v>-10868545</v>
      </c>
      <c r="Y11" s="60">
        <v>-4.85</v>
      </c>
      <c r="Z11" s="61">
        <v>448355744</v>
      </c>
    </row>
    <row r="12" spans="1:26" ht="13.5">
      <c r="A12" s="57" t="s">
        <v>37</v>
      </c>
      <c r="B12" s="18">
        <v>0</v>
      </c>
      <c r="C12" s="18">
        <v>0</v>
      </c>
      <c r="D12" s="58">
        <v>21038266</v>
      </c>
      <c r="E12" s="59">
        <v>21038266</v>
      </c>
      <c r="F12" s="59">
        <v>1535562</v>
      </c>
      <c r="G12" s="59">
        <v>1481019</v>
      </c>
      <c r="H12" s="59">
        <v>1555633</v>
      </c>
      <c r="I12" s="59">
        <v>4572214</v>
      </c>
      <c r="J12" s="59">
        <v>1559453</v>
      </c>
      <c r="K12" s="59">
        <v>1537773</v>
      </c>
      <c r="L12" s="59">
        <v>1551783</v>
      </c>
      <c r="M12" s="59">
        <v>4649009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9221223</v>
      </c>
      <c r="W12" s="59">
        <v>10519134</v>
      </c>
      <c r="X12" s="59">
        <v>-1297911</v>
      </c>
      <c r="Y12" s="60">
        <v>-12.34</v>
      </c>
      <c r="Z12" s="61">
        <v>21038266</v>
      </c>
    </row>
    <row r="13" spans="1:26" ht="13.5">
      <c r="A13" s="57" t="s">
        <v>96</v>
      </c>
      <c r="B13" s="18">
        <v>0</v>
      </c>
      <c r="C13" s="18">
        <v>0</v>
      </c>
      <c r="D13" s="58">
        <v>162164992</v>
      </c>
      <c r="E13" s="59">
        <v>162164992</v>
      </c>
      <c r="F13" s="59">
        <v>0</v>
      </c>
      <c r="G13" s="59">
        <v>0</v>
      </c>
      <c r="H13" s="59">
        <v>42844541</v>
      </c>
      <c r="I13" s="59">
        <v>42844541</v>
      </c>
      <c r="J13" s="59">
        <v>12780647</v>
      </c>
      <c r="K13" s="59">
        <v>12780647</v>
      </c>
      <c r="L13" s="59">
        <v>12780647</v>
      </c>
      <c r="M13" s="59">
        <v>38341941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81186482</v>
      </c>
      <c r="W13" s="59">
        <v>81082494</v>
      </c>
      <c r="X13" s="59">
        <v>103988</v>
      </c>
      <c r="Y13" s="60">
        <v>0.13</v>
      </c>
      <c r="Z13" s="61">
        <v>162164992</v>
      </c>
    </row>
    <row r="14" spans="1:26" ht="13.5">
      <c r="A14" s="57" t="s">
        <v>38</v>
      </c>
      <c r="B14" s="18">
        <v>0</v>
      </c>
      <c r="C14" s="18">
        <v>0</v>
      </c>
      <c r="D14" s="58">
        <v>3057827</v>
      </c>
      <c r="E14" s="59">
        <v>3057827</v>
      </c>
      <c r="F14" s="59">
        <v>867615</v>
      </c>
      <c r="G14" s="59">
        <v>1810810</v>
      </c>
      <c r="H14" s="59">
        <v>2628606</v>
      </c>
      <c r="I14" s="59">
        <v>5307031</v>
      </c>
      <c r="J14" s="59">
        <v>3499373</v>
      </c>
      <c r="K14" s="59">
        <v>3544640</v>
      </c>
      <c r="L14" s="59">
        <v>3268808</v>
      </c>
      <c r="M14" s="59">
        <v>10312821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15619852</v>
      </c>
      <c r="W14" s="59">
        <v>1528914</v>
      </c>
      <c r="X14" s="59">
        <v>14090938</v>
      </c>
      <c r="Y14" s="60">
        <v>921.63</v>
      </c>
      <c r="Z14" s="61">
        <v>3057827</v>
      </c>
    </row>
    <row r="15" spans="1:26" ht="13.5">
      <c r="A15" s="57" t="s">
        <v>39</v>
      </c>
      <c r="B15" s="18">
        <v>0</v>
      </c>
      <c r="C15" s="18">
        <v>0</v>
      </c>
      <c r="D15" s="58">
        <v>638908098</v>
      </c>
      <c r="E15" s="59">
        <v>638908098</v>
      </c>
      <c r="F15" s="59">
        <v>96759749</v>
      </c>
      <c r="G15" s="59">
        <v>104556816</v>
      </c>
      <c r="H15" s="59">
        <v>66298970</v>
      </c>
      <c r="I15" s="59">
        <v>267615535</v>
      </c>
      <c r="J15" s="59">
        <v>49909672</v>
      </c>
      <c r="K15" s="59">
        <v>63678357</v>
      </c>
      <c r="L15" s="59">
        <v>24935717</v>
      </c>
      <c r="M15" s="59">
        <v>138523746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406139281</v>
      </c>
      <c r="W15" s="59">
        <v>319454052</v>
      </c>
      <c r="X15" s="59">
        <v>86685229</v>
      </c>
      <c r="Y15" s="60">
        <v>27.14</v>
      </c>
      <c r="Z15" s="61">
        <v>638908098</v>
      </c>
    </row>
    <row r="16" spans="1:26" ht="13.5">
      <c r="A16" s="68" t="s">
        <v>40</v>
      </c>
      <c r="B16" s="18">
        <v>0</v>
      </c>
      <c r="C16" s="18">
        <v>0</v>
      </c>
      <c r="D16" s="58">
        <v>51620781</v>
      </c>
      <c r="E16" s="59">
        <v>51620781</v>
      </c>
      <c r="F16" s="59">
        <v>758226</v>
      </c>
      <c r="G16" s="59">
        <v>2256723</v>
      </c>
      <c r="H16" s="59">
        <v>762388</v>
      </c>
      <c r="I16" s="59">
        <v>3777337</v>
      </c>
      <c r="J16" s="59">
        <v>772129</v>
      </c>
      <c r="K16" s="59">
        <v>737642</v>
      </c>
      <c r="L16" s="59">
        <v>724515</v>
      </c>
      <c r="M16" s="59">
        <v>2234286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6011623</v>
      </c>
      <c r="W16" s="59">
        <v>25810389</v>
      </c>
      <c r="X16" s="59">
        <v>-19798766</v>
      </c>
      <c r="Y16" s="60">
        <v>-76.71</v>
      </c>
      <c r="Z16" s="61">
        <v>51620781</v>
      </c>
    </row>
    <row r="17" spans="1:26" ht="13.5">
      <c r="A17" s="57" t="s">
        <v>41</v>
      </c>
      <c r="B17" s="18">
        <v>0</v>
      </c>
      <c r="C17" s="18">
        <v>0</v>
      </c>
      <c r="D17" s="58">
        <v>383132978</v>
      </c>
      <c r="E17" s="59">
        <v>383132978</v>
      </c>
      <c r="F17" s="59">
        <v>14417067</v>
      </c>
      <c r="G17" s="59">
        <v>28880673</v>
      </c>
      <c r="H17" s="59">
        <v>118250595</v>
      </c>
      <c r="I17" s="59">
        <v>161548335</v>
      </c>
      <c r="J17" s="59">
        <v>11392665</v>
      </c>
      <c r="K17" s="59">
        <v>30416753</v>
      </c>
      <c r="L17" s="59">
        <v>34197306</v>
      </c>
      <c r="M17" s="59">
        <v>76006724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237555059</v>
      </c>
      <c r="W17" s="59">
        <v>191566492</v>
      </c>
      <c r="X17" s="59">
        <v>45988567</v>
      </c>
      <c r="Y17" s="60">
        <v>24.01</v>
      </c>
      <c r="Z17" s="61">
        <v>383132978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1708278686</v>
      </c>
      <c r="E18" s="72">
        <f t="shared" si="1"/>
        <v>1708278686</v>
      </c>
      <c r="F18" s="72">
        <f t="shared" si="1"/>
        <v>147525508</v>
      </c>
      <c r="G18" s="72">
        <f t="shared" si="1"/>
        <v>174245060</v>
      </c>
      <c r="H18" s="72">
        <f t="shared" si="1"/>
        <v>268173558</v>
      </c>
      <c r="I18" s="72">
        <f t="shared" si="1"/>
        <v>589944126</v>
      </c>
      <c r="J18" s="72">
        <f t="shared" si="1"/>
        <v>116252262</v>
      </c>
      <c r="K18" s="72">
        <f t="shared" si="1"/>
        <v>149225631</v>
      </c>
      <c r="L18" s="72">
        <f t="shared" si="1"/>
        <v>113620830</v>
      </c>
      <c r="M18" s="72">
        <f t="shared" si="1"/>
        <v>379098723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969042849</v>
      </c>
      <c r="W18" s="72">
        <f t="shared" si="1"/>
        <v>854139349</v>
      </c>
      <c r="X18" s="72">
        <f t="shared" si="1"/>
        <v>114903500</v>
      </c>
      <c r="Y18" s="66">
        <f>+IF(W18&lt;&gt;0,(X18/W18)*100,0)</f>
        <v>13.452547307945181</v>
      </c>
      <c r="Z18" s="73">
        <f t="shared" si="1"/>
        <v>1708278686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23732878</v>
      </c>
      <c r="E19" s="76">
        <f t="shared" si="2"/>
        <v>23732878</v>
      </c>
      <c r="F19" s="76">
        <f t="shared" si="2"/>
        <v>63068209</v>
      </c>
      <c r="G19" s="76">
        <f t="shared" si="2"/>
        <v>-39963275</v>
      </c>
      <c r="H19" s="76">
        <f t="shared" si="2"/>
        <v>-129638405</v>
      </c>
      <c r="I19" s="76">
        <f t="shared" si="2"/>
        <v>-106533471</v>
      </c>
      <c r="J19" s="76">
        <f t="shared" si="2"/>
        <v>-6631008</v>
      </c>
      <c r="K19" s="76">
        <f t="shared" si="2"/>
        <v>-30809505</v>
      </c>
      <c r="L19" s="76">
        <f t="shared" si="2"/>
        <v>62158777</v>
      </c>
      <c r="M19" s="76">
        <f t="shared" si="2"/>
        <v>24718264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-81815207</v>
      </c>
      <c r="W19" s="76">
        <f>IF(E10=E18,0,W10-W18)</f>
        <v>11866418</v>
      </c>
      <c r="X19" s="76">
        <f t="shared" si="2"/>
        <v>-93681625</v>
      </c>
      <c r="Y19" s="77">
        <f>+IF(W19&lt;&gt;0,(X19/W19)*100,0)</f>
        <v>-789.468439422916</v>
      </c>
      <c r="Z19" s="78">
        <f t="shared" si="2"/>
        <v>23732878</v>
      </c>
    </row>
    <row r="20" spans="1:26" ht="13.5">
      <c r="A20" s="57" t="s">
        <v>44</v>
      </c>
      <c r="B20" s="18">
        <v>0</v>
      </c>
      <c r="C20" s="18">
        <v>0</v>
      </c>
      <c r="D20" s="58">
        <v>60161000</v>
      </c>
      <c r="E20" s="59">
        <v>60161000</v>
      </c>
      <c r="F20" s="59">
        <v>27966630</v>
      </c>
      <c r="G20" s="59">
        <v>10321082</v>
      </c>
      <c r="H20" s="59">
        <v>1000000</v>
      </c>
      <c r="I20" s="59">
        <v>39287712</v>
      </c>
      <c r="J20" s="59">
        <v>0</v>
      </c>
      <c r="K20" s="59">
        <v>1426060</v>
      </c>
      <c r="L20" s="59">
        <v>21147150</v>
      </c>
      <c r="M20" s="59">
        <v>22573210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61860922</v>
      </c>
      <c r="W20" s="59">
        <v>30080502</v>
      </c>
      <c r="X20" s="59">
        <v>31780420</v>
      </c>
      <c r="Y20" s="60">
        <v>105.65</v>
      </c>
      <c r="Z20" s="61">
        <v>60161000</v>
      </c>
    </row>
    <row r="21" spans="1:26" ht="13.5">
      <c r="A21" s="57" t="s">
        <v>97</v>
      </c>
      <c r="B21" s="79">
        <v>0</v>
      </c>
      <c r="C21" s="79">
        <v>0</v>
      </c>
      <c r="D21" s="80">
        <v>-17000428</v>
      </c>
      <c r="E21" s="81">
        <v>-17000428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8500212</v>
      </c>
      <c r="X21" s="81">
        <v>-8500212</v>
      </c>
      <c r="Y21" s="82">
        <v>-100</v>
      </c>
      <c r="Z21" s="83">
        <v>-17000428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66893450</v>
      </c>
      <c r="E22" s="87">
        <f t="shared" si="3"/>
        <v>66893450</v>
      </c>
      <c r="F22" s="87">
        <f t="shared" si="3"/>
        <v>91034839</v>
      </c>
      <c r="G22" s="87">
        <f t="shared" si="3"/>
        <v>-29642193</v>
      </c>
      <c r="H22" s="87">
        <f t="shared" si="3"/>
        <v>-128638405</v>
      </c>
      <c r="I22" s="87">
        <f t="shared" si="3"/>
        <v>-67245759</v>
      </c>
      <c r="J22" s="87">
        <f t="shared" si="3"/>
        <v>-6631008</v>
      </c>
      <c r="K22" s="87">
        <f t="shared" si="3"/>
        <v>-29383445</v>
      </c>
      <c r="L22" s="87">
        <f t="shared" si="3"/>
        <v>83305927</v>
      </c>
      <c r="M22" s="87">
        <f t="shared" si="3"/>
        <v>47291474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-19954285</v>
      </c>
      <c r="W22" s="87">
        <f t="shared" si="3"/>
        <v>50447132</v>
      </c>
      <c r="X22" s="87">
        <f t="shared" si="3"/>
        <v>-70401417</v>
      </c>
      <c r="Y22" s="88">
        <f>+IF(W22&lt;&gt;0,(X22/W22)*100,0)</f>
        <v>-139.55484525859669</v>
      </c>
      <c r="Z22" s="89">
        <f t="shared" si="3"/>
        <v>66893450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66893450</v>
      </c>
      <c r="E24" s="76">
        <f t="shared" si="4"/>
        <v>66893450</v>
      </c>
      <c r="F24" s="76">
        <f t="shared" si="4"/>
        <v>91034839</v>
      </c>
      <c r="G24" s="76">
        <f t="shared" si="4"/>
        <v>-29642193</v>
      </c>
      <c r="H24" s="76">
        <f t="shared" si="4"/>
        <v>-128638405</v>
      </c>
      <c r="I24" s="76">
        <f t="shared" si="4"/>
        <v>-67245759</v>
      </c>
      <c r="J24" s="76">
        <f t="shared" si="4"/>
        <v>-6631008</v>
      </c>
      <c r="K24" s="76">
        <f t="shared" si="4"/>
        <v>-29383445</v>
      </c>
      <c r="L24" s="76">
        <f t="shared" si="4"/>
        <v>83305927</v>
      </c>
      <c r="M24" s="76">
        <f t="shared" si="4"/>
        <v>47291474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-19954285</v>
      </c>
      <c r="W24" s="76">
        <f t="shared" si="4"/>
        <v>50447132</v>
      </c>
      <c r="X24" s="76">
        <f t="shared" si="4"/>
        <v>-70401417</v>
      </c>
      <c r="Y24" s="77">
        <f>+IF(W24&lt;&gt;0,(X24/W24)*100,0)</f>
        <v>-139.55484525859669</v>
      </c>
      <c r="Z24" s="78">
        <f t="shared" si="4"/>
        <v>66893450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100894000</v>
      </c>
      <c r="E27" s="99">
        <v>100894000</v>
      </c>
      <c r="F27" s="99">
        <v>0</v>
      </c>
      <c r="G27" s="99">
        <v>2462343</v>
      </c>
      <c r="H27" s="99">
        <v>5064863</v>
      </c>
      <c r="I27" s="99">
        <v>7527206</v>
      </c>
      <c r="J27" s="99">
        <v>2075677</v>
      </c>
      <c r="K27" s="99">
        <v>9284077</v>
      </c>
      <c r="L27" s="99">
        <v>8857517</v>
      </c>
      <c r="M27" s="99">
        <v>20217271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27744477</v>
      </c>
      <c r="W27" s="99">
        <v>50447000</v>
      </c>
      <c r="X27" s="99">
        <v>-22702523</v>
      </c>
      <c r="Y27" s="100">
        <v>-45</v>
      </c>
      <c r="Z27" s="101">
        <v>100894000</v>
      </c>
    </row>
    <row r="28" spans="1:26" ht="13.5">
      <c r="A28" s="102" t="s">
        <v>44</v>
      </c>
      <c r="B28" s="18">
        <v>0</v>
      </c>
      <c r="C28" s="18">
        <v>0</v>
      </c>
      <c r="D28" s="58">
        <v>77161000</v>
      </c>
      <c r="E28" s="59">
        <v>77161000</v>
      </c>
      <c r="F28" s="59">
        <v>0</v>
      </c>
      <c r="G28" s="59">
        <v>2436532</v>
      </c>
      <c r="H28" s="59">
        <v>5040862</v>
      </c>
      <c r="I28" s="59">
        <v>7477394</v>
      </c>
      <c r="J28" s="59">
        <v>140000</v>
      </c>
      <c r="K28" s="59">
        <v>9230748</v>
      </c>
      <c r="L28" s="59">
        <v>8668239</v>
      </c>
      <c r="M28" s="59">
        <v>18038987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25516381</v>
      </c>
      <c r="W28" s="59">
        <v>38580500</v>
      </c>
      <c r="X28" s="59">
        <v>-13064119</v>
      </c>
      <c r="Y28" s="60">
        <v>-33.86</v>
      </c>
      <c r="Z28" s="61">
        <v>77161000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23733000</v>
      </c>
      <c r="E31" s="59">
        <v>23733000</v>
      </c>
      <c r="F31" s="59">
        <v>0</v>
      </c>
      <c r="G31" s="59">
        <v>25811</v>
      </c>
      <c r="H31" s="59">
        <v>24001</v>
      </c>
      <c r="I31" s="59">
        <v>49812</v>
      </c>
      <c r="J31" s="59">
        <v>1935677</v>
      </c>
      <c r="K31" s="59">
        <v>53329</v>
      </c>
      <c r="L31" s="59">
        <v>189278</v>
      </c>
      <c r="M31" s="59">
        <v>2178284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2228096</v>
      </c>
      <c r="W31" s="59">
        <v>11866500</v>
      </c>
      <c r="X31" s="59">
        <v>-9638404</v>
      </c>
      <c r="Y31" s="60">
        <v>-81.22</v>
      </c>
      <c r="Z31" s="61">
        <v>23733000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100894000</v>
      </c>
      <c r="E32" s="99">
        <f t="shared" si="5"/>
        <v>100894000</v>
      </c>
      <c r="F32" s="99">
        <f t="shared" si="5"/>
        <v>0</v>
      </c>
      <c r="G32" s="99">
        <f t="shared" si="5"/>
        <v>2462343</v>
      </c>
      <c r="H32" s="99">
        <f t="shared" si="5"/>
        <v>5064863</v>
      </c>
      <c r="I32" s="99">
        <f t="shared" si="5"/>
        <v>7527206</v>
      </c>
      <c r="J32" s="99">
        <f t="shared" si="5"/>
        <v>2075677</v>
      </c>
      <c r="K32" s="99">
        <f t="shared" si="5"/>
        <v>9284077</v>
      </c>
      <c r="L32" s="99">
        <f t="shared" si="5"/>
        <v>8857517</v>
      </c>
      <c r="M32" s="99">
        <f t="shared" si="5"/>
        <v>20217271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27744477</v>
      </c>
      <c r="W32" s="99">
        <f t="shared" si="5"/>
        <v>50447000</v>
      </c>
      <c r="X32" s="99">
        <f t="shared" si="5"/>
        <v>-22702523</v>
      </c>
      <c r="Y32" s="100">
        <f>+IF(W32&lt;&gt;0,(X32/W32)*100,0)</f>
        <v>-45.00272166828553</v>
      </c>
      <c r="Z32" s="101">
        <f t="shared" si="5"/>
        <v>100894000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252814857</v>
      </c>
      <c r="C35" s="18">
        <v>0</v>
      </c>
      <c r="D35" s="58">
        <v>338680579</v>
      </c>
      <c r="E35" s="59">
        <v>338680579</v>
      </c>
      <c r="F35" s="59">
        <v>0</v>
      </c>
      <c r="G35" s="59">
        <v>297335101</v>
      </c>
      <c r="H35" s="59">
        <v>449428455</v>
      </c>
      <c r="I35" s="59">
        <v>449428455</v>
      </c>
      <c r="J35" s="59">
        <v>407583027</v>
      </c>
      <c r="K35" s="59">
        <v>365778259</v>
      </c>
      <c r="L35" s="59">
        <v>389445564</v>
      </c>
      <c r="M35" s="59">
        <v>389445564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389445564</v>
      </c>
      <c r="W35" s="59">
        <v>169340290</v>
      </c>
      <c r="X35" s="59">
        <v>220105274</v>
      </c>
      <c r="Y35" s="60">
        <v>129.98</v>
      </c>
      <c r="Z35" s="61">
        <v>338680579</v>
      </c>
    </row>
    <row r="36" spans="1:26" ht="13.5">
      <c r="A36" s="57" t="s">
        <v>53</v>
      </c>
      <c r="B36" s="18">
        <v>3464132275</v>
      </c>
      <c r="C36" s="18">
        <v>0</v>
      </c>
      <c r="D36" s="58">
        <v>3538030285</v>
      </c>
      <c r="E36" s="59">
        <v>3538030285</v>
      </c>
      <c r="F36" s="59">
        <v>0</v>
      </c>
      <c r="G36" s="59">
        <v>-29579860</v>
      </c>
      <c r="H36" s="59">
        <v>3395530526</v>
      </c>
      <c r="I36" s="59">
        <v>3395530526</v>
      </c>
      <c r="J36" s="59">
        <v>3410293912</v>
      </c>
      <c r="K36" s="59">
        <v>3407764367</v>
      </c>
      <c r="L36" s="59">
        <v>3404998327</v>
      </c>
      <c r="M36" s="59">
        <v>3404998327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3404998327</v>
      </c>
      <c r="W36" s="59">
        <v>1769015143</v>
      </c>
      <c r="X36" s="59">
        <v>1635983184</v>
      </c>
      <c r="Y36" s="60">
        <v>92.48</v>
      </c>
      <c r="Z36" s="61">
        <v>3538030285</v>
      </c>
    </row>
    <row r="37" spans="1:26" ht="13.5">
      <c r="A37" s="57" t="s">
        <v>54</v>
      </c>
      <c r="B37" s="18">
        <v>756746159</v>
      </c>
      <c r="C37" s="18">
        <v>0</v>
      </c>
      <c r="D37" s="58">
        <v>347131429</v>
      </c>
      <c r="E37" s="59">
        <v>347131429</v>
      </c>
      <c r="F37" s="59">
        <v>0</v>
      </c>
      <c r="G37" s="59">
        <v>209268984</v>
      </c>
      <c r="H37" s="59">
        <v>966034145</v>
      </c>
      <c r="I37" s="59">
        <v>966034145</v>
      </c>
      <c r="J37" s="59">
        <v>948666070</v>
      </c>
      <c r="K37" s="59">
        <v>937074174</v>
      </c>
      <c r="L37" s="59">
        <v>874906091</v>
      </c>
      <c r="M37" s="59">
        <v>874906091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874906091</v>
      </c>
      <c r="W37" s="59">
        <v>173565715</v>
      </c>
      <c r="X37" s="59">
        <v>701340376</v>
      </c>
      <c r="Y37" s="60">
        <v>404.08</v>
      </c>
      <c r="Z37" s="61">
        <v>347131429</v>
      </c>
    </row>
    <row r="38" spans="1:26" ht="13.5">
      <c r="A38" s="57" t="s">
        <v>55</v>
      </c>
      <c r="B38" s="18">
        <v>170326509</v>
      </c>
      <c r="C38" s="18">
        <v>0</v>
      </c>
      <c r="D38" s="58">
        <v>166805317</v>
      </c>
      <c r="E38" s="59">
        <v>166805317</v>
      </c>
      <c r="F38" s="59">
        <v>0</v>
      </c>
      <c r="G38" s="59">
        <v>72751</v>
      </c>
      <c r="H38" s="59">
        <v>169429772</v>
      </c>
      <c r="I38" s="59">
        <v>169429772</v>
      </c>
      <c r="J38" s="59">
        <v>169495522</v>
      </c>
      <c r="K38" s="59">
        <v>169557580</v>
      </c>
      <c r="L38" s="59">
        <v>169557580</v>
      </c>
      <c r="M38" s="59">
        <v>169557580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169557580</v>
      </c>
      <c r="W38" s="59">
        <v>83402659</v>
      </c>
      <c r="X38" s="59">
        <v>86154921</v>
      </c>
      <c r="Y38" s="60">
        <v>103.3</v>
      </c>
      <c r="Z38" s="61">
        <v>166805317</v>
      </c>
    </row>
    <row r="39" spans="1:26" ht="13.5">
      <c r="A39" s="57" t="s">
        <v>56</v>
      </c>
      <c r="B39" s="18">
        <v>2789874464</v>
      </c>
      <c r="C39" s="18">
        <v>0</v>
      </c>
      <c r="D39" s="58">
        <v>3362774119</v>
      </c>
      <c r="E39" s="59">
        <v>3362774119</v>
      </c>
      <c r="F39" s="59">
        <v>0</v>
      </c>
      <c r="G39" s="59">
        <v>58413506</v>
      </c>
      <c r="H39" s="59">
        <v>2709495064</v>
      </c>
      <c r="I39" s="59">
        <v>2709495064</v>
      </c>
      <c r="J39" s="59">
        <v>2699715347</v>
      </c>
      <c r="K39" s="59">
        <v>2666910872</v>
      </c>
      <c r="L39" s="59">
        <v>2749980220</v>
      </c>
      <c r="M39" s="59">
        <v>2749980220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2749980220</v>
      </c>
      <c r="W39" s="59">
        <v>1681387060</v>
      </c>
      <c r="X39" s="59">
        <v>1068593160</v>
      </c>
      <c r="Y39" s="60">
        <v>63.55</v>
      </c>
      <c r="Z39" s="61">
        <v>3362774119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113623334</v>
      </c>
      <c r="C42" s="18">
        <v>0</v>
      </c>
      <c r="D42" s="58">
        <v>192571228</v>
      </c>
      <c r="E42" s="59">
        <v>192571228</v>
      </c>
      <c r="F42" s="59">
        <v>-308030</v>
      </c>
      <c r="G42" s="59">
        <v>20284145</v>
      </c>
      <c r="H42" s="59">
        <v>-13628424</v>
      </c>
      <c r="I42" s="59">
        <v>6347691</v>
      </c>
      <c r="J42" s="59">
        <v>3863673</v>
      </c>
      <c r="K42" s="59">
        <v>725170</v>
      </c>
      <c r="L42" s="59">
        <v>0</v>
      </c>
      <c r="M42" s="59">
        <v>4588843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10936534</v>
      </c>
      <c r="W42" s="59">
        <v>96285114</v>
      </c>
      <c r="X42" s="59">
        <v>-85348580</v>
      </c>
      <c r="Y42" s="60">
        <v>-88.64</v>
      </c>
      <c r="Z42" s="61">
        <v>192571228</v>
      </c>
    </row>
    <row r="43" spans="1:26" ht="13.5">
      <c r="A43" s="57" t="s">
        <v>59</v>
      </c>
      <c r="B43" s="18">
        <v>-112241419</v>
      </c>
      <c r="C43" s="18">
        <v>0</v>
      </c>
      <c r="D43" s="58">
        <v>-90894004</v>
      </c>
      <c r="E43" s="59">
        <v>-90894004</v>
      </c>
      <c r="F43" s="59">
        <v>880918</v>
      </c>
      <c r="G43" s="59">
        <v>-556691</v>
      </c>
      <c r="H43" s="59">
        <v>-4556170</v>
      </c>
      <c r="I43" s="59">
        <v>-4231943</v>
      </c>
      <c r="J43" s="59">
        <v>-2075677</v>
      </c>
      <c r="K43" s="59">
        <v>-8990655</v>
      </c>
      <c r="L43" s="59">
        <v>0</v>
      </c>
      <c r="M43" s="59">
        <v>-11066332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-15298275</v>
      </c>
      <c r="W43" s="59">
        <v>-45447216</v>
      </c>
      <c r="X43" s="59">
        <v>30148941</v>
      </c>
      <c r="Y43" s="60">
        <v>-66.34</v>
      </c>
      <c r="Z43" s="61">
        <v>-90894004</v>
      </c>
    </row>
    <row r="44" spans="1:26" ht="13.5">
      <c r="A44" s="57" t="s">
        <v>60</v>
      </c>
      <c r="B44" s="18">
        <v>-4781644</v>
      </c>
      <c r="C44" s="18">
        <v>0</v>
      </c>
      <c r="D44" s="58">
        <v>-1365406</v>
      </c>
      <c r="E44" s="59">
        <v>-1365406</v>
      </c>
      <c r="F44" s="59">
        <v>59000</v>
      </c>
      <c r="G44" s="59">
        <v>30916</v>
      </c>
      <c r="H44" s="59">
        <v>-1159167</v>
      </c>
      <c r="I44" s="59">
        <v>-1069251</v>
      </c>
      <c r="J44" s="59">
        <v>72534</v>
      </c>
      <c r="K44" s="59">
        <v>31268</v>
      </c>
      <c r="L44" s="59">
        <v>0</v>
      </c>
      <c r="M44" s="59">
        <v>103802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-965449</v>
      </c>
      <c r="W44" s="59">
        <v>-682703</v>
      </c>
      <c r="X44" s="59">
        <v>-282746</v>
      </c>
      <c r="Y44" s="60">
        <v>41.42</v>
      </c>
      <c r="Z44" s="61">
        <v>-1365406</v>
      </c>
    </row>
    <row r="45" spans="1:26" ht="13.5">
      <c r="A45" s="69" t="s">
        <v>61</v>
      </c>
      <c r="B45" s="21">
        <v>14990227</v>
      </c>
      <c r="C45" s="21">
        <v>0</v>
      </c>
      <c r="D45" s="98">
        <v>138333094</v>
      </c>
      <c r="E45" s="99">
        <v>138333094</v>
      </c>
      <c r="F45" s="99">
        <v>15622115</v>
      </c>
      <c r="G45" s="99">
        <v>35380485</v>
      </c>
      <c r="H45" s="99">
        <v>16036724</v>
      </c>
      <c r="I45" s="99">
        <v>16036724</v>
      </c>
      <c r="J45" s="99">
        <v>17897254</v>
      </c>
      <c r="K45" s="99">
        <v>9663037</v>
      </c>
      <c r="L45" s="99">
        <v>0</v>
      </c>
      <c r="M45" s="99">
        <v>9663037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9663037</v>
      </c>
      <c r="W45" s="99">
        <v>88176471</v>
      </c>
      <c r="X45" s="99">
        <v>-78513434</v>
      </c>
      <c r="Y45" s="100">
        <v>-89.04</v>
      </c>
      <c r="Z45" s="101">
        <v>138333094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35579712</v>
      </c>
      <c r="C49" s="51">
        <v>0</v>
      </c>
      <c r="D49" s="128">
        <v>29834758</v>
      </c>
      <c r="E49" s="53">
        <v>20997523</v>
      </c>
      <c r="F49" s="53">
        <v>0</v>
      </c>
      <c r="G49" s="53">
        <v>0</v>
      </c>
      <c r="H49" s="53">
        <v>0</v>
      </c>
      <c r="I49" s="53">
        <v>20471445</v>
      </c>
      <c r="J49" s="53">
        <v>0</v>
      </c>
      <c r="K49" s="53">
        <v>0</v>
      </c>
      <c r="L49" s="53">
        <v>0</v>
      </c>
      <c r="M49" s="53">
        <v>18522252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25363494</v>
      </c>
      <c r="W49" s="53">
        <v>73774458</v>
      </c>
      <c r="X49" s="53">
        <v>384844150</v>
      </c>
      <c r="Y49" s="53">
        <v>609387792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54566351</v>
      </c>
      <c r="C51" s="51">
        <v>0</v>
      </c>
      <c r="D51" s="128">
        <v>55615972</v>
      </c>
      <c r="E51" s="53">
        <v>60902260</v>
      </c>
      <c r="F51" s="53">
        <v>0</v>
      </c>
      <c r="G51" s="53">
        <v>0</v>
      </c>
      <c r="H51" s="53">
        <v>0</v>
      </c>
      <c r="I51" s="53">
        <v>60639712</v>
      </c>
      <c r="J51" s="53">
        <v>0</v>
      </c>
      <c r="K51" s="53">
        <v>0</v>
      </c>
      <c r="L51" s="53">
        <v>0</v>
      </c>
      <c r="M51" s="53">
        <v>90904003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91911307</v>
      </c>
      <c r="W51" s="53">
        <v>30147375</v>
      </c>
      <c r="X51" s="53">
        <v>73037129</v>
      </c>
      <c r="Y51" s="53">
        <v>517724109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84.99999993793035</v>
      </c>
      <c r="E58" s="7">
        <f t="shared" si="6"/>
        <v>84.99999993793035</v>
      </c>
      <c r="F58" s="7">
        <f t="shared" si="6"/>
        <v>83.52401808434367</v>
      </c>
      <c r="G58" s="7">
        <f t="shared" si="6"/>
        <v>73.74619361097164</v>
      </c>
      <c r="H58" s="7">
        <f t="shared" si="6"/>
        <v>72.77603173750492</v>
      </c>
      <c r="I58" s="7">
        <f t="shared" si="6"/>
        <v>76.61330672089333</v>
      </c>
      <c r="J58" s="7">
        <f t="shared" si="6"/>
        <v>97.14484540478142</v>
      </c>
      <c r="K58" s="7">
        <f t="shared" si="6"/>
        <v>97.26497443793582</v>
      </c>
      <c r="L58" s="7">
        <f t="shared" si="6"/>
        <v>0</v>
      </c>
      <c r="M58" s="7">
        <f t="shared" si="6"/>
        <v>64.9333248379239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71.21057285528592</v>
      </c>
      <c r="W58" s="7">
        <f t="shared" si="6"/>
        <v>85</v>
      </c>
      <c r="X58" s="7">
        <f t="shared" si="6"/>
        <v>0</v>
      </c>
      <c r="Y58" s="7">
        <f t="shared" si="6"/>
        <v>0</v>
      </c>
      <c r="Z58" s="8">
        <f t="shared" si="6"/>
        <v>84.99999993793035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84.99999768082725</v>
      </c>
      <c r="E59" s="10">
        <f t="shared" si="7"/>
        <v>84.99999768082725</v>
      </c>
      <c r="F59" s="10">
        <f t="shared" si="7"/>
        <v>97.7168371085096</v>
      </c>
      <c r="G59" s="10">
        <f t="shared" si="7"/>
        <v>83.48309522646606</v>
      </c>
      <c r="H59" s="10">
        <f t="shared" si="7"/>
        <v>131.67385536424683</v>
      </c>
      <c r="I59" s="10">
        <f t="shared" si="7"/>
        <v>104.54119437603336</v>
      </c>
      <c r="J59" s="10">
        <f t="shared" si="7"/>
        <v>86.63067049590558</v>
      </c>
      <c r="K59" s="10">
        <f t="shared" si="7"/>
        <v>188.90014239365902</v>
      </c>
      <c r="L59" s="10">
        <f t="shared" si="7"/>
        <v>0</v>
      </c>
      <c r="M59" s="10">
        <f t="shared" si="7"/>
        <v>72.6217397584486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89.80448646187038</v>
      </c>
      <c r="W59" s="10">
        <f t="shared" si="7"/>
        <v>84.99999733799304</v>
      </c>
      <c r="X59" s="10">
        <f t="shared" si="7"/>
        <v>0</v>
      </c>
      <c r="Y59" s="10">
        <f t="shared" si="7"/>
        <v>0</v>
      </c>
      <c r="Z59" s="11">
        <f t="shared" si="7"/>
        <v>84.99999768082725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85.00000043691642</v>
      </c>
      <c r="E60" s="13">
        <f t="shared" si="7"/>
        <v>85.00000043691642</v>
      </c>
      <c r="F60" s="13">
        <f t="shared" si="7"/>
        <v>80.16962404456311</v>
      </c>
      <c r="G60" s="13">
        <f t="shared" si="7"/>
        <v>71.62041654982745</v>
      </c>
      <c r="H60" s="13">
        <f t="shared" si="7"/>
        <v>59.36847080483298</v>
      </c>
      <c r="I60" s="13">
        <f t="shared" si="7"/>
        <v>70.26514173437246</v>
      </c>
      <c r="J60" s="13">
        <f t="shared" si="7"/>
        <v>99.75022297862657</v>
      </c>
      <c r="K60" s="13">
        <f t="shared" si="7"/>
        <v>84.57297652659005</v>
      </c>
      <c r="L60" s="13">
        <f t="shared" si="7"/>
        <v>0</v>
      </c>
      <c r="M60" s="13">
        <f t="shared" si="7"/>
        <v>63.193273527003754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66.99254258647235</v>
      </c>
      <c r="W60" s="13">
        <f t="shared" si="7"/>
        <v>85.00000058849967</v>
      </c>
      <c r="X60" s="13">
        <f t="shared" si="7"/>
        <v>0</v>
      </c>
      <c r="Y60" s="13">
        <f t="shared" si="7"/>
        <v>0</v>
      </c>
      <c r="Z60" s="14">
        <f t="shared" si="7"/>
        <v>85.00000043691642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84.99999991833113</v>
      </c>
      <c r="E61" s="13">
        <f t="shared" si="7"/>
        <v>84.99999991833113</v>
      </c>
      <c r="F61" s="13">
        <f t="shared" si="7"/>
        <v>80.78054303094953</v>
      </c>
      <c r="G61" s="13">
        <f t="shared" si="7"/>
        <v>68.46929462088208</v>
      </c>
      <c r="H61" s="13">
        <f t="shared" si="7"/>
        <v>53.91339345034982</v>
      </c>
      <c r="I61" s="13">
        <f t="shared" si="7"/>
        <v>67.83812649215537</v>
      </c>
      <c r="J61" s="13">
        <f t="shared" si="7"/>
        <v>88.84494728523237</v>
      </c>
      <c r="K61" s="13">
        <f t="shared" si="7"/>
        <v>78.76596032773662</v>
      </c>
      <c r="L61" s="13">
        <f t="shared" si="7"/>
        <v>0</v>
      </c>
      <c r="M61" s="13">
        <f t="shared" si="7"/>
        <v>56.64952396822763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63.03357613419719</v>
      </c>
      <c r="W61" s="13">
        <f t="shared" si="7"/>
        <v>84.99999945554082</v>
      </c>
      <c r="X61" s="13">
        <f t="shared" si="7"/>
        <v>0</v>
      </c>
      <c r="Y61" s="13">
        <f t="shared" si="7"/>
        <v>0</v>
      </c>
      <c r="Z61" s="14">
        <f t="shared" si="7"/>
        <v>84.99999991833113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85.00000038775309</v>
      </c>
      <c r="E62" s="13">
        <f t="shared" si="7"/>
        <v>85.00000038775309</v>
      </c>
      <c r="F62" s="13">
        <f t="shared" si="7"/>
        <v>83.86884771575764</v>
      </c>
      <c r="G62" s="13">
        <f t="shared" si="7"/>
        <v>76.31111385503833</v>
      </c>
      <c r="H62" s="13">
        <f t="shared" si="7"/>
        <v>51.18262775903416</v>
      </c>
      <c r="I62" s="13">
        <f t="shared" si="7"/>
        <v>69.81199361388786</v>
      </c>
      <c r="J62" s="13">
        <f t="shared" si="7"/>
        <v>129.1164321714331</v>
      </c>
      <c r="K62" s="13">
        <f t="shared" si="7"/>
        <v>92.45566630782454</v>
      </c>
      <c r="L62" s="13">
        <f t="shared" si="7"/>
        <v>0</v>
      </c>
      <c r="M62" s="13">
        <f t="shared" si="7"/>
        <v>77.22345107331702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73.44749011796426</v>
      </c>
      <c r="W62" s="13">
        <f t="shared" si="7"/>
        <v>85.00000132943914</v>
      </c>
      <c r="X62" s="13">
        <f t="shared" si="7"/>
        <v>0</v>
      </c>
      <c r="Y62" s="13">
        <f t="shared" si="7"/>
        <v>0</v>
      </c>
      <c r="Z62" s="14">
        <f t="shared" si="7"/>
        <v>85.00000038775309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85.00000153357455</v>
      </c>
      <c r="E63" s="13">
        <f t="shared" si="7"/>
        <v>85.00000153357455</v>
      </c>
      <c r="F63" s="13">
        <f t="shared" si="7"/>
        <v>72.57061468474484</v>
      </c>
      <c r="G63" s="13">
        <f t="shared" si="7"/>
        <v>61.32215539787958</v>
      </c>
      <c r="H63" s="13">
        <f t="shared" si="7"/>
        <v>80.00856828888315</v>
      </c>
      <c r="I63" s="13">
        <f t="shared" si="7"/>
        <v>71.11832972174336</v>
      </c>
      <c r="J63" s="13">
        <f t="shared" si="7"/>
        <v>72.47556507353315</v>
      </c>
      <c r="K63" s="13">
        <f t="shared" si="7"/>
        <v>81.23933082288445</v>
      </c>
      <c r="L63" s="13">
        <f t="shared" si="7"/>
        <v>0</v>
      </c>
      <c r="M63" s="13">
        <f t="shared" si="7"/>
        <v>52.937951840160395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62.140656637991434</v>
      </c>
      <c r="W63" s="13">
        <f t="shared" si="7"/>
        <v>85.00000237456705</v>
      </c>
      <c r="X63" s="13">
        <f t="shared" si="7"/>
        <v>0</v>
      </c>
      <c r="Y63" s="13">
        <f t="shared" si="7"/>
        <v>0</v>
      </c>
      <c r="Z63" s="14">
        <f t="shared" si="7"/>
        <v>85.00000153357455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85.00000221473935</v>
      </c>
      <c r="E64" s="13">
        <f t="shared" si="7"/>
        <v>85.00000221473935</v>
      </c>
      <c r="F64" s="13">
        <f t="shared" si="7"/>
        <v>64.3616685614206</v>
      </c>
      <c r="G64" s="13">
        <f t="shared" si="7"/>
        <v>74.07710239216469</v>
      </c>
      <c r="H64" s="13">
        <f t="shared" si="7"/>
        <v>95.52962654221284</v>
      </c>
      <c r="I64" s="13">
        <f t="shared" si="7"/>
        <v>77.76015949068177</v>
      </c>
      <c r="J64" s="13">
        <f t="shared" si="7"/>
        <v>69.69081811745046</v>
      </c>
      <c r="K64" s="13">
        <f t="shared" si="7"/>
        <v>76.43273403412147</v>
      </c>
      <c r="L64" s="13">
        <f t="shared" si="7"/>
        <v>0</v>
      </c>
      <c r="M64" s="13">
        <f t="shared" si="7"/>
        <v>48.6934137119446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63.34783110020534</v>
      </c>
      <c r="W64" s="13">
        <f t="shared" si="7"/>
        <v>85.00000221473935</v>
      </c>
      <c r="X64" s="13">
        <f t="shared" si="7"/>
        <v>0</v>
      </c>
      <c r="Y64" s="13">
        <f t="shared" si="7"/>
        <v>0</v>
      </c>
      <c r="Z64" s="14">
        <f t="shared" si="7"/>
        <v>85.00000221473935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>
        <v>1369429201</v>
      </c>
      <c r="E67" s="25">
        <v>1369429201</v>
      </c>
      <c r="F67" s="25">
        <v>111736430</v>
      </c>
      <c r="G67" s="25">
        <v>115052612</v>
      </c>
      <c r="H67" s="25">
        <v>115266528</v>
      </c>
      <c r="I67" s="25">
        <v>342055570</v>
      </c>
      <c r="J67" s="25">
        <v>99312871</v>
      </c>
      <c r="K67" s="25">
        <v>97350315</v>
      </c>
      <c r="L67" s="25">
        <v>97738948</v>
      </c>
      <c r="M67" s="25">
        <v>294402134</v>
      </c>
      <c r="N67" s="25"/>
      <c r="O67" s="25"/>
      <c r="P67" s="25"/>
      <c r="Q67" s="25"/>
      <c r="R67" s="25"/>
      <c r="S67" s="25"/>
      <c r="T67" s="25"/>
      <c r="U67" s="25"/>
      <c r="V67" s="25">
        <v>636457704</v>
      </c>
      <c r="W67" s="25">
        <v>684714600</v>
      </c>
      <c r="X67" s="25"/>
      <c r="Y67" s="24"/>
      <c r="Z67" s="26">
        <v>1369429201</v>
      </c>
    </row>
    <row r="68" spans="1:26" ht="13.5" hidden="1">
      <c r="A68" s="36" t="s">
        <v>31</v>
      </c>
      <c r="B68" s="18"/>
      <c r="C68" s="18"/>
      <c r="D68" s="19">
        <v>247933235</v>
      </c>
      <c r="E68" s="20">
        <v>247933235</v>
      </c>
      <c r="F68" s="20">
        <v>21359974</v>
      </c>
      <c r="G68" s="20">
        <v>20617283</v>
      </c>
      <c r="H68" s="20">
        <v>21373830</v>
      </c>
      <c r="I68" s="20">
        <v>63351087</v>
      </c>
      <c r="J68" s="20">
        <v>19722283</v>
      </c>
      <c r="K68" s="20">
        <v>11843224</v>
      </c>
      <c r="L68" s="20">
        <v>22767277</v>
      </c>
      <c r="M68" s="20">
        <v>54332784</v>
      </c>
      <c r="N68" s="20"/>
      <c r="O68" s="20"/>
      <c r="P68" s="20"/>
      <c r="Q68" s="20"/>
      <c r="R68" s="20"/>
      <c r="S68" s="20"/>
      <c r="T68" s="20"/>
      <c r="U68" s="20"/>
      <c r="V68" s="20">
        <v>117683871</v>
      </c>
      <c r="W68" s="20">
        <v>123966618</v>
      </c>
      <c r="X68" s="20"/>
      <c r="Y68" s="19"/>
      <c r="Z68" s="22">
        <v>247933235</v>
      </c>
    </row>
    <row r="69" spans="1:26" ht="13.5" hidden="1">
      <c r="A69" s="37" t="s">
        <v>32</v>
      </c>
      <c r="B69" s="18"/>
      <c r="C69" s="18"/>
      <c r="D69" s="19">
        <v>1121495966</v>
      </c>
      <c r="E69" s="20">
        <v>1121495966</v>
      </c>
      <c r="F69" s="20">
        <v>90376456</v>
      </c>
      <c r="G69" s="20">
        <v>94435329</v>
      </c>
      <c r="H69" s="20">
        <v>93892698</v>
      </c>
      <c r="I69" s="20">
        <v>278704483</v>
      </c>
      <c r="J69" s="20">
        <v>79590588</v>
      </c>
      <c r="K69" s="20">
        <v>85507091</v>
      </c>
      <c r="L69" s="20">
        <v>74971671</v>
      </c>
      <c r="M69" s="20">
        <v>240069350</v>
      </c>
      <c r="N69" s="20"/>
      <c r="O69" s="20"/>
      <c r="P69" s="20"/>
      <c r="Q69" s="20"/>
      <c r="R69" s="20"/>
      <c r="S69" s="20"/>
      <c r="T69" s="20"/>
      <c r="U69" s="20"/>
      <c r="V69" s="20">
        <v>518773833</v>
      </c>
      <c r="W69" s="20">
        <v>560747982</v>
      </c>
      <c r="X69" s="20"/>
      <c r="Y69" s="19"/>
      <c r="Z69" s="22">
        <v>1121495966</v>
      </c>
    </row>
    <row r="70" spans="1:26" ht="13.5" hidden="1">
      <c r="A70" s="38" t="s">
        <v>103</v>
      </c>
      <c r="B70" s="18"/>
      <c r="C70" s="18"/>
      <c r="D70" s="19">
        <v>551005497</v>
      </c>
      <c r="E70" s="20">
        <v>551005497</v>
      </c>
      <c r="F70" s="20">
        <v>48019031</v>
      </c>
      <c r="G70" s="20">
        <v>46826209</v>
      </c>
      <c r="H70" s="20">
        <v>46754039</v>
      </c>
      <c r="I70" s="20">
        <v>141599279</v>
      </c>
      <c r="J70" s="20">
        <v>35957571</v>
      </c>
      <c r="K70" s="20">
        <v>36084707</v>
      </c>
      <c r="L70" s="20">
        <v>34523403</v>
      </c>
      <c r="M70" s="20">
        <v>106565681</v>
      </c>
      <c r="N70" s="20"/>
      <c r="O70" s="20"/>
      <c r="P70" s="20"/>
      <c r="Q70" s="20"/>
      <c r="R70" s="20"/>
      <c r="S70" s="20"/>
      <c r="T70" s="20"/>
      <c r="U70" s="20"/>
      <c r="V70" s="20">
        <v>248164960</v>
      </c>
      <c r="W70" s="20">
        <v>275502750</v>
      </c>
      <c r="X70" s="20"/>
      <c r="Y70" s="19"/>
      <c r="Z70" s="22">
        <v>551005497</v>
      </c>
    </row>
    <row r="71" spans="1:26" ht="13.5" hidden="1">
      <c r="A71" s="38" t="s">
        <v>104</v>
      </c>
      <c r="B71" s="18"/>
      <c r="C71" s="18"/>
      <c r="D71" s="19">
        <v>361054516</v>
      </c>
      <c r="E71" s="20">
        <v>361054516</v>
      </c>
      <c r="F71" s="20">
        <v>26792122</v>
      </c>
      <c r="G71" s="20">
        <v>31584900</v>
      </c>
      <c r="H71" s="20">
        <v>31234934</v>
      </c>
      <c r="I71" s="20">
        <v>89611956</v>
      </c>
      <c r="J71" s="20">
        <v>27576751</v>
      </c>
      <c r="K71" s="20">
        <v>33552360</v>
      </c>
      <c r="L71" s="20">
        <v>25149311</v>
      </c>
      <c r="M71" s="20">
        <v>86278422</v>
      </c>
      <c r="N71" s="20"/>
      <c r="O71" s="20"/>
      <c r="P71" s="20"/>
      <c r="Q71" s="20"/>
      <c r="R71" s="20"/>
      <c r="S71" s="20"/>
      <c r="T71" s="20"/>
      <c r="U71" s="20"/>
      <c r="V71" s="20">
        <v>175890378</v>
      </c>
      <c r="W71" s="20">
        <v>180527256</v>
      </c>
      <c r="X71" s="20"/>
      <c r="Y71" s="19"/>
      <c r="Z71" s="22">
        <v>361054516</v>
      </c>
    </row>
    <row r="72" spans="1:26" ht="13.5" hidden="1">
      <c r="A72" s="38" t="s">
        <v>105</v>
      </c>
      <c r="B72" s="18"/>
      <c r="C72" s="18"/>
      <c r="D72" s="19">
        <v>101071057</v>
      </c>
      <c r="E72" s="20">
        <v>101071057</v>
      </c>
      <c r="F72" s="20">
        <v>7203530</v>
      </c>
      <c r="G72" s="20">
        <v>8007561</v>
      </c>
      <c r="H72" s="20">
        <v>7646801</v>
      </c>
      <c r="I72" s="20">
        <v>22857892</v>
      </c>
      <c r="J72" s="20">
        <v>7783633</v>
      </c>
      <c r="K72" s="20">
        <v>7586691</v>
      </c>
      <c r="L72" s="20">
        <v>6928629</v>
      </c>
      <c r="M72" s="20">
        <v>22298953</v>
      </c>
      <c r="N72" s="20"/>
      <c r="O72" s="20"/>
      <c r="P72" s="20"/>
      <c r="Q72" s="20"/>
      <c r="R72" s="20"/>
      <c r="S72" s="20"/>
      <c r="T72" s="20"/>
      <c r="U72" s="20"/>
      <c r="V72" s="20">
        <v>45156845</v>
      </c>
      <c r="W72" s="20">
        <v>50535528</v>
      </c>
      <c r="X72" s="20"/>
      <c r="Y72" s="19"/>
      <c r="Z72" s="22">
        <v>101071057</v>
      </c>
    </row>
    <row r="73" spans="1:26" ht="13.5" hidden="1">
      <c r="A73" s="38" t="s">
        <v>106</v>
      </c>
      <c r="B73" s="18"/>
      <c r="C73" s="18"/>
      <c r="D73" s="19">
        <v>108364896</v>
      </c>
      <c r="E73" s="20">
        <v>108364896</v>
      </c>
      <c r="F73" s="20">
        <v>9270333</v>
      </c>
      <c r="G73" s="20">
        <v>8855912</v>
      </c>
      <c r="H73" s="20">
        <v>8825549</v>
      </c>
      <c r="I73" s="20">
        <v>26951794</v>
      </c>
      <c r="J73" s="20">
        <v>8893503</v>
      </c>
      <c r="K73" s="20">
        <v>8777641</v>
      </c>
      <c r="L73" s="20">
        <v>8835410</v>
      </c>
      <c r="M73" s="20">
        <v>26506554</v>
      </c>
      <c r="N73" s="20"/>
      <c r="O73" s="20"/>
      <c r="P73" s="20"/>
      <c r="Q73" s="20"/>
      <c r="R73" s="20"/>
      <c r="S73" s="20"/>
      <c r="T73" s="20"/>
      <c r="U73" s="20"/>
      <c r="V73" s="20">
        <v>53458348</v>
      </c>
      <c r="W73" s="20">
        <v>54182448</v>
      </c>
      <c r="X73" s="20"/>
      <c r="Y73" s="19"/>
      <c r="Z73" s="22">
        <v>108364896</v>
      </c>
    </row>
    <row r="74" spans="1:26" ht="13.5" hidden="1">
      <c r="A74" s="38" t="s">
        <v>107</v>
      </c>
      <c r="B74" s="18"/>
      <c r="C74" s="18"/>
      <c r="D74" s="19"/>
      <c r="E74" s="20"/>
      <c r="F74" s="20">
        <v>-908560</v>
      </c>
      <c r="G74" s="20">
        <v>-839253</v>
      </c>
      <c r="H74" s="20">
        <v>-568625</v>
      </c>
      <c r="I74" s="20">
        <v>-2316438</v>
      </c>
      <c r="J74" s="20">
        <v>-620870</v>
      </c>
      <c r="K74" s="20">
        <v>-494308</v>
      </c>
      <c r="L74" s="20">
        <v>-465082</v>
      </c>
      <c r="M74" s="20">
        <v>-1580260</v>
      </c>
      <c r="N74" s="20"/>
      <c r="O74" s="20"/>
      <c r="P74" s="20"/>
      <c r="Q74" s="20"/>
      <c r="R74" s="20"/>
      <c r="S74" s="20"/>
      <c r="T74" s="20"/>
      <c r="U74" s="20"/>
      <c r="V74" s="20">
        <v>-3896698</v>
      </c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>
        <v>1013676858</v>
      </c>
      <c r="C76" s="31"/>
      <c r="D76" s="32">
        <v>1164014820</v>
      </c>
      <c r="E76" s="33">
        <v>1164014820</v>
      </c>
      <c r="F76" s="33">
        <v>93326756</v>
      </c>
      <c r="G76" s="33">
        <v>84846922</v>
      </c>
      <c r="H76" s="33">
        <v>83886405</v>
      </c>
      <c r="I76" s="33">
        <v>262060083</v>
      </c>
      <c r="J76" s="33">
        <v>96477335</v>
      </c>
      <c r="K76" s="33">
        <v>94687759</v>
      </c>
      <c r="L76" s="33"/>
      <c r="M76" s="33">
        <v>191165094</v>
      </c>
      <c r="N76" s="33"/>
      <c r="O76" s="33"/>
      <c r="P76" s="33"/>
      <c r="Q76" s="33"/>
      <c r="R76" s="33"/>
      <c r="S76" s="33"/>
      <c r="T76" s="33"/>
      <c r="U76" s="33"/>
      <c r="V76" s="33">
        <v>453225177</v>
      </c>
      <c r="W76" s="33">
        <v>582007410</v>
      </c>
      <c r="X76" s="33"/>
      <c r="Y76" s="32"/>
      <c r="Z76" s="34">
        <v>1164014820</v>
      </c>
    </row>
    <row r="77" spans="1:26" ht="13.5" hidden="1">
      <c r="A77" s="36" t="s">
        <v>31</v>
      </c>
      <c r="B77" s="18">
        <v>167068329</v>
      </c>
      <c r="C77" s="18"/>
      <c r="D77" s="19">
        <v>210743244</v>
      </c>
      <c r="E77" s="20">
        <v>210743244</v>
      </c>
      <c r="F77" s="20">
        <v>20872291</v>
      </c>
      <c r="G77" s="20">
        <v>17211946</v>
      </c>
      <c r="H77" s="20">
        <v>28143746</v>
      </c>
      <c r="I77" s="20">
        <v>66227983</v>
      </c>
      <c r="J77" s="20">
        <v>17085546</v>
      </c>
      <c r="K77" s="20">
        <v>22371867</v>
      </c>
      <c r="L77" s="20"/>
      <c r="M77" s="20">
        <v>39457413</v>
      </c>
      <c r="N77" s="20"/>
      <c r="O77" s="20"/>
      <c r="P77" s="20"/>
      <c r="Q77" s="20"/>
      <c r="R77" s="20"/>
      <c r="S77" s="20"/>
      <c r="T77" s="20"/>
      <c r="U77" s="20"/>
      <c r="V77" s="20">
        <v>105685396</v>
      </c>
      <c r="W77" s="20">
        <v>105371622</v>
      </c>
      <c r="X77" s="20"/>
      <c r="Y77" s="19"/>
      <c r="Z77" s="22">
        <v>210743244</v>
      </c>
    </row>
    <row r="78" spans="1:26" ht="13.5" hidden="1">
      <c r="A78" s="37" t="s">
        <v>32</v>
      </c>
      <c r="B78" s="18">
        <v>846608529</v>
      </c>
      <c r="C78" s="18"/>
      <c r="D78" s="19">
        <v>953271576</v>
      </c>
      <c r="E78" s="20">
        <v>953271576</v>
      </c>
      <c r="F78" s="20">
        <v>72454465</v>
      </c>
      <c r="G78" s="20">
        <v>67634976</v>
      </c>
      <c r="H78" s="20">
        <v>55742659</v>
      </c>
      <c r="I78" s="20">
        <v>195832100</v>
      </c>
      <c r="J78" s="20">
        <v>79391789</v>
      </c>
      <c r="K78" s="20">
        <v>72315892</v>
      </c>
      <c r="L78" s="20"/>
      <c r="M78" s="20">
        <v>151707681</v>
      </c>
      <c r="N78" s="20"/>
      <c r="O78" s="20"/>
      <c r="P78" s="20"/>
      <c r="Q78" s="20"/>
      <c r="R78" s="20"/>
      <c r="S78" s="20"/>
      <c r="T78" s="20"/>
      <c r="U78" s="20"/>
      <c r="V78" s="20">
        <v>347539781</v>
      </c>
      <c r="W78" s="20">
        <v>476635788</v>
      </c>
      <c r="X78" s="20"/>
      <c r="Y78" s="19"/>
      <c r="Z78" s="22">
        <v>953271576</v>
      </c>
    </row>
    <row r="79" spans="1:26" ht="13.5" hidden="1">
      <c r="A79" s="38" t="s">
        <v>103</v>
      </c>
      <c r="B79" s="18">
        <v>401629858</v>
      </c>
      <c r="C79" s="18"/>
      <c r="D79" s="19">
        <v>468354672</v>
      </c>
      <c r="E79" s="20">
        <v>468354672</v>
      </c>
      <c r="F79" s="20">
        <v>38790034</v>
      </c>
      <c r="G79" s="20">
        <v>32061575</v>
      </c>
      <c r="H79" s="20">
        <v>25206689</v>
      </c>
      <c r="I79" s="20">
        <v>96058298</v>
      </c>
      <c r="J79" s="20">
        <v>31946485</v>
      </c>
      <c r="K79" s="20">
        <v>28422466</v>
      </c>
      <c r="L79" s="20"/>
      <c r="M79" s="20">
        <v>60368951</v>
      </c>
      <c r="N79" s="20"/>
      <c r="O79" s="20"/>
      <c r="P79" s="20"/>
      <c r="Q79" s="20"/>
      <c r="R79" s="20"/>
      <c r="S79" s="20"/>
      <c r="T79" s="20"/>
      <c r="U79" s="20"/>
      <c r="V79" s="20">
        <v>156427249</v>
      </c>
      <c r="W79" s="20">
        <v>234177336</v>
      </c>
      <c r="X79" s="20"/>
      <c r="Y79" s="19"/>
      <c r="Z79" s="22">
        <v>468354672</v>
      </c>
    </row>
    <row r="80" spans="1:26" ht="13.5" hidden="1">
      <c r="A80" s="38" t="s">
        <v>104</v>
      </c>
      <c r="B80" s="18">
        <v>286374893</v>
      </c>
      <c r="C80" s="18"/>
      <c r="D80" s="19">
        <v>306896340</v>
      </c>
      <c r="E80" s="20">
        <v>306896340</v>
      </c>
      <c r="F80" s="20">
        <v>22470244</v>
      </c>
      <c r="G80" s="20">
        <v>24102789</v>
      </c>
      <c r="H80" s="20">
        <v>15986860</v>
      </c>
      <c r="I80" s="20">
        <v>62559893</v>
      </c>
      <c r="J80" s="20">
        <v>35606117</v>
      </c>
      <c r="K80" s="20">
        <v>31021058</v>
      </c>
      <c r="L80" s="20"/>
      <c r="M80" s="20">
        <v>66627175</v>
      </c>
      <c r="N80" s="20"/>
      <c r="O80" s="20"/>
      <c r="P80" s="20"/>
      <c r="Q80" s="20"/>
      <c r="R80" s="20"/>
      <c r="S80" s="20"/>
      <c r="T80" s="20"/>
      <c r="U80" s="20"/>
      <c r="V80" s="20">
        <v>129187068</v>
      </c>
      <c r="W80" s="20">
        <v>153448170</v>
      </c>
      <c r="X80" s="20"/>
      <c r="Y80" s="19"/>
      <c r="Z80" s="22">
        <v>306896340</v>
      </c>
    </row>
    <row r="81" spans="1:26" ht="13.5" hidden="1">
      <c r="A81" s="38" t="s">
        <v>105</v>
      </c>
      <c r="B81" s="18">
        <v>78477913</v>
      </c>
      <c r="C81" s="18"/>
      <c r="D81" s="19">
        <v>85910400</v>
      </c>
      <c r="E81" s="20">
        <v>85910400</v>
      </c>
      <c r="F81" s="20">
        <v>5227646</v>
      </c>
      <c r="G81" s="20">
        <v>4910409</v>
      </c>
      <c r="H81" s="20">
        <v>6118096</v>
      </c>
      <c r="I81" s="20">
        <v>16256151</v>
      </c>
      <c r="J81" s="20">
        <v>5641232</v>
      </c>
      <c r="K81" s="20">
        <v>6163377</v>
      </c>
      <c r="L81" s="20"/>
      <c r="M81" s="20">
        <v>11804609</v>
      </c>
      <c r="N81" s="20"/>
      <c r="O81" s="20"/>
      <c r="P81" s="20"/>
      <c r="Q81" s="20"/>
      <c r="R81" s="20"/>
      <c r="S81" s="20"/>
      <c r="T81" s="20"/>
      <c r="U81" s="20"/>
      <c r="V81" s="20">
        <v>28060760</v>
      </c>
      <c r="W81" s="20">
        <v>42955200</v>
      </c>
      <c r="X81" s="20"/>
      <c r="Y81" s="19"/>
      <c r="Z81" s="22">
        <v>85910400</v>
      </c>
    </row>
    <row r="82" spans="1:26" ht="13.5" hidden="1">
      <c r="A82" s="38" t="s">
        <v>106</v>
      </c>
      <c r="B82" s="18">
        <v>80125865</v>
      </c>
      <c r="C82" s="18"/>
      <c r="D82" s="19">
        <v>92110164</v>
      </c>
      <c r="E82" s="20">
        <v>92110164</v>
      </c>
      <c r="F82" s="20">
        <v>5966541</v>
      </c>
      <c r="G82" s="20">
        <v>6560203</v>
      </c>
      <c r="H82" s="20">
        <v>8431014</v>
      </c>
      <c r="I82" s="20">
        <v>20957758</v>
      </c>
      <c r="J82" s="20">
        <v>6197955</v>
      </c>
      <c r="K82" s="20">
        <v>6708991</v>
      </c>
      <c r="L82" s="20"/>
      <c r="M82" s="20">
        <v>12906946</v>
      </c>
      <c r="N82" s="20"/>
      <c r="O82" s="20"/>
      <c r="P82" s="20"/>
      <c r="Q82" s="20"/>
      <c r="R82" s="20"/>
      <c r="S82" s="20"/>
      <c r="T82" s="20"/>
      <c r="U82" s="20"/>
      <c r="V82" s="20">
        <v>33864704</v>
      </c>
      <c r="W82" s="20">
        <v>46055082</v>
      </c>
      <c r="X82" s="20"/>
      <c r="Y82" s="19"/>
      <c r="Z82" s="22">
        <v>92110164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2023409</v>
      </c>
      <c r="C6" s="18">
        <v>0</v>
      </c>
      <c r="D6" s="58">
        <v>2200000</v>
      </c>
      <c r="E6" s="59">
        <v>2200000</v>
      </c>
      <c r="F6" s="59">
        <v>36712</v>
      </c>
      <c r="G6" s="59">
        <v>10614</v>
      </c>
      <c r="H6" s="59">
        <v>34167</v>
      </c>
      <c r="I6" s="59">
        <v>81493</v>
      </c>
      <c r="J6" s="59">
        <v>11623</v>
      </c>
      <c r="K6" s="59">
        <v>27682</v>
      </c>
      <c r="L6" s="59">
        <v>3579</v>
      </c>
      <c r="M6" s="59">
        <v>42884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124377</v>
      </c>
      <c r="W6" s="59">
        <v>314514</v>
      </c>
      <c r="X6" s="59">
        <v>-190137</v>
      </c>
      <c r="Y6" s="60">
        <v>-60.45</v>
      </c>
      <c r="Z6" s="61">
        <v>2200000</v>
      </c>
    </row>
    <row r="7" spans="1:26" ht="13.5">
      <c r="A7" s="57" t="s">
        <v>33</v>
      </c>
      <c r="B7" s="18">
        <v>8048875</v>
      </c>
      <c r="C7" s="18">
        <v>0</v>
      </c>
      <c r="D7" s="58">
        <v>5500000</v>
      </c>
      <c r="E7" s="59">
        <v>5500000</v>
      </c>
      <c r="F7" s="59">
        <v>94593</v>
      </c>
      <c r="G7" s="59">
        <v>448590</v>
      </c>
      <c r="H7" s="59">
        <v>689486</v>
      </c>
      <c r="I7" s="59">
        <v>1232669</v>
      </c>
      <c r="J7" s="59">
        <v>747273</v>
      </c>
      <c r="K7" s="59">
        <v>743814</v>
      </c>
      <c r="L7" s="59">
        <v>836891</v>
      </c>
      <c r="M7" s="59">
        <v>2327978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3560647</v>
      </c>
      <c r="W7" s="59">
        <v>2680827</v>
      </c>
      <c r="X7" s="59">
        <v>879820</v>
      </c>
      <c r="Y7" s="60">
        <v>32.82</v>
      </c>
      <c r="Z7" s="61">
        <v>5500000</v>
      </c>
    </row>
    <row r="8" spans="1:26" ht="13.5">
      <c r="A8" s="57" t="s">
        <v>34</v>
      </c>
      <c r="B8" s="18">
        <v>288311093</v>
      </c>
      <c r="C8" s="18">
        <v>0</v>
      </c>
      <c r="D8" s="58">
        <v>385082000</v>
      </c>
      <c r="E8" s="59">
        <v>385082000</v>
      </c>
      <c r="F8" s="59">
        <v>114898000</v>
      </c>
      <c r="G8" s="59">
        <v>522641</v>
      </c>
      <c r="H8" s="59">
        <v>3302842</v>
      </c>
      <c r="I8" s="59">
        <v>118723483</v>
      </c>
      <c r="J8" s="59">
        <v>1158453</v>
      </c>
      <c r="K8" s="59">
        <v>5635932</v>
      </c>
      <c r="L8" s="59">
        <v>99065415</v>
      </c>
      <c r="M8" s="59">
        <v>105859800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224583283</v>
      </c>
      <c r="W8" s="59">
        <v>225260215</v>
      </c>
      <c r="X8" s="59">
        <v>-676932</v>
      </c>
      <c r="Y8" s="60">
        <v>-0.3</v>
      </c>
      <c r="Z8" s="61">
        <v>385082000</v>
      </c>
    </row>
    <row r="9" spans="1:26" ht="13.5">
      <c r="A9" s="57" t="s">
        <v>35</v>
      </c>
      <c r="B9" s="18">
        <v>965094</v>
      </c>
      <c r="C9" s="18">
        <v>0</v>
      </c>
      <c r="D9" s="58">
        <v>545300</v>
      </c>
      <c r="E9" s="59">
        <v>545300</v>
      </c>
      <c r="F9" s="59">
        <v>9123</v>
      </c>
      <c r="G9" s="59">
        <v>57976</v>
      </c>
      <c r="H9" s="59">
        <v>19995</v>
      </c>
      <c r="I9" s="59">
        <v>87094</v>
      </c>
      <c r="J9" s="59">
        <v>167128</v>
      </c>
      <c r="K9" s="59">
        <v>38394</v>
      </c>
      <c r="L9" s="59">
        <v>141937</v>
      </c>
      <c r="M9" s="59">
        <v>347459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434553</v>
      </c>
      <c r="W9" s="59">
        <v>422145</v>
      </c>
      <c r="X9" s="59">
        <v>12408</v>
      </c>
      <c r="Y9" s="60">
        <v>2.94</v>
      </c>
      <c r="Z9" s="61">
        <v>545300</v>
      </c>
    </row>
    <row r="10" spans="1:26" ht="25.5">
      <c r="A10" s="62" t="s">
        <v>95</v>
      </c>
      <c r="B10" s="63">
        <f>SUM(B5:B9)</f>
        <v>299348471</v>
      </c>
      <c r="C10" s="63">
        <f>SUM(C5:C9)</f>
        <v>0</v>
      </c>
      <c r="D10" s="64">
        <f aca="true" t="shared" si="0" ref="D10:Z10">SUM(D5:D9)</f>
        <v>393327300</v>
      </c>
      <c r="E10" s="65">
        <f t="shared" si="0"/>
        <v>393327300</v>
      </c>
      <c r="F10" s="65">
        <f t="shared" si="0"/>
        <v>115038428</v>
      </c>
      <c r="G10" s="65">
        <f t="shared" si="0"/>
        <v>1039821</v>
      </c>
      <c r="H10" s="65">
        <f t="shared" si="0"/>
        <v>4046490</v>
      </c>
      <c r="I10" s="65">
        <f t="shared" si="0"/>
        <v>120124739</v>
      </c>
      <c r="J10" s="65">
        <f t="shared" si="0"/>
        <v>2084477</v>
      </c>
      <c r="K10" s="65">
        <f t="shared" si="0"/>
        <v>6445822</v>
      </c>
      <c r="L10" s="65">
        <f t="shared" si="0"/>
        <v>100047822</v>
      </c>
      <c r="M10" s="65">
        <f t="shared" si="0"/>
        <v>108578121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228702860</v>
      </c>
      <c r="W10" s="65">
        <f t="shared" si="0"/>
        <v>228677701</v>
      </c>
      <c r="X10" s="65">
        <f t="shared" si="0"/>
        <v>25159</v>
      </c>
      <c r="Y10" s="66">
        <f>+IF(W10&lt;&gt;0,(X10/W10)*100,0)</f>
        <v>0.01100194723402436</v>
      </c>
      <c r="Z10" s="67">
        <f t="shared" si="0"/>
        <v>393327300</v>
      </c>
    </row>
    <row r="11" spans="1:26" ht="13.5">
      <c r="A11" s="57" t="s">
        <v>36</v>
      </c>
      <c r="B11" s="18">
        <v>100024043</v>
      </c>
      <c r="C11" s="18">
        <v>0</v>
      </c>
      <c r="D11" s="58">
        <v>129287770</v>
      </c>
      <c r="E11" s="59">
        <v>129287770</v>
      </c>
      <c r="F11" s="59">
        <v>8553870</v>
      </c>
      <c r="G11" s="59">
        <v>8652286</v>
      </c>
      <c r="H11" s="59">
        <v>8733122</v>
      </c>
      <c r="I11" s="59">
        <v>25939278</v>
      </c>
      <c r="J11" s="59">
        <v>8535514</v>
      </c>
      <c r="K11" s="59">
        <v>9484219</v>
      </c>
      <c r="L11" s="59">
        <v>8998097</v>
      </c>
      <c r="M11" s="59">
        <v>27017830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52957108</v>
      </c>
      <c r="W11" s="59">
        <v>55881901</v>
      </c>
      <c r="X11" s="59">
        <v>-2924793</v>
      </c>
      <c r="Y11" s="60">
        <v>-5.23</v>
      </c>
      <c r="Z11" s="61">
        <v>129287770</v>
      </c>
    </row>
    <row r="12" spans="1:26" ht="13.5">
      <c r="A12" s="57" t="s">
        <v>37</v>
      </c>
      <c r="B12" s="18">
        <v>11308318</v>
      </c>
      <c r="C12" s="18">
        <v>0</v>
      </c>
      <c r="D12" s="58">
        <v>13245750</v>
      </c>
      <c r="E12" s="59">
        <v>13245750</v>
      </c>
      <c r="F12" s="59">
        <v>1063931</v>
      </c>
      <c r="G12" s="59">
        <v>340754</v>
      </c>
      <c r="H12" s="59">
        <v>1421748</v>
      </c>
      <c r="I12" s="59">
        <v>2826433</v>
      </c>
      <c r="J12" s="59">
        <v>933793</v>
      </c>
      <c r="K12" s="59">
        <v>995988</v>
      </c>
      <c r="L12" s="59">
        <v>963084</v>
      </c>
      <c r="M12" s="59">
        <v>2892865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5719298</v>
      </c>
      <c r="W12" s="59">
        <v>6012139</v>
      </c>
      <c r="X12" s="59">
        <v>-292841</v>
      </c>
      <c r="Y12" s="60">
        <v>-4.87</v>
      </c>
      <c r="Z12" s="61">
        <v>13245750</v>
      </c>
    </row>
    <row r="13" spans="1:26" ht="13.5">
      <c r="A13" s="57" t="s">
        <v>96</v>
      </c>
      <c r="B13" s="18">
        <v>17900116</v>
      </c>
      <c r="C13" s="18">
        <v>0</v>
      </c>
      <c r="D13" s="58">
        <v>20662900</v>
      </c>
      <c r="E13" s="59">
        <v>20662900</v>
      </c>
      <c r="F13" s="59">
        <v>1484415</v>
      </c>
      <c r="G13" s="59">
        <v>1491624</v>
      </c>
      <c r="H13" s="59">
        <v>1491624</v>
      </c>
      <c r="I13" s="59">
        <v>4467663</v>
      </c>
      <c r="J13" s="59">
        <v>1491624</v>
      </c>
      <c r="K13" s="59">
        <v>1491624</v>
      </c>
      <c r="L13" s="59">
        <v>1491624</v>
      </c>
      <c r="M13" s="59">
        <v>4474872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8942535</v>
      </c>
      <c r="W13" s="59">
        <v>10331448</v>
      </c>
      <c r="X13" s="59">
        <v>-1388913</v>
      </c>
      <c r="Y13" s="60">
        <v>-13.44</v>
      </c>
      <c r="Z13" s="61">
        <v>20662900</v>
      </c>
    </row>
    <row r="14" spans="1:26" ht="13.5">
      <c r="A14" s="57" t="s">
        <v>38</v>
      </c>
      <c r="B14" s="18">
        <v>484314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123217887</v>
      </c>
      <c r="C16" s="18">
        <v>0</v>
      </c>
      <c r="D16" s="58">
        <v>207942025</v>
      </c>
      <c r="E16" s="59">
        <v>207942025</v>
      </c>
      <c r="F16" s="59">
        <v>1365428</v>
      </c>
      <c r="G16" s="59">
        <v>3096283</v>
      </c>
      <c r="H16" s="59">
        <v>6120325</v>
      </c>
      <c r="I16" s="59">
        <v>10582036</v>
      </c>
      <c r="J16" s="59">
        <v>9315216</v>
      </c>
      <c r="K16" s="59">
        <v>14033000</v>
      </c>
      <c r="L16" s="59">
        <v>8573097</v>
      </c>
      <c r="M16" s="59">
        <v>31921313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42503349</v>
      </c>
      <c r="W16" s="59">
        <v>29665620</v>
      </c>
      <c r="X16" s="59">
        <v>12837729</v>
      </c>
      <c r="Y16" s="60">
        <v>43.27</v>
      </c>
      <c r="Z16" s="61">
        <v>207942025</v>
      </c>
    </row>
    <row r="17" spans="1:26" ht="13.5">
      <c r="A17" s="57" t="s">
        <v>41</v>
      </c>
      <c r="B17" s="18">
        <v>44426249</v>
      </c>
      <c r="C17" s="18">
        <v>0</v>
      </c>
      <c r="D17" s="58">
        <v>48310220</v>
      </c>
      <c r="E17" s="59">
        <v>48310220</v>
      </c>
      <c r="F17" s="59">
        <v>3595337</v>
      </c>
      <c r="G17" s="59">
        <v>2459807</v>
      </c>
      <c r="H17" s="59">
        <v>3376027</v>
      </c>
      <c r="I17" s="59">
        <v>9431171</v>
      </c>
      <c r="J17" s="59">
        <v>2777249</v>
      </c>
      <c r="K17" s="59">
        <v>6204738</v>
      </c>
      <c r="L17" s="59">
        <v>3916940</v>
      </c>
      <c r="M17" s="59">
        <v>12898927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22330098</v>
      </c>
      <c r="W17" s="59">
        <v>18977673</v>
      </c>
      <c r="X17" s="59">
        <v>3352425</v>
      </c>
      <c r="Y17" s="60">
        <v>17.67</v>
      </c>
      <c r="Z17" s="61">
        <v>48310220</v>
      </c>
    </row>
    <row r="18" spans="1:26" ht="13.5">
      <c r="A18" s="69" t="s">
        <v>42</v>
      </c>
      <c r="B18" s="70">
        <f>SUM(B11:B17)</f>
        <v>297360927</v>
      </c>
      <c r="C18" s="70">
        <f>SUM(C11:C17)</f>
        <v>0</v>
      </c>
      <c r="D18" s="71">
        <f aca="true" t="shared" si="1" ref="D18:Z18">SUM(D11:D17)</f>
        <v>419448665</v>
      </c>
      <c r="E18" s="72">
        <f t="shared" si="1"/>
        <v>419448665</v>
      </c>
      <c r="F18" s="72">
        <f t="shared" si="1"/>
        <v>16062981</v>
      </c>
      <c r="G18" s="72">
        <f t="shared" si="1"/>
        <v>16040754</v>
      </c>
      <c r="H18" s="72">
        <f t="shared" si="1"/>
        <v>21142846</v>
      </c>
      <c r="I18" s="72">
        <f t="shared" si="1"/>
        <v>53246581</v>
      </c>
      <c r="J18" s="72">
        <f t="shared" si="1"/>
        <v>23053396</v>
      </c>
      <c r="K18" s="72">
        <f t="shared" si="1"/>
        <v>32209569</v>
      </c>
      <c r="L18" s="72">
        <f t="shared" si="1"/>
        <v>23942842</v>
      </c>
      <c r="M18" s="72">
        <f t="shared" si="1"/>
        <v>79205807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132452388</v>
      </c>
      <c r="W18" s="72">
        <f t="shared" si="1"/>
        <v>120868781</v>
      </c>
      <c r="X18" s="72">
        <f t="shared" si="1"/>
        <v>11583607</v>
      </c>
      <c r="Y18" s="66">
        <f>+IF(W18&lt;&gt;0,(X18/W18)*100,0)</f>
        <v>9.583621927981552</v>
      </c>
      <c r="Z18" s="73">
        <f t="shared" si="1"/>
        <v>419448665</v>
      </c>
    </row>
    <row r="19" spans="1:26" ht="13.5">
      <c r="A19" s="69" t="s">
        <v>43</v>
      </c>
      <c r="B19" s="74">
        <f>+B10-B18</f>
        <v>1987544</v>
      </c>
      <c r="C19" s="74">
        <f>+C10-C18</f>
        <v>0</v>
      </c>
      <c r="D19" s="75">
        <f aca="true" t="shared" si="2" ref="D19:Z19">+D10-D18</f>
        <v>-26121365</v>
      </c>
      <c r="E19" s="76">
        <f t="shared" si="2"/>
        <v>-26121365</v>
      </c>
      <c r="F19" s="76">
        <f t="shared" si="2"/>
        <v>98975447</v>
      </c>
      <c r="G19" s="76">
        <f t="shared" si="2"/>
        <v>-15000933</v>
      </c>
      <c r="H19" s="76">
        <f t="shared" si="2"/>
        <v>-17096356</v>
      </c>
      <c r="I19" s="76">
        <f t="shared" si="2"/>
        <v>66878158</v>
      </c>
      <c r="J19" s="76">
        <f t="shared" si="2"/>
        <v>-20968919</v>
      </c>
      <c r="K19" s="76">
        <f t="shared" si="2"/>
        <v>-25763747</v>
      </c>
      <c r="L19" s="76">
        <f t="shared" si="2"/>
        <v>76104980</v>
      </c>
      <c r="M19" s="76">
        <f t="shared" si="2"/>
        <v>29372314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96250472</v>
      </c>
      <c r="W19" s="76">
        <f>IF(E10=E18,0,W10-W18)</f>
        <v>107808920</v>
      </c>
      <c r="X19" s="76">
        <f t="shared" si="2"/>
        <v>-11558448</v>
      </c>
      <c r="Y19" s="77">
        <f>+IF(W19&lt;&gt;0,(X19/W19)*100,0)</f>
        <v>-10.721235311512258</v>
      </c>
      <c r="Z19" s="78">
        <f t="shared" si="2"/>
        <v>-26121365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1987544</v>
      </c>
      <c r="C22" s="85">
        <f>SUM(C19:C21)</f>
        <v>0</v>
      </c>
      <c r="D22" s="86">
        <f aca="true" t="shared" si="3" ref="D22:Z22">SUM(D19:D21)</f>
        <v>-26121365</v>
      </c>
      <c r="E22" s="87">
        <f t="shared" si="3"/>
        <v>-26121365</v>
      </c>
      <c r="F22" s="87">
        <f t="shared" si="3"/>
        <v>98975447</v>
      </c>
      <c r="G22" s="87">
        <f t="shared" si="3"/>
        <v>-15000933</v>
      </c>
      <c r="H22" s="87">
        <f t="shared" si="3"/>
        <v>-17096356</v>
      </c>
      <c r="I22" s="87">
        <f t="shared" si="3"/>
        <v>66878158</v>
      </c>
      <c r="J22" s="87">
        <f t="shared" si="3"/>
        <v>-20968919</v>
      </c>
      <c r="K22" s="87">
        <f t="shared" si="3"/>
        <v>-25763747</v>
      </c>
      <c r="L22" s="87">
        <f t="shared" si="3"/>
        <v>76104980</v>
      </c>
      <c r="M22" s="87">
        <f t="shared" si="3"/>
        <v>29372314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96250472</v>
      </c>
      <c r="W22" s="87">
        <f t="shared" si="3"/>
        <v>107808920</v>
      </c>
      <c r="X22" s="87">
        <f t="shared" si="3"/>
        <v>-11558448</v>
      </c>
      <c r="Y22" s="88">
        <f>+IF(W22&lt;&gt;0,(X22/W22)*100,0)</f>
        <v>-10.721235311512258</v>
      </c>
      <c r="Z22" s="89">
        <f t="shared" si="3"/>
        <v>-26121365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1987544</v>
      </c>
      <c r="C24" s="74">
        <f>SUM(C22:C23)</f>
        <v>0</v>
      </c>
      <c r="D24" s="75">
        <f aca="true" t="shared" si="4" ref="D24:Z24">SUM(D22:D23)</f>
        <v>-26121365</v>
      </c>
      <c r="E24" s="76">
        <f t="shared" si="4"/>
        <v>-26121365</v>
      </c>
      <c r="F24" s="76">
        <f t="shared" si="4"/>
        <v>98975447</v>
      </c>
      <c r="G24" s="76">
        <f t="shared" si="4"/>
        <v>-15000933</v>
      </c>
      <c r="H24" s="76">
        <f t="shared" si="4"/>
        <v>-17096356</v>
      </c>
      <c r="I24" s="76">
        <f t="shared" si="4"/>
        <v>66878158</v>
      </c>
      <c r="J24" s="76">
        <f t="shared" si="4"/>
        <v>-20968919</v>
      </c>
      <c r="K24" s="76">
        <f t="shared" si="4"/>
        <v>-25763747</v>
      </c>
      <c r="L24" s="76">
        <f t="shared" si="4"/>
        <v>76104980</v>
      </c>
      <c r="M24" s="76">
        <f t="shared" si="4"/>
        <v>29372314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96250472</v>
      </c>
      <c r="W24" s="76">
        <f t="shared" si="4"/>
        <v>107808920</v>
      </c>
      <c r="X24" s="76">
        <f t="shared" si="4"/>
        <v>-11558448</v>
      </c>
      <c r="Y24" s="77">
        <f>+IF(W24&lt;&gt;0,(X24/W24)*100,0)</f>
        <v>-10.721235311512258</v>
      </c>
      <c r="Z24" s="78">
        <f t="shared" si="4"/>
        <v>-26121365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2208938</v>
      </c>
      <c r="C27" s="21">
        <v>0</v>
      </c>
      <c r="D27" s="98">
        <v>16500000</v>
      </c>
      <c r="E27" s="99">
        <v>16500000</v>
      </c>
      <c r="F27" s="99">
        <v>30588</v>
      </c>
      <c r="G27" s="99">
        <v>0</v>
      </c>
      <c r="H27" s="99">
        <v>66120</v>
      </c>
      <c r="I27" s="99">
        <v>96708</v>
      </c>
      <c r="J27" s="99">
        <v>25508</v>
      </c>
      <c r="K27" s="99">
        <v>126850</v>
      </c>
      <c r="L27" s="99">
        <v>1334188</v>
      </c>
      <c r="M27" s="99">
        <v>1486546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1583254</v>
      </c>
      <c r="W27" s="99">
        <v>8250000</v>
      </c>
      <c r="X27" s="99">
        <v>-6666746</v>
      </c>
      <c r="Y27" s="100">
        <v>-80.81</v>
      </c>
      <c r="Z27" s="101">
        <v>16500000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2208938</v>
      </c>
      <c r="C31" s="18">
        <v>0</v>
      </c>
      <c r="D31" s="58">
        <v>16500000</v>
      </c>
      <c r="E31" s="59">
        <v>16500000</v>
      </c>
      <c r="F31" s="59">
        <v>30588</v>
      </c>
      <c r="G31" s="59">
        <v>0</v>
      </c>
      <c r="H31" s="59">
        <v>66120</v>
      </c>
      <c r="I31" s="59">
        <v>96708</v>
      </c>
      <c r="J31" s="59">
        <v>25508</v>
      </c>
      <c r="K31" s="59">
        <v>126850</v>
      </c>
      <c r="L31" s="59">
        <v>1334188</v>
      </c>
      <c r="M31" s="59">
        <v>1486546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1583254</v>
      </c>
      <c r="W31" s="59">
        <v>8250000</v>
      </c>
      <c r="X31" s="59">
        <v>-6666746</v>
      </c>
      <c r="Y31" s="60">
        <v>-80.81</v>
      </c>
      <c r="Z31" s="61">
        <v>16500000</v>
      </c>
    </row>
    <row r="32" spans="1:26" ht="13.5">
      <c r="A32" s="69" t="s">
        <v>50</v>
      </c>
      <c r="B32" s="21">
        <f>SUM(B28:B31)</f>
        <v>2208938</v>
      </c>
      <c r="C32" s="21">
        <f>SUM(C28:C31)</f>
        <v>0</v>
      </c>
      <c r="D32" s="98">
        <f aca="true" t="shared" si="5" ref="D32:Z32">SUM(D28:D31)</f>
        <v>16500000</v>
      </c>
      <c r="E32" s="99">
        <f t="shared" si="5"/>
        <v>16500000</v>
      </c>
      <c r="F32" s="99">
        <f t="shared" si="5"/>
        <v>30588</v>
      </c>
      <c r="G32" s="99">
        <f t="shared" si="5"/>
        <v>0</v>
      </c>
      <c r="H32" s="99">
        <f t="shared" si="5"/>
        <v>66120</v>
      </c>
      <c r="I32" s="99">
        <f t="shared" si="5"/>
        <v>96708</v>
      </c>
      <c r="J32" s="99">
        <f t="shared" si="5"/>
        <v>25508</v>
      </c>
      <c r="K32" s="99">
        <f t="shared" si="5"/>
        <v>126850</v>
      </c>
      <c r="L32" s="99">
        <f t="shared" si="5"/>
        <v>1334188</v>
      </c>
      <c r="M32" s="99">
        <f t="shared" si="5"/>
        <v>1486546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1583254</v>
      </c>
      <c r="W32" s="99">
        <f t="shared" si="5"/>
        <v>8250000</v>
      </c>
      <c r="X32" s="99">
        <f t="shared" si="5"/>
        <v>-6666746</v>
      </c>
      <c r="Y32" s="100">
        <f>+IF(W32&lt;&gt;0,(X32/W32)*100,0)</f>
        <v>-80.80904242424242</v>
      </c>
      <c r="Z32" s="101">
        <f t="shared" si="5"/>
        <v>16500000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115007406</v>
      </c>
      <c r="C35" s="18">
        <v>0</v>
      </c>
      <c r="D35" s="58">
        <v>92346000</v>
      </c>
      <c r="E35" s="59">
        <v>92346000</v>
      </c>
      <c r="F35" s="59">
        <v>203276235</v>
      </c>
      <c r="G35" s="59">
        <v>184470841</v>
      </c>
      <c r="H35" s="59">
        <v>218121742</v>
      </c>
      <c r="I35" s="59">
        <v>218121742</v>
      </c>
      <c r="J35" s="59">
        <v>220667599</v>
      </c>
      <c r="K35" s="59">
        <v>186556347</v>
      </c>
      <c r="L35" s="59">
        <v>253534371</v>
      </c>
      <c r="M35" s="59">
        <v>253534371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253534371</v>
      </c>
      <c r="W35" s="59">
        <v>46173000</v>
      </c>
      <c r="X35" s="59">
        <v>207361371</v>
      </c>
      <c r="Y35" s="60">
        <v>449.1</v>
      </c>
      <c r="Z35" s="61">
        <v>92346000</v>
      </c>
    </row>
    <row r="36" spans="1:26" ht="13.5">
      <c r="A36" s="57" t="s">
        <v>53</v>
      </c>
      <c r="B36" s="18">
        <v>302096090</v>
      </c>
      <c r="C36" s="18">
        <v>0</v>
      </c>
      <c r="D36" s="58">
        <v>343000000</v>
      </c>
      <c r="E36" s="59">
        <v>343000000</v>
      </c>
      <c r="F36" s="59">
        <v>312770820</v>
      </c>
      <c r="G36" s="59">
        <v>299839026</v>
      </c>
      <c r="H36" s="59">
        <v>298520824</v>
      </c>
      <c r="I36" s="59">
        <v>298520824</v>
      </c>
      <c r="J36" s="59">
        <v>297052707</v>
      </c>
      <c r="K36" s="59">
        <v>295601884</v>
      </c>
      <c r="L36" s="59">
        <v>295458947</v>
      </c>
      <c r="M36" s="59">
        <v>295458947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295458947</v>
      </c>
      <c r="W36" s="59">
        <v>171500000</v>
      </c>
      <c r="X36" s="59">
        <v>123958947</v>
      </c>
      <c r="Y36" s="60">
        <v>72.28</v>
      </c>
      <c r="Z36" s="61">
        <v>343000000</v>
      </c>
    </row>
    <row r="37" spans="1:26" ht="13.5">
      <c r="A37" s="57" t="s">
        <v>54</v>
      </c>
      <c r="B37" s="18">
        <v>46222012</v>
      </c>
      <c r="C37" s="18">
        <v>0</v>
      </c>
      <c r="D37" s="58">
        <v>20000000</v>
      </c>
      <c r="E37" s="59">
        <v>20000000</v>
      </c>
      <c r="F37" s="59">
        <v>57695058</v>
      </c>
      <c r="G37" s="59">
        <v>28090384</v>
      </c>
      <c r="H37" s="59">
        <v>77213270</v>
      </c>
      <c r="I37" s="59">
        <v>77213270</v>
      </c>
      <c r="J37" s="59">
        <v>98960842</v>
      </c>
      <c r="K37" s="59">
        <v>89498574</v>
      </c>
      <c r="L37" s="59">
        <v>79941457</v>
      </c>
      <c r="M37" s="59">
        <v>79941457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79941457</v>
      </c>
      <c r="W37" s="59">
        <v>10000000</v>
      </c>
      <c r="X37" s="59">
        <v>69941457</v>
      </c>
      <c r="Y37" s="60">
        <v>699.41</v>
      </c>
      <c r="Z37" s="61">
        <v>20000000</v>
      </c>
    </row>
    <row r="38" spans="1:26" ht="13.5">
      <c r="A38" s="57" t="s">
        <v>55</v>
      </c>
      <c r="B38" s="18">
        <v>5051000</v>
      </c>
      <c r="C38" s="18">
        <v>0</v>
      </c>
      <c r="D38" s="58">
        <v>350000</v>
      </c>
      <c r="E38" s="59">
        <v>350000</v>
      </c>
      <c r="F38" s="59">
        <v>301000</v>
      </c>
      <c r="G38" s="59">
        <v>5051000</v>
      </c>
      <c r="H38" s="59">
        <v>5051000</v>
      </c>
      <c r="I38" s="59">
        <v>5051000</v>
      </c>
      <c r="J38" s="59">
        <v>5051000</v>
      </c>
      <c r="K38" s="59">
        <v>5051000</v>
      </c>
      <c r="L38" s="59">
        <v>5051000</v>
      </c>
      <c r="M38" s="59">
        <v>5051000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5051000</v>
      </c>
      <c r="W38" s="59">
        <v>175000</v>
      </c>
      <c r="X38" s="59">
        <v>4876000</v>
      </c>
      <c r="Y38" s="60">
        <v>2786.29</v>
      </c>
      <c r="Z38" s="61">
        <v>350000</v>
      </c>
    </row>
    <row r="39" spans="1:26" ht="13.5">
      <c r="A39" s="57" t="s">
        <v>56</v>
      </c>
      <c r="B39" s="18">
        <v>365830484</v>
      </c>
      <c r="C39" s="18">
        <v>0</v>
      </c>
      <c r="D39" s="58">
        <v>414996000</v>
      </c>
      <c r="E39" s="59">
        <v>414996000</v>
      </c>
      <c r="F39" s="59">
        <v>458050997</v>
      </c>
      <c r="G39" s="59">
        <v>451168483</v>
      </c>
      <c r="H39" s="59">
        <v>434378296</v>
      </c>
      <c r="I39" s="59">
        <v>434378296</v>
      </c>
      <c r="J39" s="59">
        <v>413708464</v>
      </c>
      <c r="K39" s="59">
        <v>387608657</v>
      </c>
      <c r="L39" s="59">
        <v>464000861</v>
      </c>
      <c r="M39" s="59">
        <v>464000861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464000861</v>
      </c>
      <c r="W39" s="59">
        <v>207498000</v>
      </c>
      <c r="X39" s="59">
        <v>256502861</v>
      </c>
      <c r="Y39" s="60">
        <v>123.62</v>
      </c>
      <c r="Z39" s="61">
        <v>414996000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59951128</v>
      </c>
      <c r="C42" s="18">
        <v>0</v>
      </c>
      <c r="D42" s="58">
        <v>18500000</v>
      </c>
      <c r="E42" s="59">
        <v>18500000</v>
      </c>
      <c r="F42" s="59">
        <v>85962851</v>
      </c>
      <c r="G42" s="59">
        <v>-18689171</v>
      </c>
      <c r="H42" s="59">
        <v>41441965</v>
      </c>
      <c r="I42" s="59">
        <v>108715645</v>
      </c>
      <c r="J42" s="59">
        <v>1801421</v>
      </c>
      <c r="K42" s="59">
        <v>-33043948</v>
      </c>
      <c r="L42" s="59">
        <v>68925585</v>
      </c>
      <c r="M42" s="59">
        <v>37683058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146398703</v>
      </c>
      <c r="W42" s="59">
        <v>118140368</v>
      </c>
      <c r="X42" s="59">
        <v>28258335</v>
      </c>
      <c r="Y42" s="60">
        <v>23.92</v>
      </c>
      <c r="Z42" s="61">
        <v>18500000</v>
      </c>
    </row>
    <row r="43" spans="1:26" ht="13.5">
      <c r="A43" s="57" t="s">
        <v>59</v>
      </c>
      <c r="B43" s="18">
        <v>-2197692</v>
      </c>
      <c r="C43" s="18">
        <v>0</v>
      </c>
      <c r="D43" s="58">
        <v>-16500000</v>
      </c>
      <c r="E43" s="59">
        <v>-16500000</v>
      </c>
      <c r="F43" s="59">
        <v>-144030588</v>
      </c>
      <c r="G43" s="59">
        <v>28000000</v>
      </c>
      <c r="H43" s="59">
        <v>-36066120</v>
      </c>
      <c r="I43" s="59">
        <v>-152096708</v>
      </c>
      <c r="J43" s="59">
        <v>27974492</v>
      </c>
      <c r="K43" s="59">
        <v>27873150</v>
      </c>
      <c r="L43" s="59">
        <v>-45334188</v>
      </c>
      <c r="M43" s="59">
        <v>10513454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-141583254</v>
      </c>
      <c r="W43" s="59">
        <v>-8500000</v>
      </c>
      <c r="X43" s="59">
        <v>-133083254</v>
      </c>
      <c r="Y43" s="60">
        <v>1565.69</v>
      </c>
      <c r="Z43" s="61">
        <v>-16500000</v>
      </c>
    </row>
    <row r="44" spans="1:26" ht="13.5">
      <c r="A44" s="57" t="s">
        <v>60</v>
      </c>
      <c r="B44" s="18">
        <v>-4104383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84644252</v>
      </c>
      <c r="C45" s="21">
        <v>0</v>
      </c>
      <c r="D45" s="98">
        <v>62346000</v>
      </c>
      <c r="E45" s="99">
        <v>62346000</v>
      </c>
      <c r="F45" s="99">
        <v>26295387</v>
      </c>
      <c r="G45" s="99">
        <v>35606216</v>
      </c>
      <c r="H45" s="99">
        <v>40982061</v>
      </c>
      <c r="I45" s="99">
        <v>40982061</v>
      </c>
      <c r="J45" s="99">
        <v>70757974</v>
      </c>
      <c r="K45" s="99">
        <v>65587176</v>
      </c>
      <c r="L45" s="99">
        <v>89178573</v>
      </c>
      <c r="M45" s="99">
        <v>89178573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89178573</v>
      </c>
      <c r="W45" s="99">
        <v>169986368</v>
      </c>
      <c r="X45" s="99">
        <v>-80807795</v>
      </c>
      <c r="Y45" s="100">
        <v>-47.54</v>
      </c>
      <c r="Z45" s="101">
        <v>62346000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3388602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1630423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4327659</v>
      </c>
      <c r="Y49" s="53">
        <v>9346684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2630945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17390141</v>
      </c>
      <c r="Y51" s="53">
        <v>20021086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19.42197548790185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19.42197548790185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19.42197548790185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2023409</v>
      </c>
      <c r="C67" s="23"/>
      <c r="D67" s="24">
        <v>2200000</v>
      </c>
      <c r="E67" s="25">
        <v>2200000</v>
      </c>
      <c r="F67" s="25">
        <v>36712</v>
      </c>
      <c r="G67" s="25">
        <v>10614</v>
      </c>
      <c r="H67" s="25">
        <v>34167</v>
      </c>
      <c r="I67" s="25">
        <v>81493</v>
      </c>
      <c r="J67" s="25">
        <v>122462</v>
      </c>
      <c r="K67" s="25">
        <v>27682</v>
      </c>
      <c r="L67" s="25">
        <v>18216</v>
      </c>
      <c r="M67" s="25">
        <v>168360</v>
      </c>
      <c r="N67" s="25"/>
      <c r="O67" s="25"/>
      <c r="P67" s="25"/>
      <c r="Q67" s="25"/>
      <c r="R67" s="25"/>
      <c r="S67" s="25"/>
      <c r="T67" s="25"/>
      <c r="U67" s="25"/>
      <c r="V67" s="25">
        <v>249853</v>
      </c>
      <c r="W67" s="25">
        <v>314514</v>
      </c>
      <c r="X67" s="25"/>
      <c r="Y67" s="24"/>
      <c r="Z67" s="26">
        <v>2200000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2023409</v>
      </c>
      <c r="C69" s="18"/>
      <c r="D69" s="19">
        <v>2200000</v>
      </c>
      <c r="E69" s="20">
        <v>2200000</v>
      </c>
      <c r="F69" s="20">
        <v>36712</v>
      </c>
      <c r="G69" s="20">
        <v>10614</v>
      </c>
      <c r="H69" s="20">
        <v>34167</v>
      </c>
      <c r="I69" s="20">
        <v>81493</v>
      </c>
      <c r="J69" s="20">
        <v>11623</v>
      </c>
      <c r="K69" s="20">
        <v>27682</v>
      </c>
      <c r="L69" s="20">
        <v>3579</v>
      </c>
      <c r="M69" s="20">
        <v>42884</v>
      </c>
      <c r="N69" s="20"/>
      <c r="O69" s="20"/>
      <c r="P69" s="20"/>
      <c r="Q69" s="20"/>
      <c r="R69" s="20"/>
      <c r="S69" s="20"/>
      <c r="T69" s="20"/>
      <c r="U69" s="20"/>
      <c r="V69" s="20">
        <v>124377</v>
      </c>
      <c r="W69" s="20">
        <v>314514</v>
      </c>
      <c r="X69" s="20"/>
      <c r="Y69" s="19"/>
      <c r="Z69" s="22">
        <v>2200000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>
        <v>2023409</v>
      </c>
      <c r="C74" s="18"/>
      <c r="D74" s="19">
        <v>2200000</v>
      </c>
      <c r="E74" s="20">
        <v>2200000</v>
      </c>
      <c r="F74" s="20">
        <v>36712</v>
      </c>
      <c r="G74" s="20">
        <v>10614</v>
      </c>
      <c r="H74" s="20">
        <v>34167</v>
      </c>
      <c r="I74" s="20">
        <v>81493</v>
      </c>
      <c r="J74" s="20">
        <v>11623</v>
      </c>
      <c r="K74" s="20">
        <v>27682</v>
      </c>
      <c r="L74" s="20">
        <v>3579</v>
      </c>
      <c r="M74" s="20">
        <v>42884</v>
      </c>
      <c r="N74" s="20"/>
      <c r="O74" s="20"/>
      <c r="P74" s="20"/>
      <c r="Q74" s="20"/>
      <c r="R74" s="20"/>
      <c r="S74" s="20"/>
      <c r="T74" s="20"/>
      <c r="U74" s="20"/>
      <c r="V74" s="20">
        <v>124377</v>
      </c>
      <c r="W74" s="20">
        <v>314514</v>
      </c>
      <c r="X74" s="20"/>
      <c r="Y74" s="19"/>
      <c r="Z74" s="22">
        <v>2200000</v>
      </c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>
        <v>110839</v>
      </c>
      <c r="K75" s="29"/>
      <c r="L75" s="29">
        <v>14637</v>
      </c>
      <c r="M75" s="29">
        <v>125476</v>
      </c>
      <c r="N75" s="29"/>
      <c r="O75" s="29"/>
      <c r="P75" s="29"/>
      <c r="Q75" s="29"/>
      <c r="R75" s="29"/>
      <c r="S75" s="29"/>
      <c r="T75" s="29"/>
      <c r="U75" s="29"/>
      <c r="V75" s="29">
        <v>125476</v>
      </c>
      <c r="W75" s="29"/>
      <c r="X75" s="29"/>
      <c r="Y75" s="28"/>
      <c r="Z75" s="30"/>
    </row>
    <row r="76" spans="1:26" ht="13.5" hidden="1">
      <c r="A76" s="41" t="s">
        <v>110</v>
      </c>
      <c r="B76" s="31">
        <v>392986</v>
      </c>
      <c r="C76" s="31"/>
      <c r="D76" s="32">
        <v>2200000</v>
      </c>
      <c r="E76" s="33">
        <v>2200000</v>
      </c>
      <c r="F76" s="33">
        <v>36712</v>
      </c>
      <c r="G76" s="33">
        <v>10614</v>
      </c>
      <c r="H76" s="33">
        <v>34167</v>
      </c>
      <c r="I76" s="33">
        <v>81493</v>
      </c>
      <c r="J76" s="33">
        <v>122462</v>
      </c>
      <c r="K76" s="33">
        <v>27682</v>
      </c>
      <c r="L76" s="33">
        <v>18216</v>
      </c>
      <c r="M76" s="33">
        <v>168360</v>
      </c>
      <c r="N76" s="33"/>
      <c r="O76" s="33"/>
      <c r="P76" s="33"/>
      <c r="Q76" s="33"/>
      <c r="R76" s="33"/>
      <c r="S76" s="33"/>
      <c r="T76" s="33"/>
      <c r="U76" s="33"/>
      <c r="V76" s="33">
        <v>249853</v>
      </c>
      <c r="W76" s="33">
        <v>314514</v>
      </c>
      <c r="X76" s="33"/>
      <c r="Y76" s="32"/>
      <c r="Z76" s="34">
        <v>2200000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392986</v>
      </c>
      <c r="C78" s="18"/>
      <c r="D78" s="19">
        <v>2200000</v>
      </c>
      <c r="E78" s="20">
        <v>2200000</v>
      </c>
      <c r="F78" s="20">
        <v>36712</v>
      </c>
      <c r="G78" s="20">
        <v>10614</v>
      </c>
      <c r="H78" s="20">
        <v>34167</v>
      </c>
      <c r="I78" s="20">
        <v>81493</v>
      </c>
      <c r="J78" s="20">
        <v>11623</v>
      </c>
      <c r="K78" s="20">
        <v>27682</v>
      </c>
      <c r="L78" s="20">
        <v>3579</v>
      </c>
      <c r="M78" s="20">
        <v>42884</v>
      </c>
      <c r="N78" s="20"/>
      <c r="O78" s="20"/>
      <c r="P78" s="20"/>
      <c r="Q78" s="20"/>
      <c r="R78" s="20"/>
      <c r="S78" s="20"/>
      <c r="T78" s="20"/>
      <c r="U78" s="20"/>
      <c r="V78" s="20">
        <v>124377</v>
      </c>
      <c r="W78" s="20">
        <v>314514</v>
      </c>
      <c r="X78" s="20"/>
      <c r="Y78" s="19"/>
      <c r="Z78" s="22">
        <v>2200000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>
        <v>392986</v>
      </c>
      <c r="C83" s="18"/>
      <c r="D83" s="19">
        <v>2200000</v>
      </c>
      <c r="E83" s="20">
        <v>2200000</v>
      </c>
      <c r="F83" s="20">
        <v>36712</v>
      </c>
      <c r="G83" s="20">
        <v>10614</v>
      </c>
      <c r="H83" s="20">
        <v>34167</v>
      </c>
      <c r="I83" s="20">
        <v>81493</v>
      </c>
      <c r="J83" s="20">
        <v>11623</v>
      </c>
      <c r="K83" s="20">
        <v>27682</v>
      </c>
      <c r="L83" s="20">
        <v>3579</v>
      </c>
      <c r="M83" s="20">
        <v>42884</v>
      </c>
      <c r="N83" s="20"/>
      <c r="O83" s="20"/>
      <c r="P83" s="20"/>
      <c r="Q83" s="20"/>
      <c r="R83" s="20"/>
      <c r="S83" s="20"/>
      <c r="T83" s="20"/>
      <c r="U83" s="20"/>
      <c r="V83" s="20">
        <v>124377</v>
      </c>
      <c r="W83" s="20">
        <v>314514</v>
      </c>
      <c r="X83" s="20"/>
      <c r="Y83" s="19"/>
      <c r="Z83" s="22">
        <v>2200000</v>
      </c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>
        <v>110839</v>
      </c>
      <c r="K84" s="29"/>
      <c r="L84" s="29">
        <v>14637</v>
      </c>
      <c r="M84" s="29">
        <v>125476</v>
      </c>
      <c r="N84" s="29"/>
      <c r="O84" s="29"/>
      <c r="P84" s="29"/>
      <c r="Q84" s="29"/>
      <c r="R84" s="29"/>
      <c r="S84" s="29"/>
      <c r="T84" s="29"/>
      <c r="U84" s="29"/>
      <c r="V84" s="29">
        <v>125476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2017-01-31T13:35:47Z</dcterms:created>
  <dcterms:modified xsi:type="dcterms:W3CDTF">2017-01-31T13:36:20Z</dcterms:modified>
  <cp:category/>
  <cp:version/>
  <cp:contentType/>
  <cp:contentStatus/>
</cp:coreProperties>
</file>