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'DC45'!$A$1:$Z$66</definedName>
    <definedName name="_xlnm.Print_Area" localSheetId="11">'DC6'!$A$1:$Z$66</definedName>
    <definedName name="_xlnm.Print_Area" localSheetId="20">'DC7'!$A$1:$Z$66</definedName>
    <definedName name="_xlnm.Print_Area" localSheetId="26">'DC8'!$A$1:$Z$66</definedName>
    <definedName name="_xlnm.Print_Area" localSheetId="31">'DC9'!$A$1:$Z$66</definedName>
    <definedName name="_xlnm.Print_Area" localSheetId="5">'NC061'!$A$1:$Z$66</definedName>
    <definedName name="_xlnm.Print_Area" localSheetId="6">'NC062'!$A$1:$Z$66</definedName>
    <definedName name="_xlnm.Print_Area" localSheetId="7">'NC064'!$A$1:$Z$66</definedName>
    <definedName name="_xlnm.Print_Area" localSheetId="8">'NC065'!$A$1:$Z$66</definedName>
    <definedName name="_xlnm.Print_Area" localSheetId="9">'NC066'!$A$1:$Z$66</definedName>
    <definedName name="_xlnm.Print_Area" localSheetId="10">'NC067'!$A$1:$Z$66</definedName>
    <definedName name="_xlnm.Print_Area" localSheetId="12">'NC071'!$A$1:$Z$66</definedName>
    <definedName name="_xlnm.Print_Area" localSheetId="13">'NC072'!$A$1:$Z$66</definedName>
    <definedName name="_xlnm.Print_Area" localSheetId="14">'NC073'!$A$1:$Z$66</definedName>
    <definedName name="_xlnm.Print_Area" localSheetId="15">'NC074'!$A$1:$Z$66</definedName>
    <definedName name="_xlnm.Print_Area" localSheetId="16">'NC075'!$A$1:$Z$66</definedName>
    <definedName name="_xlnm.Print_Area" localSheetId="17">'NC076'!$A$1:$Z$66</definedName>
    <definedName name="_xlnm.Print_Area" localSheetId="18">'NC077'!$A$1:$Z$66</definedName>
    <definedName name="_xlnm.Print_Area" localSheetId="19">'NC078'!$A$1:$Z$66</definedName>
    <definedName name="_xlnm.Print_Area" localSheetId="21">'NC082'!$A$1:$Z$66</definedName>
    <definedName name="_xlnm.Print_Area" localSheetId="22">'NC084'!$A$1:$Z$66</definedName>
    <definedName name="_xlnm.Print_Area" localSheetId="23">'NC085'!$A$1:$Z$66</definedName>
    <definedName name="_xlnm.Print_Area" localSheetId="24">'NC086'!$A$1:$Z$66</definedName>
    <definedName name="_xlnm.Print_Area" localSheetId="25">'NC087'!$A$1:$Z$66</definedName>
    <definedName name="_xlnm.Print_Area" localSheetId="27">'NC091'!$A$1:$Z$66</definedName>
    <definedName name="_xlnm.Print_Area" localSheetId="28">'NC092'!$A$1:$Z$66</definedName>
    <definedName name="_xlnm.Print_Area" localSheetId="29">'NC093'!$A$1:$Z$66</definedName>
    <definedName name="_xlnm.Print_Area" localSheetId="30">'NC094'!$A$1:$Z$66</definedName>
    <definedName name="_xlnm.Print_Area" localSheetId="1">'NC451'!$A$1:$Z$66</definedName>
    <definedName name="_xlnm.Print_Area" localSheetId="2">'NC452'!$A$1:$Z$66</definedName>
    <definedName name="_xlnm.Print_Area" localSheetId="3">'NC453'!$A$1:$Z$66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<sst xmlns="http://schemas.openxmlformats.org/spreadsheetml/2006/main" count="3552" uniqueCount="122">
  <si>
    <t>Northern Cape: Joe Morolong(NC451)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</si>
  <si>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</si>
  <si>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</si>
  <si>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</si>
  <si>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</si>
  <si>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</si>
  <si>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</si>
  <si>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</si>
  <si>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</si>
  <si>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</si>
  <si>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</si>
  <si>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</si>
  <si>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</si>
  <si>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</si>
  <si>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</si>
  <si>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</si>
  <si>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</si>
  <si>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</si>
  <si>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</si>
  <si>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</si>
  <si>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</si>
  <si>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</si>
  <si>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</si>
  <si>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</si>
  <si>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</si>
  <si>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</si>
  <si>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</si>
  <si>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</si>
  <si>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</si>
  <si>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</si>
  <si>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</si>
  <si>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</si>
  <si>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</si>
  <si>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</si>
  <si>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</si>
  <si>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</si>
  <si>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</si>
  <si>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</si>
  <si>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</si>
  <si>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</si>
  <si>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</si>
  <si>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</si>
  <si>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</si>
  <si>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</si>
  <si>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</si>
  <si>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</si>
  <si>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</si>
  <si>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</si>
  <si>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</si>
  <si>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</si>
  <si>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</si>
  <si>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</si>
  <si>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</si>
  <si>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</si>
  <si>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</si>
  <si>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</si>
  <si>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</si>
  <si>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</si>
  <si>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</si>
  <si>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</si>
  <si>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</si>
  <si>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</si>
  <si>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</si>
  <si>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</si>
  <si>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</si>
  <si>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</si>
  <si>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C1 Schedule Quarterly Budget Statement Summary for 2nd Quarter ended 31 December 2016 (Figures Finalised as at 2017/01/30)</t>
  </si>
  <si>
    <t>Northern Cape: Gamagara(NC453) - Table C1 Schedule Quarterly Budget Statement Summary for 2nd Quarter ended 31 December 2016 (Figures Finalised as at 2017/01/30)</t>
  </si>
  <si>
    <t>Northern Cape: John Taolo Gaetsewe(DC45) - Table C1 Schedule Quarterly Budget Statement Summary for 2nd Quarter ended 31 December 2016 (Figures Finalised as at 2017/01/30)</t>
  </si>
  <si>
    <t>Northern Cape: Richtersveld(NC061) - Table C1 Schedule Quarterly Budget Statement Summary for 2nd Quarter ended 31 December 2016 (Figures Finalised as at 2017/01/30)</t>
  </si>
  <si>
    <t>Northern Cape: Nama Khoi(NC062) - Table C1 Schedule Quarterly Budget Statement Summary for 2nd Quarter ended 31 December 2016 (Figures Finalised as at 2017/01/30)</t>
  </si>
  <si>
    <t>Northern Cape: Kamiesberg(NC064) - Table C1 Schedule Quarterly Budget Statement Summary for 2nd Quarter ended 31 December 2016 (Figures Finalised as at 2017/01/30)</t>
  </si>
  <si>
    <t>Northern Cape: Hantam(NC065) - Table C1 Schedule Quarterly Budget Statement Summary for 2nd Quarter ended 31 December 2016 (Figures Finalised as at 2017/01/30)</t>
  </si>
  <si>
    <t>Northern Cape: Karoo Hoogland(NC066) - Table C1 Schedule Quarterly Budget Statement Summary for 2nd Quarter ended 31 December 2016 (Figures Finalised as at 2017/01/30)</t>
  </si>
  <si>
    <t>Northern Cape: Khai-Ma(NC067) - Table C1 Schedule Quarterly Budget Statement Summary for 2nd Quarter ended 31 December 2016 (Figures Finalised as at 2017/01/30)</t>
  </si>
  <si>
    <t>Northern Cape: Namakwa(DC6) - Table C1 Schedule Quarterly Budget Statement Summary for 2nd Quarter ended 31 December 2016 (Figures Finalised as at 2017/01/30)</t>
  </si>
  <si>
    <t>Northern Cape: Ubuntu(NC071) - Table C1 Schedule Quarterly Budget Statement Summary for 2nd Quarter ended 31 December 2016 (Figures Finalised as at 2017/01/30)</t>
  </si>
  <si>
    <t>Northern Cape: Umsobomvu(NC072) - Table C1 Schedule Quarterly Budget Statement Summary for 2nd Quarter ended 31 December 2016 (Figures Finalised as at 2017/01/30)</t>
  </si>
  <si>
    <t>Northern Cape: Emthanjeni(NC073) - Table C1 Schedule Quarterly Budget Statement Summary for 2nd Quarter ended 31 December 2016 (Figures Finalised as at 2017/01/30)</t>
  </si>
  <si>
    <t>Northern Cape: Kareeberg(NC074) - Table C1 Schedule Quarterly Budget Statement Summary for 2nd Quarter ended 31 December 2016 (Figures Finalised as at 2017/01/30)</t>
  </si>
  <si>
    <t>Northern Cape: Renosterberg(NC075) - Table C1 Schedule Quarterly Budget Statement Summary for 2nd Quarter ended 31 December 2016 (Figures Finalised as at 2017/01/30)</t>
  </si>
  <si>
    <t>Northern Cape: Thembelihle(NC076) - Table C1 Schedule Quarterly Budget Statement Summary for 2nd Quarter ended 31 December 2016 (Figures Finalised as at 2017/01/30)</t>
  </si>
  <si>
    <t>Northern Cape: Siyathemba(NC077) - Table C1 Schedule Quarterly Budget Statement Summary for 2nd Quarter ended 31 December 2016 (Figures Finalised as at 2017/01/30)</t>
  </si>
  <si>
    <t>Northern Cape: Siyancuma(NC078) - Table C1 Schedule Quarterly Budget Statement Summary for 2nd Quarter ended 31 December 2016 (Figures Finalised as at 2017/01/30)</t>
  </si>
  <si>
    <t>Northern Cape: Pixley Ka Seme (Nc)(DC7) - Table C1 Schedule Quarterly Budget Statement Summary for 2nd Quarter ended 31 December 2016 (Figures Finalised as at 2017/01/30)</t>
  </si>
  <si>
    <t>Northern Cape: !Kai! Garib(NC082) - Table C1 Schedule Quarterly Budget Statement Summary for 2nd Quarter ended 31 December 2016 (Figures Finalised as at 2017/01/30)</t>
  </si>
  <si>
    <t>Northern Cape: !Kheis(NC084) - Table C1 Schedule Quarterly Budget Statement Summary for 2nd Quarter ended 31 December 2016 (Figures Finalised as at 2017/01/30)</t>
  </si>
  <si>
    <t>Northern Cape: Tsantsabane(NC085) - Table C1 Schedule Quarterly Budget Statement Summary for 2nd Quarter ended 31 December 2016 (Figures Finalised as at 2017/01/30)</t>
  </si>
  <si>
    <t>Northern Cape: Kgatelopele(NC086) - Table C1 Schedule Quarterly Budget Statement Summary for 2nd Quarter ended 31 December 2016 (Figures Finalised as at 2017/01/30)</t>
  </si>
  <si>
    <t>Northern Cape: Dawid Kruiper(NC087) - Table C1 Schedule Quarterly Budget Statement Summary for 2nd Quarter ended 31 December 2016 (Figures Finalised as at 2017/01/30)</t>
  </si>
  <si>
    <t>Northern Cape: Z F Mgcawu(DC8) - Table C1 Schedule Quarterly Budget Statement Summary for 2nd Quarter ended 31 December 2016 (Figures Finalised as at 2017/01/30)</t>
  </si>
  <si>
    <t>Northern Cape: Sol Plaatje(NC091) - Table C1 Schedule Quarterly Budget Statement Summary for 2nd Quarter ended 31 December 2016 (Figures Finalised as at 2017/01/30)</t>
  </si>
  <si>
    <t>Northern Cape: Dikgatlong(NC092) - Table C1 Schedule Quarterly Budget Statement Summary for 2nd Quarter ended 31 December 2016 (Figures Finalised as at 2017/01/30)</t>
  </si>
  <si>
    <t>Northern Cape: Magareng(NC093) - Table C1 Schedule Quarterly Budget Statement Summary for 2nd Quarter ended 31 December 2016 (Figures Finalised as at 2017/01/30)</t>
  </si>
  <si>
    <t>Northern Cape: Phokwane(NC094) - Table C1 Schedule Quarterly Budget Statement Summary for 2nd Quarter ended 31 December 2016 (Figures Finalised as at 2017/01/30)</t>
  </si>
  <si>
    <t>Northern Cape: Frances Baard(DC9)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</si>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</sst>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1119689601</v>
      </c>
      <c r="C5" s="18">
        <v>0</v>
      </c>
      <c r="D5" s="58">
        <v>1173375488</v>
      </c>
      <c r="E5" s="59">
        <v>1173375488</v>
      </c>
      <c r="F5" s="59">
        <v>376251338</v>
      </c>
      <c r="G5" s="59">
        <v>37761323</v>
      </c>
      <c r="H5" s="59">
        <v>23589219</v>
      </c>
      <c r="I5" s="59">
        <v>437601880</v>
      </c>
      <c r="J5" s="59">
        <v>46576017</v>
      </c>
      <c r="K5" s="59">
        <v>48254293</v>
      </c>
      <c r="L5" s="59">
        <v>54457597</v>
      </c>
      <c r="M5" s="59">
        <v>149287907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586889787</v>
      </c>
      <c r="W5" s="59">
        <v>722497375</v>
      </c>
      <c r="X5" s="59">
        <v>-135607588</v>
      </c>
      <c r="Y5" s="60">
        <v>-18.77</v>
      </c>
      <c r="Z5" s="61">
        <v>1173375488</v>
      </c>
    </row>
    <row r="6" spans="1:26" ht="13.5">
      <c r="A6" s="57" t="s">
        <v>32</v>
      </c>
      <c r="B6" s="18">
        <v>2032021279</v>
      </c>
      <c r="C6" s="18">
        <v>0</v>
      </c>
      <c r="D6" s="58">
        <v>2964673400</v>
      </c>
      <c r="E6" s="59">
        <v>2964673400</v>
      </c>
      <c r="F6" s="59">
        <v>167700275</v>
      </c>
      <c r="G6" s="59">
        <v>224044779</v>
      </c>
      <c r="H6" s="59">
        <v>213530353</v>
      </c>
      <c r="I6" s="59">
        <v>605275407</v>
      </c>
      <c r="J6" s="59">
        <v>190515481</v>
      </c>
      <c r="K6" s="59">
        <v>193941422</v>
      </c>
      <c r="L6" s="59">
        <v>304976247</v>
      </c>
      <c r="M6" s="59">
        <v>689433150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1294708557</v>
      </c>
      <c r="W6" s="59">
        <v>1458262906</v>
      </c>
      <c r="X6" s="59">
        <v>-163554349</v>
      </c>
      <c r="Y6" s="60">
        <v>-11.22</v>
      </c>
      <c r="Z6" s="61">
        <v>2964673400</v>
      </c>
    </row>
    <row r="7" spans="1:26" ht="13.5">
      <c r="A7" s="57" t="s">
        <v>33</v>
      </c>
      <c r="B7" s="18">
        <v>43529495</v>
      </c>
      <c r="C7" s="18">
        <v>0</v>
      </c>
      <c r="D7" s="58">
        <v>41515222</v>
      </c>
      <c r="E7" s="59">
        <v>41515222</v>
      </c>
      <c r="F7" s="59">
        <v>-704827</v>
      </c>
      <c r="G7" s="59">
        <v>3281478</v>
      </c>
      <c r="H7" s="59">
        <v>2553017</v>
      </c>
      <c r="I7" s="59">
        <v>5129668</v>
      </c>
      <c r="J7" s="59">
        <v>2193998</v>
      </c>
      <c r="K7" s="59">
        <v>112838</v>
      </c>
      <c r="L7" s="59">
        <v>2358115</v>
      </c>
      <c r="M7" s="59">
        <v>4664951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9794619</v>
      </c>
      <c r="W7" s="59">
        <v>14800941</v>
      </c>
      <c r="X7" s="59">
        <v>-5006322</v>
      </c>
      <c r="Y7" s="60">
        <v>-33.82</v>
      </c>
      <c r="Z7" s="61">
        <v>41515222</v>
      </c>
    </row>
    <row r="8" spans="1:26" ht="13.5">
      <c r="A8" s="57" t="s">
        <v>34</v>
      </c>
      <c r="B8" s="18">
        <v>1179416049</v>
      </c>
      <c r="C8" s="18">
        <v>0</v>
      </c>
      <c r="D8" s="58">
        <v>1672877160</v>
      </c>
      <c r="E8" s="59">
        <v>1672877160</v>
      </c>
      <c r="F8" s="59">
        <v>505727268</v>
      </c>
      <c r="G8" s="59">
        <v>52556195</v>
      </c>
      <c r="H8" s="59">
        <v>16763127</v>
      </c>
      <c r="I8" s="59">
        <v>575046590</v>
      </c>
      <c r="J8" s="59">
        <v>16178347</v>
      </c>
      <c r="K8" s="59">
        <v>5237724</v>
      </c>
      <c r="L8" s="59">
        <v>402683131</v>
      </c>
      <c r="M8" s="59">
        <v>424099202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999145792</v>
      </c>
      <c r="W8" s="59">
        <v>1042631289</v>
      </c>
      <c r="X8" s="59">
        <v>-43485497</v>
      </c>
      <c r="Y8" s="60">
        <v>-4.17</v>
      </c>
      <c r="Z8" s="61">
        <v>1672877160</v>
      </c>
    </row>
    <row r="9" spans="1:26" ht="13.5">
      <c r="A9" s="57" t="s">
        <v>35</v>
      </c>
      <c r="B9" s="18">
        <v>348532834</v>
      </c>
      <c r="C9" s="18">
        <v>0</v>
      </c>
      <c r="D9" s="58">
        <v>624841171</v>
      </c>
      <c r="E9" s="59">
        <v>624841171</v>
      </c>
      <c r="F9" s="59">
        <v>35534355</v>
      </c>
      <c r="G9" s="59">
        <v>36661377</v>
      </c>
      <c r="H9" s="59">
        <v>138049009</v>
      </c>
      <c r="I9" s="59">
        <v>210244741</v>
      </c>
      <c r="J9" s="59">
        <v>98784916</v>
      </c>
      <c r="K9" s="59">
        <v>95146125</v>
      </c>
      <c r="L9" s="59">
        <v>133247122</v>
      </c>
      <c r="M9" s="59">
        <v>327178163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537422904</v>
      </c>
      <c r="W9" s="59">
        <v>330634326</v>
      </c>
      <c r="X9" s="59">
        <v>206788578</v>
      </c>
      <c r="Y9" s="60">
        <v>62.54</v>
      </c>
      <c r="Z9" s="61">
        <v>624841171</v>
      </c>
    </row>
    <row r="10" spans="1:26" ht="25.5">
      <c r="A10" s="62" t="s">
        <v>106</v>
      </c>
      <c r="B10" s="63">
        <f>SUM(B5:B9)</f>
        <v>4723189258</v>
      </c>
      <c r="C10" s="63">
        <f>SUM(C5:C9)</f>
        <v>0</v>
      </c>
      <c r="D10" s="64">
        <f aca="true" t="shared" si="0" ref="D10:Z10">SUM(D5:D9)</f>
        <v>6477282441</v>
      </c>
      <c r="E10" s="65">
        <f t="shared" si="0"/>
        <v>6477282441</v>
      </c>
      <c r="F10" s="65">
        <f t="shared" si="0"/>
        <v>1084508409</v>
      </c>
      <c r="G10" s="65">
        <f t="shared" si="0"/>
        <v>354305152</v>
      </c>
      <c r="H10" s="65">
        <f t="shared" si="0"/>
        <v>394484725</v>
      </c>
      <c r="I10" s="65">
        <f t="shared" si="0"/>
        <v>1833298286</v>
      </c>
      <c r="J10" s="65">
        <f t="shared" si="0"/>
        <v>354248759</v>
      </c>
      <c r="K10" s="65">
        <f t="shared" si="0"/>
        <v>342692402</v>
      </c>
      <c r="L10" s="65">
        <f t="shared" si="0"/>
        <v>897722212</v>
      </c>
      <c r="M10" s="65">
        <f t="shared" si="0"/>
        <v>1594663373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3427961659</v>
      </c>
      <c r="W10" s="65">
        <f t="shared" si="0"/>
        <v>3568826837</v>
      </c>
      <c r="X10" s="65">
        <f t="shared" si="0"/>
        <v>-140865178</v>
      </c>
      <c r="Y10" s="66">
        <f>+IF(W10&lt;&gt;0,(X10/W10)*100,0)</f>
        <v>-3.94710038995372</v>
      </c>
      <c r="Z10" s="67">
        <f t="shared" si="0"/>
        <v>6477282441</v>
      </c>
    </row>
    <row r="11" spans="1:26" ht="13.5">
      <c r="A11" s="57" t="s">
        <v>36</v>
      </c>
      <c r="B11" s="18">
        <v>1590869621</v>
      </c>
      <c r="C11" s="18">
        <v>0</v>
      </c>
      <c r="D11" s="58">
        <v>2268082766</v>
      </c>
      <c r="E11" s="59">
        <v>2268082766</v>
      </c>
      <c r="F11" s="59">
        <v>150493540</v>
      </c>
      <c r="G11" s="59">
        <v>168761719</v>
      </c>
      <c r="H11" s="59">
        <v>164136433</v>
      </c>
      <c r="I11" s="59">
        <v>483391692</v>
      </c>
      <c r="J11" s="59">
        <v>154694328</v>
      </c>
      <c r="K11" s="59">
        <v>185694167</v>
      </c>
      <c r="L11" s="59">
        <v>184219915</v>
      </c>
      <c r="M11" s="59">
        <v>524608410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1008000102</v>
      </c>
      <c r="W11" s="59">
        <v>1106730333</v>
      </c>
      <c r="X11" s="59">
        <v>-98730231</v>
      </c>
      <c r="Y11" s="60">
        <v>-8.92</v>
      </c>
      <c r="Z11" s="61">
        <v>2268082766</v>
      </c>
    </row>
    <row r="12" spans="1:26" ht="13.5">
      <c r="A12" s="57" t="s">
        <v>37</v>
      </c>
      <c r="B12" s="18">
        <v>98444851</v>
      </c>
      <c r="C12" s="18">
        <v>0</v>
      </c>
      <c r="D12" s="58">
        <v>147631314</v>
      </c>
      <c r="E12" s="59">
        <v>147631314</v>
      </c>
      <c r="F12" s="59">
        <v>9734187</v>
      </c>
      <c r="G12" s="59">
        <v>8286543</v>
      </c>
      <c r="H12" s="59">
        <v>10449108</v>
      </c>
      <c r="I12" s="59">
        <v>28469838</v>
      </c>
      <c r="J12" s="59">
        <v>10026317</v>
      </c>
      <c r="K12" s="59">
        <v>9678127</v>
      </c>
      <c r="L12" s="59">
        <v>11041833</v>
      </c>
      <c r="M12" s="59">
        <v>30746277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59216115</v>
      </c>
      <c r="W12" s="59">
        <v>71394223</v>
      </c>
      <c r="X12" s="59">
        <v>-12178108</v>
      </c>
      <c r="Y12" s="60">
        <v>-17.06</v>
      </c>
      <c r="Z12" s="61">
        <v>147631314</v>
      </c>
    </row>
    <row r="13" spans="1:26" ht="13.5">
      <c r="A13" s="57" t="s">
        <v>107</v>
      </c>
      <c r="B13" s="18">
        <v>519129491</v>
      </c>
      <c r="C13" s="18">
        <v>0</v>
      </c>
      <c r="D13" s="58">
        <v>454950714</v>
      </c>
      <c r="E13" s="59">
        <v>454950714</v>
      </c>
      <c r="F13" s="59">
        <v>0</v>
      </c>
      <c r="G13" s="59">
        <v>4913382</v>
      </c>
      <c r="H13" s="59">
        <v>23174297</v>
      </c>
      <c r="I13" s="59">
        <v>28087679</v>
      </c>
      <c r="J13" s="59">
        <v>9346464</v>
      </c>
      <c r="K13" s="59">
        <v>9453175</v>
      </c>
      <c r="L13" s="59">
        <v>10833963</v>
      </c>
      <c r="M13" s="59">
        <v>29633602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57721281</v>
      </c>
      <c r="W13" s="59">
        <v>211634983</v>
      </c>
      <c r="X13" s="59">
        <v>-153913702</v>
      </c>
      <c r="Y13" s="60">
        <v>-72.73</v>
      </c>
      <c r="Z13" s="61">
        <v>454950714</v>
      </c>
    </row>
    <row r="14" spans="1:26" ht="13.5">
      <c r="A14" s="57" t="s">
        <v>38</v>
      </c>
      <c r="B14" s="18">
        <v>84995170</v>
      </c>
      <c r="C14" s="18">
        <v>0</v>
      </c>
      <c r="D14" s="58">
        <v>80059711</v>
      </c>
      <c r="E14" s="59">
        <v>80059711</v>
      </c>
      <c r="F14" s="59">
        <v>1451829</v>
      </c>
      <c r="G14" s="59">
        <v>2057409</v>
      </c>
      <c r="H14" s="59">
        <v>3501391</v>
      </c>
      <c r="I14" s="59">
        <v>7010629</v>
      </c>
      <c r="J14" s="59">
        <v>1432210</v>
      </c>
      <c r="K14" s="59">
        <v>2089865</v>
      </c>
      <c r="L14" s="59">
        <v>22507060</v>
      </c>
      <c r="M14" s="59">
        <v>26029135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33039764</v>
      </c>
      <c r="W14" s="59">
        <v>38121894</v>
      </c>
      <c r="X14" s="59">
        <v>-5082130</v>
      </c>
      <c r="Y14" s="60">
        <v>-13.33</v>
      </c>
      <c r="Z14" s="61">
        <v>80059711</v>
      </c>
    </row>
    <row r="15" spans="1:26" ht="13.5">
      <c r="A15" s="57" t="s">
        <v>39</v>
      </c>
      <c r="B15" s="18">
        <v>1213200004</v>
      </c>
      <c r="C15" s="18">
        <v>0</v>
      </c>
      <c r="D15" s="58">
        <v>1835488258</v>
      </c>
      <c r="E15" s="59">
        <v>1835488258</v>
      </c>
      <c r="F15" s="59">
        <v>37365455</v>
      </c>
      <c r="G15" s="59">
        <v>145776100</v>
      </c>
      <c r="H15" s="59">
        <v>149860693</v>
      </c>
      <c r="I15" s="59">
        <v>333002248</v>
      </c>
      <c r="J15" s="59">
        <v>96622992</v>
      </c>
      <c r="K15" s="59">
        <v>110485659</v>
      </c>
      <c r="L15" s="59">
        <v>128198576</v>
      </c>
      <c r="M15" s="59">
        <v>335307227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668309475</v>
      </c>
      <c r="W15" s="59">
        <v>866585980</v>
      </c>
      <c r="X15" s="59">
        <v>-198276505</v>
      </c>
      <c r="Y15" s="60">
        <v>-22.88</v>
      </c>
      <c r="Z15" s="61">
        <v>1835488258</v>
      </c>
    </row>
    <row r="16" spans="1:26" ht="13.5">
      <c r="A16" s="68" t="s">
        <v>40</v>
      </c>
      <c r="B16" s="18">
        <v>191705578</v>
      </c>
      <c r="C16" s="18">
        <v>0</v>
      </c>
      <c r="D16" s="58">
        <v>184886574</v>
      </c>
      <c r="E16" s="59">
        <v>184886574</v>
      </c>
      <c r="F16" s="59">
        <v>12336862</v>
      </c>
      <c r="G16" s="59">
        <v>10794282</v>
      </c>
      <c r="H16" s="59">
        <v>8788245</v>
      </c>
      <c r="I16" s="59">
        <v>31919389</v>
      </c>
      <c r="J16" s="59">
        <v>16705991</v>
      </c>
      <c r="K16" s="59">
        <v>13146057</v>
      </c>
      <c r="L16" s="59">
        <v>22553339</v>
      </c>
      <c r="M16" s="59">
        <v>52405387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84324776</v>
      </c>
      <c r="W16" s="59">
        <v>86860455</v>
      </c>
      <c r="X16" s="59">
        <v>-2535679</v>
      </c>
      <c r="Y16" s="60">
        <v>-2.92</v>
      </c>
      <c r="Z16" s="61">
        <v>184886574</v>
      </c>
    </row>
    <row r="17" spans="1:26" ht="13.5">
      <c r="A17" s="57" t="s">
        <v>41</v>
      </c>
      <c r="B17" s="18">
        <v>1287119089</v>
      </c>
      <c r="C17" s="18">
        <v>0</v>
      </c>
      <c r="D17" s="58">
        <v>1701581499</v>
      </c>
      <c r="E17" s="59">
        <v>1701581499</v>
      </c>
      <c r="F17" s="59">
        <v>60196536</v>
      </c>
      <c r="G17" s="59">
        <v>67544552</v>
      </c>
      <c r="H17" s="59">
        <v>280106040</v>
      </c>
      <c r="I17" s="59">
        <v>407847128</v>
      </c>
      <c r="J17" s="59">
        <v>87067893</v>
      </c>
      <c r="K17" s="59">
        <v>69110031</v>
      </c>
      <c r="L17" s="59">
        <v>102075040</v>
      </c>
      <c r="M17" s="59">
        <v>258252964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666100092</v>
      </c>
      <c r="W17" s="59">
        <v>923681932</v>
      </c>
      <c r="X17" s="59">
        <v>-257581840</v>
      </c>
      <c r="Y17" s="60">
        <v>-27.89</v>
      </c>
      <c r="Z17" s="61">
        <v>1701581499</v>
      </c>
    </row>
    <row r="18" spans="1:26" ht="13.5">
      <c r="A18" s="69" t="s">
        <v>42</v>
      </c>
      <c r="B18" s="70">
        <f>SUM(B11:B17)</f>
        <v>4985463804</v>
      </c>
      <c r="C18" s="70">
        <f>SUM(C11:C17)</f>
        <v>0</v>
      </c>
      <c r="D18" s="71">
        <f aca="true" t="shared" si="1" ref="D18:Z18">SUM(D11:D17)</f>
        <v>6672680836</v>
      </c>
      <c r="E18" s="72">
        <f t="shared" si="1"/>
        <v>6672680836</v>
      </c>
      <c r="F18" s="72">
        <f t="shared" si="1"/>
        <v>271578409</v>
      </c>
      <c r="G18" s="72">
        <f t="shared" si="1"/>
        <v>408133987</v>
      </c>
      <c r="H18" s="72">
        <f t="shared" si="1"/>
        <v>640016207</v>
      </c>
      <c r="I18" s="72">
        <f t="shared" si="1"/>
        <v>1319728603</v>
      </c>
      <c r="J18" s="72">
        <f t="shared" si="1"/>
        <v>375896195</v>
      </c>
      <c r="K18" s="72">
        <f t="shared" si="1"/>
        <v>399657081</v>
      </c>
      <c r="L18" s="72">
        <f t="shared" si="1"/>
        <v>481429726</v>
      </c>
      <c r="M18" s="72">
        <f t="shared" si="1"/>
        <v>1256983002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2576711605</v>
      </c>
      <c r="W18" s="72">
        <f t="shared" si="1"/>
        <v>3305009800</v>
      </c>
      <c r="X18" s="72">
        <f t="shared" si="1"/>
        <v>-728298195</v>
      </c>
      <c r="Y18" s="66">
        <f>+IF(W18&lt;&gt;0,(X18/W18)*100,0)</f>
        <v>-22.036188667277173</v>
      </c>
      <c r="Z18" s="73">
        <f t="shared" si="1"/>
        <v>6672680836</v>
      </c>
    </row>
    <row r="19" spans="1:26" ht="13.5">
      <c r="A19" s="69" t="s">
        <v>43</v>
      </c>
      <c r="B19" s="74">
        <f>+B10-B18</f>
        <v>-262274546</v>
      </c>
      <c r="C19" s="74">
        <f>+C10-C18</f>
        <v>0</v>
      </c>
      <c r="D19" s="75">
        <f aca="true" t="shared" si="2" ref="D19:Z19">+D10-D18</f>
        <v>-195398395</v>
      </c>
      <c r="E19" s="76">
        <f t="shared" si="2"/>
        <v>-195398395</v>
      </c>
      <c r="F19" s="76">
        <f t="shared" si="2"/>
        <v>812930000</v>
      </c>
      <c r="G19" s="76">
        <f t="shared" si="2"/>
        <v>-53828835</v>
      </c>
      <c r="H19" s="76">
        <f t="shared" si="2"/>
        <v>-245531482</v>
      </c>
      <c r="I19" s="76">
        <f t="shared" si="2"/>
        <v>513569683</v>
      </c>
      <c r="J19" s="76">
        <f t="shared" si="2"/>
        <v>-21647436</v>
      </c>
      <c r="K19" s="76">
        <f t="shared" si="2"/>
        <v>-56964679</v>
      </c>
      <c r="L19" s="76">
        <f t="shared" si="2"/>
        <v>416292486</v>
      </c>
      <c r="M19" s="76">
        <f t="shared" si="2"/>
        <v>337680371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851250054</v>
      </c>
      <c r="W19" s="76">
        <f>IF(E10=E18,0,W10-W18)</f>
        <v>263817037</v>
      </c>
      <c r="X19" s="76">
        <f t="shared" si="2"/>
        <v>587433017</v>
      </c>
      <c r="Y19" s="77">
        <f>+IF(W19&lt;&gt;0,(X19/W19)*100,0)</f>
        <v>222.66682382608974</v>
      </c>
      <c r="Z19" s="78">
        <f t="shared" si="2"/>
        <v>-195398395</v>
      </c>
    </row>
    <row r="20" spans="1:26" ht="13.5">
      <c r="A20" s="57" t="s">
        <v>44</v>
      </c>
      <c r="B20" s="18">
        <v>612052311</v>
      </c>
      <c r="C20" s="18">
        <v>0</v>
      </c>
      <c r="D20" s="58">
        <v>778431918</v>
      </c>
      <c r="E20" s="59">
        <v>778431918</v>
      </c>
      <c r="F20" s="59">
        <v>69829156</v>
      </c>
      <c r="G20" s="59">
        <v>36004296</v>
      </c>
      <c r="H20" s="59">
        <v>18043392</v>
      </c>
      <c r="I20" s="59">
        <v>123876844</v>
      </c>
      <c r="J20" s="59">
        <v>67429915</v>
      </c>
      <c r="K20" s="59">
        <v>13107409</v>
      </c>
      <c r="L20" s="59">
        <v>63585262</v>
      </c>
      <c r="M20" s="59">
        <v>144122586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267999430</v>
      </c>
      <c r="W20" s="59">
        <v>419152187</v>
      </c>
      <c r="X20" s="59">
        <v>-151152757</v>
      </c>
      <c r="Y20" s="60">
        <v>-36.06</v>
      </c>
      <c r="Z20" s="61">
        <v>778431918</v>
      </c>
    </row>
    <row r="21" spans="1:26" ht="13.5">
      <c r="A21" s="57" t="s">
        <v>108</v>
      </c>
      <c r="B21" s="79">
        <v>-701677</v>
      </c>
      <c r="C21" s="79">
        <v>0</v>
      </c>
      <c r="D21" s="80">
        <v>89927744</v>
      </c>
      <c r="E21" s="81">
        <v>89927744</v>
      </c>
      <c r="F21" s="81">
        <v>54000</v>
      </c>
      <c r="G21" s="81">
        <v>54000</v>
      </c>
      <c r="H21" s="81">
        <v>470290</v>
      </c>
      <c r="I21" s="81">
        <v>578290</v>
      </c>
      <c r="J21" s="81">
        <v>850123</v>
      </c>
      <c r="K21" s="81">
        <v>812307</v>
      </c>
      <c r="L21" s="81">
        <v>219453</v>
      </c>
      <c r="M21" s="81">
        <v>1881883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2460173</v>
      </c>
      <c r="W21" s="81">
        <v>26801767</v>
      </c>
      <c r="X21" s="81">
        <v>-24341594</v>
      </c>
      <c r="Y21" s="82">
        <v>-90.82</v>
      </c>
      <c r="Z21" s="83">
        <v>89927744</v>
      </c>
    </row>
    <row r="22" spans="1:26" ht="25.5">
      <c r="A22" s="84" t="s">
        <v>109</v>
      </c>
      <c r="B22" s="85">
        <f>SUM(B19:B21)</f>
        <v>349076088</v>
      </c>
      <c r="C22" s="85">
        <f>SUM(C19:C21)</f>
        <v>0</v>
      </c>
      <c r="D22" s="86">
        <f aca="true" t="shared" si="3" ref="D22:Z22">SUM(D19:D21)</f>
        <v>672961267</v>
      </c>
      <c r="E22" s="87">
        <f t="shared" si="3"/>
        <v>672961267</v>
      </c>
      <c r="F22" s="87">
        <f t="shared" si="3"/>
        <v>882813156</v>
      </c>
      <c r="G22" s="87">
        <f t="shared" si="3"/>
        <v>-17770539</v>
      </c>
      <c r="H22" s="87">
        <f t="shared" si="3"/>
        <v>-227017800</v>
      </c>
      <c r="I22" s="87">
        <f t="shared" si="3"/>
        <v>638024817</v>
      </c>
      <c r="J22" s="87">
        <f t="shared" si="3"/>
        <v>46632602</v>
      </c>
      <c r="K22" s="87">
        <f t="shared" si="3"/>
        <v>-43044963</v>
      </c>
      <c r="L22" s="87">
        <f t="shared" si="3"/>
        <v>480097201</v>
      </c>
      <c r="M22" s="87">
        <f t="shared" si="3"/>
        <v>483684840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1121709657</v>
      </c>
      <c r="W22" s="87">
        <f t="shared" si="3"/>
        <v>709770991</v>
      </c>
      <c r="X22" s="87">
        <f t="shared" si="3"/>
        <v>411938666</v>
      </c>
      <c r="Y22" s="88">
        <f>+IF(W22&lt;&gt;0,(X22/W22)*100,0)</f>
        <v>58.0382505376301</v>
      </c>
      <c r="Z22" s="89">
        <f t="shared" si="3"/>
        <v>672961267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349076088</v>
      </c>
      <c r="C24" s="74">
        <f>SUM(C22:C23)</f>
        <v>0</v>
      </c>
      <c r="D24" s="75">
        <f aca="true" t="shared" si="4" ref="D24:Z24">SUM(D22:D23)</f>
        <v>672961267</v>
      </c>
      <c r="E24" s="76">
        <f t="shared" si="4"/>
        <v>672961267</v>
      </c>
      <c r="F24" s="76">
        <f t="shared" si="4"/>
        <v>882813156</v>
      </c>
      <c r="G24" s="76">
        <f t="shared" si="4"/>
        <v>-17770539</v>
      </c>
      <c r="H24" s="76">
        <f t="shared" si="4"/>
        <v>-227017800</v>
      </c>
      <c r="I24" s="76">
        <f t="shared" si="4"/>
        <v>638024817</v>
      </c>
      <c r="J24" s="76">
        <f t="shared" si="4"/>
        <v>46632602</v>
      </c>
      <c r="K24" s="76">
        <f t="shared" si="4"/>
        <v>-43044963</v>
      </c>
      <c r="L24" s="76">
        <f t="shared" si="4"/>
        <v>480097201</v>
      </c>
      <c r="M24" s="76">
        <f t="shared" si="4"/>
        <v>483684840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1121709657</v>
      </c>
      <c r="W24" s="76">
        <f t="shared" si="4"/>
        <v>709770991</v>
      </c>
      <c r="X24" s="76">
        <f t="shared" si="4"/>
        <v>411938666</v>
      </c>
      <c r="Y24" s="77">
        <f>+IF(W24&lt;&gt;0,(X24/W24)*100,0)</f>
        <v>58.0382505376301</v>
      </c>
      <c r="Z24" s="78">
        <f t="shared" si="4"/>
        <v>672961267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836929591</v>
      </c>
      <c r="C27" s="21">
        <v>0</v>
      </c>
      <c r="D27" s="98">
        <v>1255436069</v>
      </c>
      <c r="E27" s="99">
        <v>1255436069</v>
      </c>
      <c r="F27" s="99">
        <v>29386867</v>
      </c>
      <c r="G27" s="99">
        <v>70820946</v>
      </c>
      <c r="H27" s="99">
        <v>54959151</v>
      </c>
      <c r="I27" s="99">
        <v>155166964</v>
      </c>
      <c r="J27" s="99">
        <v>51977069</v>
      </c>
      <c r="K27" s="99">
        <v>36429055</v>
      </c>
      <c r="L27" s="99">
        <v>89478853</v>
      </c>
      <c r="M27" s="99">
        <v>177884977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333051941</v>
      </c>
      <c r="W27" s="99">
        <v>627718036</v>
      </c>
      <c r="X27" s="99">
        <v>-294666095</v>
      </c>
      <c r="Y27" s="100">
        <v>-46.94</v>
      </c>
      <c r="Z27" s="101">
        <v>1255436069</v>
      </c>
    </row>
    <row r="28" spans="1:26" ht="13.5">
      <c r="A28" s="102" t="s">
        <v>44</v>
      </c>
      <c r="B28" s="18">
        <v>683082057</v>
      </c>
      <c r="C28" s="18">
        <v>0</v>
      </c>
      <c r="D28" s="58">
        <v>863819219</v>
      </c>
      <c r="E28" s="59">
        <v>863819219</v>
      </c>
      <c r="F28" s="59">
        <v>27164517</v>
      </c>
      <c r="G28" s="59">
        <v>64188143</v>
      </c>
      <c r="H28" s="59">
        <v>45408337</v>
      </c>
      <c r="I28" s="59">
        <v>136760997</v>
      </c>
      <c r="J28" s="59">
        <v>40256145</v>
      </c>
      <c r="K28" s="59">
        <v>29100899</v>
      </c>
      <c r="L28" s="59">
        <v>75135396</v>
      </c>
      <c r="M28" s="59">
        <v>144492440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281253437</v>
      </c>
      <c r="W28" s="59">
        <v>431909610</v>
      </c>
      <c r="X28" s="59">
        <v>-150656173</v>
      </c>
      <c r="Y28" s="60">
        <v>-34.88</v>
      </c>
      <c r="Z28" s="61">
        <v>863819219</v>
      </c>
    </row>
    <row r="29" spans="1:26" ht="13.5">
      <c r="A29" s="57" t="s">
        <v>111</v>
      </c>
      <c r="B29" s="18">
        <v>66632688</v>
      </c>
      <c r="C29" s="18">
        <v>0</v>
      </c>
      <c r="D29" s="58">
        <v>68648745</v>
      </c>
      <c r="E29" s="59">
        <v>68648745</v>
      </c>
      <c r="F29" s="59">
        <v>479905</v>
      </c>
      <c r="G29" s="59">
        <v>103644</v>
      </c>
      <c r="H29" s="59">
        <v>1543574</v>
      </c>
      <c r="I29" s="59">
        <v>2127123</v>
      </c>
      <c r="J29" s="59">
        <v>3072476</v>
      </c>
      <c r="K29" s="59">
        <v>0</v>
      </c>
      <c r="L29" s="59">
        <v>9499842</v>
      </c>
      <c r="M29" s="59">
        <v>12572318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14699441</v>
      </c>
      <c r="W29" s="59">
        <v>34324373</v>
      </c>
      <c r="X29" s="59">
        <v>-19624932</v>
      </c>
      <c r="Y29" s="60">
        <v>-57.17</v>
      </c>
      <c r="Z29" s="61">
        <v>68648745</v>
      </c>
    </row>
    <row r="30" spans="1:26" ht="13.5">
      <c r="A30" s="57" t="s">
        <v>48</v>
      </c>
      <c r="B30" s="18">
        <v>3469659</v>
      </c>
      <c r="C30" s="18">
        <v>0</v>
      </c>
      <c r="D30" s="58">
        <v>93602000</v>
      </c>
      <c r="E30" s="59">
        <v>93602000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200000</v>
      </c>
      <c r="M30" s="59">
        <v>200000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200000</v>
      </c>
      <c r="W30" s="59">
        <v>46801000</v>
      </c>
      <c r="X30" s="59">
        <v>-46601000</v>
      </c>
      <c r="Y30" s="60">
        <v>-99.57</v>
      </c>
      <c r="Z30" s="61">
        <v>93602000</v>
      </c>
    </row>
    <row r="31" spans="1:26" ht="13.5">
      <c r="A31" s="57" t="s">
        <v>49</v>
      </c>
      <c r="B31" s="18">
        <v>83745186</v>
      </c>
      <c r="C31" s="18">
        <v>0</v>
      </c>
      <c r="D31" s="58">
        <v>229366105</v>
      </c>
      <c r="E31" s="59">
        <v>229366105</v>
      </c>
      <c r="F31" s="59">
        <v>1742445</v>
      </c>
      <c r="G31" s="59">
        <v>6529160</v>
      </c>
      <c r="H31" s="59">
        <v>8007240</v>
      </c>
      <c r="I31" s="59">
        <v>16278845</v>
      </c>
      <c r="J31" s="59">
        <v>8648448</v>
      </c>
      <c r="K31" s="59">
        <v>7328156</v>
      </c>
      <c r="L31" s="59">
        <v>4643615</v>
      </c>
      <c r="M31" s="59">
        <v>20620219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36899064</v>
      </c>
      <c r="W31" s="59">
        <v>114683054</v>
      </c>
      <c r="X31" s="59">
        <v>-77783990</v>
      </c>
      <c r="Y31" s="60">
        <v>-67.83</v>
      </c>
      <c r="Z31" s="61">
        <v>229366105</v>
      </c>
    </row>
    <row r="32" spans="1:26" ht="13.5">
      <c r="A32" s="69" t="s">
        <v>50</v>
      </c>
      <c r="B32" s="21">
        <f>SUM(B28:B31)</f>
        <v>836929590</v>
      </c>
      <c r="C32" s="21">
        <f>SUM(C28:C31)</f>
        <v>0</v>
      </c>
      <c r="D32" s="98">
        <f aca="true" t="shared" si="5" ref="D32:Z32">SUM(D28:D31)</f>
        <v>1255436069</v>
      </c>
      <c r="E32" s="99">
        <f t="shared" si="5"/>
        <v>1255436069</v>
      </c>
      <c r="F32" s="99">
        <f t="shared" si="5"/>
        <v>29386867</v>
      </c>
      <c r="G32" s="99">
        <f t="shared" si="5"/>
        <v>70820947</v>
      </c>
      <c r="H32" s="99">
        <f t="shared" si="5"/>
        <v>54959151</v>
      </c>
      <c r="I32" s="99">
        <f t="shared" si="5"/>
        <v>155166965</v>
      </c>
      <c r="J32" s="99">
        <f t="shared" si="5"/>
        <v>51977069</v>
      </c>
      <c r="K32" s="99">
        <f t="shared" si="5"/>
        <v>36429055</v>
      </c>
      <c r="L32" s="99">
        <f t="shared" si="5"/>
        <v>89478853</v>
      </c>
      <c r="M32" s="99">
        <f t="shared" si="5"/>
        <v>177884977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333051942</v>
      </c>
      <c r="W32" s="99">
        <f t="shared" si="5"/>
        <v>627718037</v>
      </c>
      <c r="X32" s="99">
        <f t="shared" si="5"/>
        <v>-294666095</v>
      </c>
      <c r="Y32" s="100">
        <f>+IF(W32&lt;&gt;0,(X32/W32)*100,0)</f>
        <v>-46.942429184968596</v>
      </c>
      <c r="Z32" s="101">
        <f t="shared" si="5"/>
        <v>1255436069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2746362812</v>
      </c>
      <c r="C35" s="18">
        <v>0</v>
      </c>
      <c r="D35" s="58">
        <v>2839444443</v>
      </c>
      <c r="E35" s="59">
        <v>2839444443</v>
      </c>
      <c r="F35" s="59">
        <v>2935406691</v>
      </c>
      <c r="G35" s="59">
        <v>3331990138</v>
      </c>
      <c r="H35" s="59">
        <v>3395100313</v>
      </c>
      <c r="I35" s="59">
        <v>3395100313</v>
      </c>
      <c r="J35" s="59">
        <v>2431305879</v>
      </c>
      <c r="K35" s="59">
        <v>2239189866</v>
      </c>
      <c r="L35" s="59">
        <v>2477779148</v>
      </c>
      <c r="M35" s="59">
        <v>2477779148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2477779148</v>
      </c>
      <c r="W35" s="59">
        <v>1419722228</v>
      </c>
      <c r="X35" s="59">
        <v>1058056920</v>
      </c>
      <c r="Y35" s="60">
        <v>74.53</v>
      </c>
      <c r="Z35" s="61">
        <v>2839444443</v>
      </c>
    </row>
    <row r="36" spans="1:26" ht="13.5">
      <c r="A36" s="57" t="s">
        <v>53</v>
      </c>
      <c r="B36" s="18">
        <v>11342794937</v>
      </c>
      <c r="C36" s="18">
        <v>0</v>
      </c>
      <c r="D36" s="58">
        <v>15438681244</v>
      </c>
      <c r="E36" s="59">
        <v>15438681244</v>
      </c>
      <c r="F36" s="59">
        <v>9529969803</v>
      </c>
      <c r="G36" s="59">
        <v>11425611958</v>
      </c>
      <c r="H36" s="59">
        <v>8449871568</v>
      </c>
      <c r="I36" s="59">
        <v>8449871568</v>
      </c>
      <c r="J36" s="59">
        <v>7483800416</v>
      </c>
      <c r="K36" s="59">
        <v>6740493377</v>
      </c>
      <c r="L36" s="59">
        <v>7646990317</v>
      </c>
      <c r="M36" s="59">
        <v>7646990317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7646990317</v>
      </c>
      <c r="W36" s="59">
        <v>7719340627</v>
      </c>
      <c r="X36" s="59">
        <v>-72350310</v>
      </c>
      <c r="Y36" s="60">
        <v>-0.94</v>
      </c>
      <c r="Z36" s="61">
        <v>15438681244</v>
      </c>
    </row>
    <row r="37" spans="1:26" ht="13.5">
      <c r="A37" s="57" t="s">
        <v>54</v>
      </c>
      <c r="B37" s="18">
        <v>1671103472</v>
      </c>
      <c r="C37" s="18">
        <v>0</v>
      </c>
      <c r="D37" s="58">
        <v>1320847115</v>
      </c>
      <c r="E37" s="59">
        <v>1320847115</v>
      </c>
      <c r="F37" s="59">
        <v>914948488</v>
      </c>
      <c r="G37" s="59">
        <v>1162990915</v>
      </c>
      <c r="H37" s="59">
        <v>1175643484</v>
      </c>
      <c r="I37" s="59">
        <v>1175643484</v>
      </c>
      <c r="J37" s="59">
        <v>1123912391</v>
      </c>
      <c r="K37" s="59">
        <v>864795564</v>
      </c>
      <c r="L37" s="59">
        <v>1187612837</v>
      </c>
      <c r="M37" s="59">
        <v>1187612837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1187612837</v>
      </c>
      <c r="W37" s="59">
        <v>660423564</v>
      </c>
      <c r="X37" s="59">
        <v>527189273</v>
      </c>
      <c r="Y37" s="60">
        <v>79.83</v>
      </c>
      <c r="Z37" s="61">
        <v>1320847115</v>
      </c>
    </row>
    <row r="38" spans="1:26" ht="13.5">
      <c r="A38" s="57" t="s">
        <v>55</v>
      </c>
      <c r="B38" s="18">
        <v>1086973028</v>
      </c>
      <c r="C38" s="18">
        <v>0</v>
      </c>
      <c r="D38" s="58">
        <v>1249611916</v>
      </c>
      <c r="E38" s="59">
        <v>1249611916</v>
      </c>
      <c r="F38" s="59">
        <v>805180240</v>
      </c>
      <c r="G38" s="59">
        <v>1063449556</v>
      </c>
      <c r="H38" s="59">
        <v>1042177437</v>
      </c>
      <c r="I38" s="59">
        <v>1042177437</v>
      </c>
      <c r="J38" s="59">
        <v>995604811</v>
      </c>
      <c r="K38" s="59">
        <v>942274831</v>
      </c>
      <c r="L38" s="59">
        <v>988752723</v>
      </c>
      <c r="M38" s="59">
        <v>988752723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988752723</v>
      </c>
      <c r="W38" s="59">
        <v>624805965</v>
      </c>
      <c r="X38" s="59">
        <v>363946758</v>
      </c>
      <c r="Y38" s="60">
        <v>58.25</v>
      </c>
      <c r="Z38" s="61">
        <v>1249611916</v>
      </c>
    </row>
    <row r="39" spans="1:26" ht="13.5">
      <c r="A39" s="57" t="s">
        <v>56</v>
      </c>
      <c r="B39" s="18">
        <v>11331081249</v>
      </c>
      <c r="C39" s="18">
        <v>0</v>
      </c>
      <c r="D39" s="58">
        <v>15707666660</v>
      </c>
      <c r="E39" s="59">
        <v>15707666660</v>
      </c>
      <c r="F39" s="59">
        <v>10745247764</v>
      </c>
      <c r="G39" s="59">
        <v>12531161625</v>
      </c>
      <c r="H39" s="59">
        <v>9627150959</v>
      </c>
      <c r="I39" s="59">
        <v>9627150959</v>
      </c>
      <c r="J39" s="59">
        <v>7795589091</v>
      </c>
      <c r="K39" s="59">
        <v>7172612844</v>
      </c>
      <c r="L39" s="59">
        <v>7948403902</v>
      </c>
      <c r="M39" s="59">
        <v>7948403902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7948403902</v>
      </c>
      <c r="W39" s="59">
        <v>7853833336</v>
      </c>
      <c r="X39" s="59">
        <v>94570566</v>
      </c>
      <c r="Y39" s="60">
        <v>1.2</v>
      </c>
      <c r="Z39" s="61">
        <v>15707666660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675798152</v>
      </c>
      <c r="C42" s="18">
        <v>0</v>
      </c>
      <c r="D42" s="58">
        <v>1184977868</v>
      </c>
      <c r="E42" s="59">
        <v>1184977868</v>
      </c>
      <c r="F42" s="59">
        <v>713329060</v>
      </c>
      <c r="G42" s="59">
        <v>-344539042</v>
      </c>
      <c r="H42" s="59">
        <v>-100200344</v>
      </c>
      <c r="I42" s="59">
        <v>268589674</v>
      </c>
      <c r="J42" s="59">
        <v>87976800</v>
      </c>
      <c r="K42" s="59">
        <v>-91257758</v>
      </c>
      <c r="L42" s="59">
        <v>226089304</v>
      </c>
      <c r="M42" s="59">
        <v>222808346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491398020</v>
      </c>
      <c r="W42" s="59">
        <v>1079980858</v>
      </c>
      <c r="X42" s="59">
        <v>-588582838</v>
      </c>
      <c r="Y42" s="60">
        <v>-54.5</v>
      </c>
      <c r="Z42" s="61">
        <v>1184977868</v>
      </c>
    </row>
    <row r="43" spans="1:26" ht="13.5">
      <c r="A43" s="57" t="s">
        <v>59</v>
      </c>
      <c r="B43" s="18">
        <v>-588238024</v>
      </c>
      <c r="C43" s="18">
        <v>0</v>
      </c>
      <c r="D43" s="58">
        <v>-901842728</v>
      </c>
      <c r="E43" s="59">
        <v>-901842728</v>
      </c>
      <c r="F43" s="59">
        <v>78388846</v>
      </c>
      <c r="G43" s="59">
        <v>-90213978</v>
      </c>
      <c r="H43" s="59">
        <v>-50691375</v>
      </c>
      <c r="I43" s="59">
        <v>-62516507</v>
      </c>
      <c r="J43" s="59">
        <v>-41750718</v>
      </c>
      <c r="K43" s="59">
        <v>-41528640</v>
      </c>
      <c r="L43" s="59">
        <v>-77230650</v>
      </c>
      <c r="M43" s="59">
        <v>-160510008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-223026515</v>
      </c>
      <c r="W43" s="59">
        <v>-406612020</v>
      </c>
      <c r="X43" s="59">
        <v>183585505</v>
      </c>
      <c r="Y43" s="60">
        <v>-45.15</v>
      </c>
      <c r="Z43" s="61">
        <v>-901842728</v>
      </c>
    </row>
    <row r="44" spans="1:26" ht="13.5">
      <c r="A44" s="57" t="s">
        <v>60</v>
      </c>
      <c r="B44" s="18">
        <v>-49011137</v>
      </c>
      <c r="C44" s="18">
        <v>0</v>
      </c>
      <c r="D44" s="58">
        <v>-27630852</v>
      </c>
      <c r="E44" s="59">
        <v>-27630852</v>
      </c>
      <c r="F44" s="59">
        <v>-344073619</v>
      </c>
      <c r="G44" s="59">
        <v>267856612</v>
      </c>
      <c r="H44" s="59">
        <v>-1425982</v>
      </c>
      <c r="I44" s="59">
        <v>-77642989</v>
      </c>
      <c r="J44" s="59">
        <v>-1780110</v>
      </c>
      <c r="K44" s="59">
        <v>-2036567</v>
      </c>
      <c r="L44" s="59">
        <v>-7223519</v>
      </c>
      <c r="M44" s="59">
        <v>-11040196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-88683185</v>
      </c>
      <c r="W44" s="59">
        <v>-12887861</v>
      </c>
      <c r="X44" s="59">
        <v>-75795324</v>
      </c>
      <c r="Y44" s="60">
        <v>588.11</v>
      </c>
      <c r="Z44" s="61">
        <v>-27630852</v>
      </c>
    </row>
    <row r="45" spans="1:26" ht="13.5">
      <c r="A45" s="69" t="s">
        <v>61</v>
      </c>
      <c r="B45" s="21">
        <v>497022815</v>
      </c>
      <c r="C45" s="21">
        <v>0</v>
      </c>
      <c r="D45" s="98">
        <v>663680064</v>
      </c>
      <c r="E45" s="99">
        <v>663680064</v>
      </c>
      <c r="F45" s="99">
        <v>800395445</v>
      </c>
      <c r="G45" s="99">
        <v>633499037</v>
      </c>
      <c r="H45" s="99">
        <v>444650573</v>
      </c>
      <c r="I45" s="99">
        <v>444650573</v>
      </c>
      <c r="J45" s="99">
        <v>564680632</v>
      </c>
      <c r="K45" s="99">
        <v>429857667</v>
      </c>
      <c r="L45" s="99">
        <v>506811364</v>
      </c>
      <c r="M45" s="99">
        <v>571492802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571492802</v>
      </c>
      <c r="W45" s="99">
        <v>1068656753</v>
      </c>
      <c r="X45" s="99">
        <v>-497163951</v>
      </c>
      <c r="Y45" s="100">
        <v>-46.52</v>
      </c>
      <c r="Z45" s="101">
        <v>663680064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228802158</v>
      </c>
      <c r="C49" s="51">
        <v>0</v>
      </c>
      <c r="D49" s="128">
        <v>128406061</v>
      </c>
      <c r="E49" s="53">
        <v>97191547</v>
      </c>
      <c r="F49" s="53">
        <v>0</v>
      </c>
      <c r="G49" s="53">
        <v>0</v>
      </c>
      <c r="H49" s="53">
        <v>0</v>
      </c>
      <c r="I49" s="53">
        <v>1750825834</v>
      </c>
      <c r="J49" s="53">
        <v>0</v>
      </c>
      <c r="K49" s="53">
        <v>0</v>
      </c>
      <c r="L49" s="53">
        <v>0</v>
      </c>
      <c r="M49" s="53">
        <v>172701091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120802719</v>
      </c>
      <c r="W49" s="53">
        <v>259688552</v>
      </c>
      <c r="X49" s="53">
        <v>728535588</v>
      </c>
      <c r="Y49" s="53">
        <v>3486953550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200127861</v>
      </c>
      <c r="C51" s="51">
        <v>0</v>
      </c>
      <c r="D51" s="128">
        <v>56435529</v>
      </c>
      <c r="E51" s="53">
        <v>60525542</v>
      </c>
      <c r="F51" s="53">
        <v>0</v>
      </c>
      <c r="G51" s="53">
        <v>0</v>
      </c>
      <c r="H51" s="53">
        <v>0</v>
      </c>
      <c r="I51" s="53">
        <v>222160315</v>
      </c>
      <c r="J51" s="53">
        <v>0</v>
      </c>
      <c r="K51" s="53">
        <v>0</v>
      </c>
      <c r="L51" s="53">
        <v>0</v>
      </c>
      <c r="M51" s="53">
        <v>243755293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47574273</v>
      </c>
      <c r="W51" s="53">
        <v>46284576</v>
      </c>
      <c r="X51" s="53">
        <v>224614206</v>
      </c>
      <c r="Y51" s="53">
        <v>1101477595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76.5527837644787</v>
      </c>
      <c r="C58" s="5">
        <f>IF(C67=0,0,+(C76/C67)*100)</f>
        <v>0</v>
      </c>
      <c r="D58" s="6">
        <f aca="true" t="shared" si="6" ref="D58:Z58">IF(D67=0,0,+(D76/D67)*100)</f>
        <v>91.52811654816905</v>
      </c>
      <c r="E58" s="7">
        <f t="shared" si="6"/>
        <v>91.52811654816905</v>
      </c>
      <c r="F58" s="7">
        <f t="shared" si="6"/>
        <v>106.99669974401951</v>
      </c>
      <c r="G58" s="7">
        <f t="shared" si="6"/>
        <v>-32.64464321633937</v>
      </c>
      <c r="H58" s="7">
        <f t="shared" si="6"/>
        <v>98.050431787743</v>
      </c>
      <c r="I58" s="7">
        <f t="shared" si="6"/>
        <v>69.37425789507012</v>
      </c>
      <c r="J58" s="7">
        <f t="shared" si="6"/>
        <v>118.61195271419128</v>
      </c>
      <c r="K58" s="7">
        <f t="shared" si="6"/>
        <v>82.8368155756532</v>
      </c>
      <c r="L58" s="7">
        <f t="shared" si="6"/>
        <v>56.81967868905793</v>
      </c>
      <c r="M58" s="7">
        <f t="shared" si="6"/>
        <v>82.26561263154201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75.20380277929736</v>
      </c>
      <c r="W58" s="7">
        <f t="shared" si="6"/>
        <v>90.00648711201534</v>
      </c>
      <c r="X58" s="7">
        <f t="shared" si="6"/>
        <v>0</v>
      </c>
      <c r="Y58" s="7">
        <f t="shared" si="6"/>
        <v>0</v>
      </c>
      <c r="Z58" s="8">
        <f t="shared" si="6"/>
        <v>91.52811654816905</v>
      </c>
    </row>
    <row r="59" spans="1:26" ht="13.5">
      <c r="A59" s="36" t="s">
        <v>31</v>
      </c>
      <c r="B59" s="9">
        <f aca="true" t="shared" si="7" ref="B59:Z66">IF(B68=0,0,+(B77/B68)*100)</f>
        <v>60.631277470652336</v>
      </c>
      <c r="C59" s="9">
        <f t="shared" si="7"/>
        <v>0</v>
      </c>
      <c r="D59" s="2">
        <f t="shared" si="7"/>
        <v>92.65096515152591</v>
      </c>
      <c r="E59" s="10">
        <f t="shared" si="7"/>
        <v>92.65096515152591</v>
      </c>
      <c r="F59" s="10">
        <f t="shared" si="7"/>
        <v>107.5390310235778</v>
      </c>
      <c r="G59" s="10">
        <f t="shared" si="7"/>
        <v>-550.2663051626394</v>
      </c>
      <c r="H59" s="10">
        <f t="shared" si="7"/>
        <v>249.07573250056979</v>
      </c>
      <c r="I59" s="10">
        <f t="shared" si="7"/>
        <v>58.77259183938804</v>
      </c>
      <c r="J59" s="10">
        <f t="shared" si="7"/>
        <v>273.6827793861521</v>
      </c>
      <c r="K59" s="10">
        <f t="shared" si="7"/>
        <v>81.035688220418</v>
      </c>
      <c r="L59" s="10">
        <f t="shared" si="7"/>
        <v>70.37350332780028</v>
      </c>
      <c r="M59" s="10">
        <f t="shared" si="7"/>
        <v>137.11898961007708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78.51053618374095</v>
      </c>
      <c r="W59" s="10">
        <f t="shared" si="7"/>
        <v>86.16038186816144</v>
      </c>
      <c r="X59" s="10">
        <f t="shared" si="7"/>
        <v>0</v>
      </c>
      <c r="Y59" s="10">
        <f t="shared" si="7"/>
        <v>0</v>
      </c>
      <c r="Z59" s="11">
        <f t="shared" si="7"/>
        <v>92.65096515152591</v>
      </c>
    </row>
    <row r="60" spans="1:26" ht="13.5">
      <c r="A60" s="37" t="s">
        <v>32</v>
      </c>
      <c r="B60" s="12">
        <f t="shared" si="7"/>
        <v>84.88529573119692</v>
      </c>
      <c r="C60" s="12">
        <f t="shared" si="7"/>
        <v>0</v>
      </c>
      <c r="D60" s="3">
        <f t="shared" si="7"/>
        <v>92.71158394715586</v>
      </c>
      <c r="E60" s="13">
        <f t="shared" si="7"/>
        <v>92.71158394715586</v>
      </c>
      <c r="F60" s="13">
        <f t="shared" si="7"/>
        <v>106.89023557057375</v>
      </c>
      <c r="G60" s="13">
        <f t="shared" si="7"/>
        <v>45.35916724040242</v>
      </c>
      <c r="H60" s="13">
        <f t="shared" si="7"/>
        <v>82.23849515202178</v>
      </c>
      <c r="I60" s="13">
        <f t="shared" si="7"/>
        <v>75.41760473344327</v>
      </c>
      <c r="J60" s="13">
        <f t="shared" si="7"/>
        <v>84.69665780073798</v>
      </c>
      <c r="K60" s="13">
        <f t="shared" si="7"/>
        <v>82.79652450934385</v>
      </c>
      <c r="L60" s="13">
        <f t="shared" si="7"/>
        <v>52.273720189100494</v>
      </c>
      <c r="M60" s="13">
        <f t="shared" si="7"/>
        <v>69.81959483671477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72.43666081678643</v>
      </c>
      <c r="W60" s="13">
        <f t="shared" si="7"/>
        <v>93.48246927155945</v>
      </c>
      <c r="X60" s="13">
        <f t="shared" si="7"/>
        <v>0</v>
      </c>
      <c r="Y60" s="13">
        <f t="shared" si="7"/>
        <v>0</v>
      </c>
      <c r="Z60" s="14">
        <f t="shared" si="7"/>
        <v>92.71158394715586</v>
      </c>
    </row>
    <row r="61" spans="1:26" ht="13.5">
      <c r="A61" s="38" t="s">
        <v>114</v>
      </c>
      <c r="B61" s="12">
        <f t="shared" si="7"/>
        <v>94.21526064123779</v>
      </c>
      <c r="C61" s="12">
        <f t="shared" si="7"/>
        <v>0</v>
      </c>
      <c r="D61" s="3">
        <f t="shared" si="7"/>
        <v>95.9865627608093</v>
      </c>
      <c r="E61" s="13">
        <f t="shared" si="7"/>
        <v>95.9865627608093</v>
      </c>
      <c r="F61" s="13">
        <f t="shared" si="7"/>
        <v>117.3482023514876</v>
      </c>
      <c r="G61" s="13">
        <f t="shared" si="7"/>
        <v>66.70550430142981</v>
      </c>
      <c r="H61" s="13">
        <f t="shared" si="7"/>
        <v>97.82860185667252</v>
      </c>
      <c r="I61" s="13">
        <f t="shared" si="7"/>
        <v>91.52057684733236</v>
      </c>
      <c r="J61" s="13">
        <f t="shared" si="7"/>
        <v>98.80523193815766</v>
      </c>
      <c r="K61" s="13">
        <f t="shared" si="7"/>
        <v>89.82197781187095</v>
      </c>
      <c r="L61" s="13">
        <f t="shared" si="7"/>
        <v>53.00601508562494</v>
      </c>
      <c r="M61" s="13">
        <f t="shared" si="7"/>
        <v>75.3237601901063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82.83636554239601</v>
      </c>
      <c r="W61" s="13">
        <f t="shared" si="7"/>
        <v>96.38670306649499</v>
      </c>
      <c r="X61" s="13">
        <f t="shared" si="7"/>
        <v>0</v>
      </c>
      <c r="Y61" s="13">
        <f t="shared" si="7"/>
        <v>0</v>
      </c>
      <c r="Z61" s="14">
        <f t="shared" si="7"/>
        <v>95.9865627608093</v>
      </c>
    </row>
    <row r="62" spans="1:26" ht="13.5">
      <c r="A62" s="38" t="s">
        <v>115</v>
      </c>
      <c r="B62" s="12">
        <f t="shared" si="7"/>
        <v>72.03012587205069</v>
      </c>
      <c r="C62" s="12">
        <f t="shared" si="7"/>
        <v>0</v>
      </c>
      <c r="D62" s="3">
        <f t="shared" si="7"/>
        <v>85.44772566566253</v>
      </c>
      <c r="E62" s="13">
        <f t="shared" si="7"/>
        <v>85.44772566566253</v>
      </c>
      <c r="F62" s="13">
        <f t="shared" si="7"/>
        <v>125.97845427700032</v>
      </c>
      <c r="G62" s="13">
        <f t="shared" si="7"/>
        <v>4.493888087215526</v>
      </c>
      <c r="H62" s="13">
        <f t="shared" si="7"/>
        <v>53.56327913424411</v>
      </c>
      <c r="I62" s="13">
        <f t="shared" si="7"/>
        <v>48.86611362201724</v>
      </c>
      <c r="J62" s="13">
        <f t="shared" si="7"/>
        <v>62.22898613018152</v>
      </c>
      <c r="K62" s="13">
        <f t="shared" si="7"/>
        <v>74.80058902365482</v>
      </c>
      <c r="L62" s="13">
        <f t="shared" si="7"/>
        <v>51.69394598238976</v>
      </c>
      <c r="M62" s="13">
        <f t="shared" si="7"/>
        <v>60.40601964280072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55.24785924736248</v>
      </c>
      <c r="W62" s="13">
        <f t="shared" si="7"/>
        <v>87.042841142472</v>
      </c>
      <c r="X62" s="13">
        <f t="shared" si="7"/>
        <v>0</v>
      </c>
      <c r="Y62" s="13">
        <f t="shared" si="7"/>
        <v>0</v>
      </c>
      <c r="Z62" s="14">
        <f t="shared" si="7"/>
        <v>85.44772566566253</v>
      </c>
    </row>
    <row r="63" spans="1:26" ht="13.5">
      <c r="A63" s="38" t="s">
        <v>116</v>
      </c>
      <c r="B63" s="12">
        <f t="shared" si="7"/>
        <v>62.65678065395765</v>
      </c>
      <c r="C63" s="12">
        <f t="shared" si="7"/>
        <v>0</v>
      </c>
      <c r="D63" s="3">
        <f t="shared" si="7"/>
        <v>91.67506679235001</v>
      </c>
      <c r="E63" s="13">
        <f t="shared" si="7"/>
        <v>91.67506679235001</v>
      </c>
      <c r="F63" s="13">
        <f t="shared" si="7"/>
        <v>73.22394798544794</v>
      </c>
      <c r="G63" s="13">
        <f t="shared" si="7"/>
        <v>32.50021196580655</v>
      </c>
      <c r="H63" s="13">
        <f t="shared" si="7"/>
        <v>67.30990617277996</v>
      </c>
      <c r="I63" s="13">
        <f t="shared" si="7"/>
        <v>57.20348005078376</v>
      </c>
      <c r="J63" s="13">
        <f t="shared" si="7"/>
        <v>69.78578402660817</v>
      </c>
      <c r="K63" s="13">
        <f t="shared" si="7"/>
        <v>65.6000490669635</v>
      </c>
      <c r="L63" s="13">
        <f t="shared" si="7"/>
        <v>48.67268518380759</v>
      </c>
      <c r="M63" s="13">
        <f t="shared" si="7"/>
        <v>60.73828682937704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59.017691027439824</v>
      </c>
      <c r="W63" s="13">
        <f t="shared" si="7"/>
        <v>91.32066397880094</v>
      </c>
      <c r="X63" s="13">
        <f t="shared" si="7"/>
        <v>0</v>
      </c>
      <c r="Y63" s="13">
        <f t="shared" si="7"/>
        <v>0</v>
      </c>
      <c r="Z63" s="14">
        <f t="shared" si="7"/>
        <v>91.67506679235001</v>
      </c>
    </row>
    <row r="64" spans="1:26" ht="13.5">
      <c r="A64" s="38" t="s">
        <v>117</v>
      </c>
      <c r="B64" s="12">
        <f t="shared" si="7"/>
        <v>72.64208250282536</v>
      </c>
      <c r="C64" s="12">
        <f t="shared" si="7"/>
        <v>0</v>
      </c>
      <c r="D64" s="3">
        <f t="shared" si="7"/>
        <v>89.69490238473342</v>
      </c>
      <c r="E64" s="13">
        <f t="shared" si="7"/>
        <v>89.69490238473342</v>
      </c>
      <c r="F64" s="13">
        <f t="shared" si="7"/>
        <v>103.10187899965922</v>
      </c>
      <c r="G64" s="13">
        <f t="shared" si="7"/>
        <v>-7.554228771862738</v>
      </c>
      <c r="H64" s="13">
        <f t="shared" si="7"/>
        <v>65.70973649405522</v>
      </c>
      <c r="I64" s="13">
        <f t="shared" si="7"/>
        <v>50.99614471720094</v>
      </c>
      <c r="J64" s="13">
        <f t="shared" si="7"/>
        <v>69.08406807070247</v>
      </c>
      <c r="K64" s="13">
        <f t="shared" si="7"/>
        <v>65.96483412747376</v>
      </c>
      <c r="L64" s="13">
        <f t="shared" si="7"/>
        <v>49.70251617294167</v>
      </c>
      <c r="M64" s="13">
        <f t="shared" si="7"/>
        <v>60.893847280083335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56.02394027273541</v>
      </c>
      <c r="W64" s="13">
        <f t="shared" si="7"/>
        <v>91.8295235727123</v>
      </c>
      <c r="X64" s="13">
        <f t="shared" si="7"/>
        <v>0</v>
      </c>
      <c r="Y64" s="13">
        <f t="shared" si="7"/>
        <v>0</v>
      </c>
      <c r="Z64" s="14">
        <f t="shared" si="7"/>
        <v>89.69490238473342</v>
      </c>
    </row>
    <row r="65" spans="1:26" ht="13.5">
      <c r="A65" s="38" t="s">
        <v>118</v>
      </c>
      <c r="B65" s="12">
        <f t="shared" si="7"/>
        <v>4486.740829073442</v>
      </c>
      <c r="C65" s="12">
        <f t="shared" si="7"/>
        <v>0</v>
      </c>
      <c r="D65" s="3">
        <f t="shared" si="7"/>
        <v>111.53251993883299</v>
      </c>
      <c r="E65" s="13">
        <f t="shared" si="7"/>
        <v>111.53251993883299</v>
      </c>
      <c r="F65" s="13">
        <f t="shared" si="7"/>
        <v>-3.439284890497079</v>
      </c>
      <c r="G65" s="13">
        <f t="shared" si="7"/>
        <v>469.0228798279316</v>
      </c>
      <c r="H65" s="13">
        <f t="shared" si="7"/>
        <v>-4540.8682493142915</v>
      </c>
      <c r="I65" s="13">
        <f t="shared" si="7"/>
        <v>17.04154479850583</v>
      </c>
      <c r="J65" s="13">
        <f t="shared" si="7"/>
        <v>210.1621747138326</v>
      </c>
      <c r="K65" s="13">
        <f t="shared" si="7"/>
        <v>290.3665476706149</v>
      </c>
      <c r="L65" s="13">
        <f t="shared" si="7"/>
        <v>397.2883090304426</v>
      </c>
      <c r="M65" s="13">
        <f t="shared" si="7"/>
        <v>269.6081449217367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28.62177048208571</v>
      </c>
      <c r="W65" s="13">
        <f t="shared" si="7"/>
        <v>108.57563720391224</v>
      </c>
      <c r="X65" s="13">
        <f t="shared" si="7"/>
        <v>0</v>
      </c>
      <c r="Y65" s="13">
        <f t="shared" si="7"/>
        <v>0</v>
      </c>
      <c r="Z65" s="14">
        <f t="shared" si="7"/>
        <v>111.53251993883299</v>
      </c>
    </row>
    <row r="66" spans="1:26" ht="13.5">
      <c r="A66" s="39" t="s">
        <v>119</v>
      </c>
      <c r="B66" s="15">
        <f t="shared" si="7"/>
        <v>82.53118222346853</v>
      </c>
      <c r="C66" s="15">
        <f t="shared" si="7"/>
        <v>0</v>
      </c>
      <c r="D66" s="4">
        <f t="shared" si="7"/>
        <v>60.22438181920895</v>
      </c>
      <c r="E66" s="16">
        <f t="shared" si="7"/>
        <v>60.22438181920895</v>
      </c>
      <c r="F66" s="16">
        <f t="shared" si="7"/>
        <v>95.33156457777437</v>
      </c>
      <c r="G66" s="16">
        <f t="shared" si="7"/>
        <v>83.8205281938578</v>
      </c>
      <c r="H66" s="16">
        <f t="shared" si="7"/>
        <v>89.12764228782426</v>
      </c>
      <c r="I66" s="16">
        <f t="shared" si="7"/>
        <v>89.39652867401719</v>
      </c>
      <c r="J66" s="16">
        <f t="shared" si="7"/>
        <v>93.18236397677265</v>
      </c>
      <c r="K66" s="16">
        <f t="shared" si="7"/>
        <v>88.03610803960706</v>
      </c>
      <c r="L66" s="16">
        <f t="shared" si="7"/>
        <v>88.63128859962704</v>
      </c>
      <c r="M66" s="16">
        <f t="shared" si="7"/>
        <v>90.26365267795323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89.88883246696356</v>
      </c>
      <c r="W66" s="16">
        <f t="shared" si="7"/>
        <v>59.96020148323924</v>
      </c>
      <c r="X66" s="16">
        <f t="shared" si="7"/>
        <v>0</v>
      </c>
      <c r="Y66" s="16">
        <f t="shared" si="7"/>
        <v>0</v>
      </c>
      <c r="Z66" s="17">
        <f t="shared" si="7"/>
        <v>60.22438181920895</v>
      </c>
    </row>
    <row r="67" spans="1:26" ht="13.5" hidden="1">
      <c r="A67" s="40" t="s">
        <v>120</v>
      </c>
      <c r="B67" s="23">
        <v>3298452265</v>
      </c>
      <c r="C67" s="23"/>
      <c r="D67" s="24">
        <v>4286361906</v>
      </c>
      <c r="E67" s="25">
        <v>4286361906</v>
      </c>
      <c r="F67" s="25">
        <v>559766882</v>
      </c>
      <c r="G67" s="25">
        <v>277638513</v>
      </c>
      <c r="H67" s="25">
        <v>253331531</v>
      </c>
      <c r="I67" s="25">
        <v>1090736926</v>
      </c>
      <c r="J67" s="25">
        <v>261574547</v>
      </c>
      <c r="K67" s="25">
        <v>259382868</v>
      </c>
      <c r="L67" s="25">
        <v>379449138</v>
      </c>
      <c r="M67" s="25">
        <v>900406553</v>
      </c>
      <c r="N67" s="25"/>
      <c r="O67" s="25"/>
      <c r="P67" s="25"/>
      <c r="Q67" s="25"/>
      <c r="R67" s="25"/>
      <c r="S67" s="25"/>
      <c r="T67" s="25"/>
      <c r="U67" s="25"/>
      <c r="V67" s="25">
        <v>1991143479</v>
      </c>
      <c r="W67" s="25">
        <v>2254504002</v>
      </c>
      <c r="X67" s="25"/>
      <c r="Y67" s="24"/>
      <c r="Z67" s="26">
        <v>4286361906</v>
      </c>
    </row>
    <row r="68" spans="1:26" ht="13.5" hidden="1">
      <c r="A68" s="36" t="s">
        <v>31</v>
      </c>
      <c r="B68" s="18">
        <v>1118866541</v>
      </c>
      <c r="C68" s="18"/>
      <c r="D68" s="19">
        <v>1167720684</v>
      </c>
      <c r="E68" s="20">
        <v>1167720684</v>
      </c>
      <c r="F68" s="20">
        <v>376111133</v>
      </c>
      <c r="G68" s="20">
        <v>37405208</v>
      </c>
      <c r="H68" s="20">
        <v>23329231</v>
      </c>
      <c r="I68" s="20">
        <v>436845572</v>
      </c>
      <c r="J68" s="20">
        <v>45808158</v>
      </c>
      <c r="K68" s="20">
        <v>47487882</v>
      </c>
      <c r="L68" s="20">
        <v>53823242</v>
      </c>
      <c r="M68" s="20">
        <v>147119282</v>
      </c>
      <c r="N68" s="20"/>
      <c r="O68" s="20"/>
      <c r="P68" s="20"/>
      <c r="Q68" s="20"/>
      <c r="R68" s="20"/>
      <c r="S68" s="20"/>
      <c r="T68" s="20"/>
      <c r="U68" s="20"/>
      <c r="V68" s="20">
        <v>583964854</v>
      </c>
      <c r="W68" s="20">
        <v>719658845</v>
      </c>
      <c r="X68" s="20"/>
      <c r="Y68" s="19"/>
      <c r="Z68" s="22">
        <v>1167720684</v>
      </c>
    </row>
    <row r="69" spans="1:26" ht="13.5" hidden="1">
      <c r="A69" s="37" t="s">
        <v>32</v>
      </c>
      <c r="B69" s="18">
        <v>2032021279</v>
      </c>
      <c r="C69" s="18"/>
      <c r="D69" s="19">
        <v>2964673400</v>
      </c>
      <c r="E69" s="20">
        <v>2964673400</v>
      </c>
      <c r="F69" s="20">
        <v>167700275</v>
      </c>
      <c r="G69" s="20">
        <v>224044779</v>
      </c>
      <c r="H69" s="20">
        <v>213530353</v>
      </c>
      <c r="I69" s="20">
        <v>605275407</v>
      </c>
      <c r="J69" s="20">
        <v>190515481</v>
      </c>
      <c r="K69" s="20">
        <v>193941422</v>
      </c>
      <c r="L69" s="20">
        <v>304976247</v>
      </c>
      <c r="M69" s="20">
        <v>689433150</v>
      </c>
      <c r="N69" s="20"/>
      <c r="O69" s="20"/>
      <c r="P69" s="20"/>
      <c r="Q69" s="20"/>
      <c r="R69" s="20"/>
      <c r="S69" s="20"/>
      <c r="T69" s="20"/>
      <c r="U69" s="20"/>
      <c r="V69" s="20">
        <v>1294708557</v>
      </c>
      <c r="W69" s="20">
        <v>1458262906</v>
      </c>
      <c r="X69" s="20"/>
      <c r="Y69" s="19"/>
      <c r="Z69" s="22">
        <v>2964673400</v>
      </c>
    </row>
    <row r="70" spans="1:26" ht="13.5" hidden="1">
      <c r="A70" s="38" t="s">
        <v>114</v>
      </c>
      <c r="B70" s="18">
        <v>1231980433</v>
      </c>
      <c r="C70" s="18"/>
      <c r="D70" s="19">
        <v>1801802562</v>
      </c>
      <c r="E70" s="20">
        <v>1801802562</v>
      </c>
      <c r="F70" s="20">
        <v>102797821</v>
      </c>
      <c r="G70" s="20">
        <v>139291009</v>
      </c>
      <c r="H70" s="20">
        <v>127059241</v>
      </c>
      <c r="I70" s="20">
        <v>369148071</v>
      </c>
      <c r="J70" s="20">
        <v>109657183</v>
      </c>
      <c r="K70" s="20">
        <v>122261052</v>
      </c>
      <c r="L70" s="20">
        <v>194799222</v>
      </c>
      <c r="M70" s="20">
        <v>426717457</v>
      </c>
      <c r="N70" s="20"/>
      <c r="O70" s="20"/>
      <c r="P70" s="20"/>
      <c r="Q70" s="20"/>
      <c r="R70" s="20"/>
      <c r="S70" s="20"/>
      <c r="T70" s="20"/>
      <c r="U70" s="20"/>
      <c r="V70" s="20">
        <v>795865528</v>
      </c>
      <c r="W70" s="20">
        <v>891474534</v>
      </c>
      <c r="X70" s="20"/>
      <c r="Y70" s="19"/>
      <c r="Z70" s="22">
        <v>1801802562</v>
      </c>
    </row>
    <row r="71" spans="1:26" ht="13.5" hidden="1">
      <c r="A71" s="38" t="s">
        <v>115</v>
      </c>
      <c r="B71" s="18">
        <v>457568298</v>
      </c>
      <c r="C71" s="18"/>
      <c r="D71" s="19">
        <v>690703066</v>
      </c>
      <c r="E71" s="20">
        <v>690703066</v>
      </c>
      <c r="F71" s="20">
        <v>24687127</v>
      </c>
      <c r="G71" s="20">
        <v>48411931</v>
      </c>
      <c r="H71" s="20">
        <v>52044786</v>
      </c>
      <c r="I71" s="20">
        <v>125143844</v>
      </c>
      <c r="J71" s="20">
        <v>47396006</v>
      </c>
      <c r="K71" s="20">
        <v>36767284</v>
      </c>
      <c r="L71" s="20">
        <v>70666362</v>
      </c>
      <c r="M71" s="20">
        <v>154829652</v>
      </c>
      <c r="N71" s="20"/>
      <c r="O71" s="20"/>
      <c r="P71" s="20"/>
      <c r="Q71" s="20"/>
      <c r="R71" s="20"/>
      <c r="S71" s="20"/>
      <c r="T71" s="20"/>
      <c r="U71" s="20"/>
      <c r="V71" s="20">
        <v>279973496</v>
      </c>
      <c r="W71" s="20">
        <v>334776763</v>
      </c>
      <c r="X71" s="20"/>
      <c r="Y71" s="19"/>
      <c r="Z71" s="22">
        <v>690703066</v>
      </c>
    </row>
    <row r="72" spans="1:26" ht="13.5" hidden="1">
      <c r="A72" s="38" t="s">
        <v>116</v>
      </c>
      <c r="B72" s="18">
        <v>195144533</v>
      </c>
      <c r="C72" s="18"/>
      <c r="D72" s="19">
        <v>254717419</v>
      </c>
      <c r="E72" s="20">
        <v>254717419</v>
      </c>
      <c r="F72" s="20">
        <v>18580185</v>
      </c>
      <c r="G72" s="20">
        <v>20191936</v>
      </c>
      <c r="H72" s="20">
        <v>19902540</v>
      </c>
      <c r="I72" s="20">
        <v>58674661</v>
      </c>
      <c r="J72" s="20">
        <v>19198615</v>
      </c>
      <c r="K72" s="20">
        <v>20152052</v>
      </c>
      <c r="L72" s="20">
        <v>22516399</v>
      </c>
      <c r="M72" s="20">
        <v>61867066</v>
      </c>
      <c r="N72" s="20"/>
      <c r="O72" s="20"/>
      <c r="P72" s="20"/>
      <c r="Q72" s="20"/>
      <c r="R72" s="20"/>
      <c r="S72" s="20"/>
      <c r="T72" s="20"/>
      <c r="U72" s="20"/>
      <c r="V72" s="20">
        <v>120541727</v>
      </c>
      <c r="W72" s="20">
        <v>125973058</v>
      </c>
      <c r="X72" s="20"/>
      <c r="Y72" s="19"/>
      <c r="Z72" s="22">
        <v>254717419</v>
      </c>
    </row>
    <row r="73" spans="1:26" ht="13.5" hidden="1">
      <c r="A73" s="38" t="s">
        <v>117</v>
      </c>
      <c r="B73" s="18">
        <v>147208098</v>
      </c>
      <c r="C73" s="18"/>
      <c r="D73" s="19">
        <v>215788019</v>
      </c>
      <c r="E73" s="20">
        <v>215788019</v>
      </c>
      <c r="F73" s="20">
        <v>13762110</v>
      </c>
      <c r="G73" s="20">
        <v>15899770</v>
      </c>
      <c r="H73" s="20">
        <v>14534359</v>
      </c>
      <c r="I73" s="20">
        <v>44196239</v>
      </c>
      <c r="J73" s="20">
        <v>14074190</v>
      </c>
      <c r="K73" s="20">
        <v>14627136</v>
      </c>
      <c r="L73" s="20">
        <v>16927811</v>
      </c>
      <c r="M73" s="20">
        <v>45629137</v>
      </c>
      <c r="N73" s="20"/>
      <c r="O73" s="20"/>
      <c r="P73" s="20"/>
      <c r="Q73" s="20"/>
      <c r="R73" s="20"/>
      <c r="S73" s="20"/>
      <c r="T73" s="20"/>
      <c r="U73" s="20"/>
      <c r="V73" s="20">
        <v>89825376</v>
      </c>
      <c r="W73" s="20">
        <v>105179093</v>
      </c>
      <c r="X73" s="20"/>
      <c r="Y73" s="19"/>
      <c r="Z73" s="22">
        <v>215788019</v>
      </c>
    </row>
    <row r="74" spans="1:26" ht="13.5" hidden="1">
      <c r="A74" s="38" t="s">
        <v>118</v>
      </c>
      <c r="B74" s="18">
        <v>119917</v>
      </c>
      <c r="C74" s="18"/>
      <c r="D74" s="19">
        <v>1662334</v>
      </c>
      <c r="E74" s="20">
        <v>1662334</v>
      </c>
      <c r="F74" s="20">
        <v>7873032</v>
      </c>
      <c r="G74" s="20">
        <v>250133</v>
      </c>
      <c r="H74" s="20">
        <v>-10573</v>
      </c>
      <c r="I74" s="20">
        <v>8112592</v>
      </c>
      <c r="J74" s="20">
        <v>189487</v>
      </c>
      <c r="K74" s="20">
        <v>133898</v>
      </c>
      <c r="L74" s="20">
        <v>66453</v>
      </c>
      <c r="M74" s="20">
        <v>389838</v>
      </c>
      <c r="N74" s="20"/>
      <c r="O74" s="20"/>
      <c r="P74" s="20"/>
      <c r="Q74" s="20"/>
      <c r="R74" s="20"/>
      <c r="S74" s="20"/>
      <c r="T74" s="20"/>
      <c r="U74" s="20"/>
      <c r="V74" s="20">
        <v>8502430</v>
      </c>
      <c r="W74" s="20">
        <v>859458</v>
      </c>
      <c r="X74" s="20"/>
      <c r="Y74" s="19"/>
      <c r="Z74" s="22">
        <v>1662334</v>
      </c>
    </row>
    <row r="75" spans="1:26" ht="13.5" hidden="1">
      <c r="A75" s="39" t="s">
        <v>119</v>
      </c>
      <c r="B75" s="27">
        <v>147564445</v>
      </c>
      <c r="C75" s="27"/>
      <c r="D75" s="28">
        <v>153967822</v>
      </c>
      <c r="E75" s="29">
        <v>153967822</v>
      </c>
      <c r="F75" s="29">
        <v>15955474</v>
      </c>
      <c r="G75" s="29">
        <v>16188526</v>
      </c>
      <c r="H75" s="29">
        <v>16471947</v>
      </c>
      <c r="I75" s="29">
        <v>48615947</v>
      </c>
      <c r="J75" s="29">
        <v>25250908</v>
      </c>
      <c r="K75" s="29">
        <v>17953564</v>
      </c>
      <c r="L75" s="29">
        <v>20649649</v>
      </c>
      <c r="M75" s="29">
        <v>63854121</v>
      </c>
      <c r="N75" s="29"/>
      <c r="O75" s="29"/>
      <c r="P75" s="29"/>
      <c r="Q75" s="29"/>
      <c r="R75" s="29"/>
      <c r="S75" s="29"/>
      <c r="T75" s="29"/>
      <c r="U75" s="29"/>
      <c r="V75" s="29">
        <v>112470068</v>
      </c>
      <c r="W75" s="29">
        <v>76582251</v>
      </c>
      <c r="X75" s="29"/>
      <c r="Y75" s="28"/>
      <c r="Z75" s="30">
        <v>153967822</v>
      </c>
    </row>
    <row r="76" spans="1:26" ht="13.5" hidden="1">
      <c r="A76" s="41" t="s">
        <v>121</v>
      </c>
      <c r="B76" s="31">
        <v>2525057030</v>
      </c>
      <c r="C76" s="31"/>
      <c r="D76" s="32">
        <v>3923226321</v>
      </c>
      <c r="E76" s="33">
        <v>3923226321</v>
      </c>
      <c r="F76" s="33">
        <v>598932090</v>
      </c>
      <c r="G76" s="33">
        <v>-90634102</v>
      </c>
      <c r="H76" s="33">
        <v>248392660</v>
      </c>
      <c r="I76" s="33">
        <v>756690648</v>
      </c>
      <c r="J76" s="33">
        <v>310258678</v>
      </c>
      <c r="K76" s="33">
        <v>214864508</v>
      </c>
      <c r="L76" s="33">
        <v>215601781</v>
      </c>
      <c r="M76" s="33">
        <v>740724967</v>
      </c>
      <c r="N76" s="33"/>
      <c r="O76" s="33"/>
      <c r="P76" s="33"/>
      <c r="Q76" s="33"/>
      <c r="R76" s="33"/>
      <c r="S76" s="33"/>
      <c r="T76" s="33"/>
      <c r="U76" s="33"/>
      <c r="V76" s="33">
        <v>1497415615</v>
      </c>
      <c r="W76" s="33">
        <v>2029199854</v>
      </c>
      <c r="X76" s="33"/>
      <c r="Y76" s="32"/>
      <c r="Z76" s="34">
        <v>3923226321</v>
      </c>
    </row>
    <row r="77" spans="1:26" ht="13.5" hidden="1">
      <c r="A77" s="36" t="s">
        <v>31</v>
      </c>
      <c r="B77" s="18">
        <v>678383077</v>
      </c>
      <c r="C77" s="18"/>
      <c r="D77" s="19">
        <v>1081904484</v>
      </c>
      <c r="E77" s="20">
        <v>1081904484</v>
      </c>
      <c r="F77" s="20">
        <v>404466268</v>
      </c>
      <c r="G77" s="20">
        <v>-205828256</v>
      </c>
      <c r="H77" s="20">
        <v>58107453</v>
      </c>
      <c r="I77" s="20">
        <v>256745465</v>
      </c>
      <c r="J77" s="20">
        <v>125369040</v>
      </c>
      <c r="K77" s="20">
        <v>38482132</v>
      </c>
      <c r="L77" s="20">
        <v>37877301</v>
      </c>
      <c r="M77" s="20">
        <v>201728473</v>
      </c>
      <c r="N77" s="20"/>
      <c r="O77" s="20"/>
      <c r="P77" s="20"/>
      <c r="Q77" s="20"/>
      <c r="R77" s="20"/>
      <c r="S77" s="20"/>
      <c r="T77" s="20"/>
      <c r="U77" s="20"/>
      <c r="V77" s="20">
        <v>458473938</v>
      </c>
      <c r="W77" s="20">
        <v>620060809</v>
      </c>
      <c r="X77" s="20"/>
      <c r="Y77" s="19"/>
      <c r="Z77" s="22">
        <v>1081904484</v>
      </c>
    </row>
    <row r="78" spans="1:26" ht="13.5" hidden="1">
      <c r="A78" s="37" t="s">
        <v>32</v>
      </c>
      <c r="B78" s="18">
        <v>1724887272</v>
      </c>
      <c r="C78" s="18"/>
      <c r="D78" s="19">
        <v>2748595668</v>
      </c>
      <c r="E78" s="20">
        <v>2748595668</v>
      </c>
      <c r="F78" s="20">
        <v>179255219</v>
      </c>
      <c r="G78" s="20">
        <v>101624846</v>
      </c>
      <c r="H78" s="20">
        <v>175604149</v>
      </c>
      <c r="I78" s="20">
        <v>456484214</v>
      </c>
      <c r="J78" s="20">
        <v>161360245</v>
      </c>
      <c r="K78" s="20">
        <v>160576757</v>
      </c>
      <c r="L78" s="20">
        <v>159422430</v>
      </c>
      <c r="M78" s="20">
        <v>481359432</v>
      </c>
      <c r="N78" s="20"/>
      <c r="O78" s="20"/>
      <c r="P78" s="20"/>
      <c r="Q78" s="20"/>
      <c r="R78" s="20"/>
      <c r="S78" s="20"/>
      <c r="T78" s="20"/>
      <c r="U78" s="20"/>
      <c r="V78" s="20">
        <v>937843646</v>
      </c>
      <c r="W78" s="20">
        <v>1363220173</v>
      </c>
      <c r="X78" s="20"/>
      <c r="Y78" s="19"/>
      <c r="Z78" s="22">
        <v>2748595668</v>
      </c>
    </row>
    <row r="79" spans="1:26" ht="13.5" hidden="1">
      <c r="A79" s="38" t="s">
        <v>114</v>
      </c>
      <c r="B79" s="18">
        <v>1160713576</v>
      </c>
      <c r="C79" s="18"/>
      <c r="D79" s="19">
        <v>1729488347</v>
      </c>
      <c r="E79" s="20">
        <v>1729488347</v>
      </c>
      <c r="F79" s="20">
        <v>120631395</v>
      </c>
      <c r="G79" s="20">
        <v>92914770</v>
      </c>
      <c r="H79" s="20">
        <v>124300279</v>
      </c>
      <c r="I79" s="20">
        <v>337846444</v>
      </c>
      <c r="J79" s="20">
        <v>108347034</v>
      </c>
      <c r="K79" s="20">
        <v>109817295</v>
      </c>
      <c r="L79" s="20">
        <v>103255305</v>
      </c>
      <c r="M79" s="20">
        <v>321419634</v>
      </c>
      <c r="N79" s="20"/>
      <c r="O79" s="20"/>
      <c r="P79" s="20"/>
      <c r="Q79" s="20"/>
      <c r="R79" s="20"/>
      <c r="S79" s="20"/>
      <c r="T79" s="20"/>
      <c r="U79" s="20"/>
      <c r="V79" s="20">
        <v>659266078</v>
      </c>
      <c r="W79" s="20">
        <v>859262912</v>
      </c>
      <c r="X79" s="20"/>
      <c r="Y79" s="19"/>
      <c r="Z79" s="22">
        <v>1729488347</v>
      </c>
    </row>
    <row r="80" spans="1:26" ht="13.5" hidden="1">
      <c r="A80" s="38" t="s">
        <v>115</v>
      </c>
      <c r="B80" s="18">
        <v>329587021</v>
      </c>
      <c r="C80" s="18"/>
      <c r="D80" s="19">
        <v>590190061</v>
      </c>
      <c r="E80" s="20">
        <v>590190061</v>
      </c>
      <c r="F80" s="20">
        <v>31100461</v>
      </c>
      <c r="G80" s="20">
        <v>2175578</v>
      </c>
      <c r="H80" s="20">
        <v>27876894</v>
      </c>
      <c r="I80" s="20">
        <v>61152933</v>
      </c>
      <c r="J80" s="20">
        <v>29494054</v>
      </c>
      <c r="K80" s="20">
        <v>27502145</v>
      </c>
      <c r="L80" s="20">
        <v>36530231</v>
      </c>
      <c r="M80" s="20">
        <v>93526430</v>
      </c>
      <c r="N80" s="20"/>
      <c r="O80" s="20"/>
      <c r="P80" s="20"/>
      <c r="Q80" s="20"/>
      <c r="R80" s="20"/>
      <c r="S80" s="20"/>
      <c r="T80" s="20"/>
      <c r="U80" s="20"/>
      <c r="V80" s="20">
        <v>154679363</v>
      </c>
      <c r="W80" s="20">
        <v>291399206</v>
      </c>
      <c r="X80" s="20"/>
      <c r="Y80" s="19"/>
      <c r="Z80" s="22">
        <v>590190061</v>
      </c>
    </row>
    <row r="81" spans="1:26" ht="13.5" hidden="1">
      <c r="A81" s="38" t="s">
        <v>116</v>
      </c>
      <c r="B81" s="18">
        <v>122271282</v>
      </c>
      <c r="C81" s="18"/>
      <c r="D81" s="19">
        <v>233512364</v>
      </c>
      <c r="E81" s="20">
        <v>233512364</v>
      </c>
      <c r="F81" s="20">
        <v>13605145</v>
      </c>
      <c r="G81" s="20">
        <v>6562422</v>
      </c>
      <c r="H81" s="20">
        <v>13396381</v>
      </c>
      <c r="I81" s="20">
        <v>33563948</v>
      </c>
      <c r="J81" s="20">
        <v>13397904</v>
      </c>
      <c r="K81" s="20">
        <v>13219756</v>
      </c>
      <c r="L81" s="20">
        <v>10959336</v>
      </c>
      <c r="M81" s="20">
        <v>37576996</v>
      </c>
      <c r="N81" s="20"/>
      <c r="O81" s="20"/>
      <c r="P81" s="20"/>
      <c r="Q81" s="20"/>
      <c r="R81" s="20"/>
      <c r="S81" s="20"/>
      <c r="T81" s="20"/>
      <c r="U81" s="20"/>
      <c r="V81" s="20">
        <v>71140944</v>
      </c>
      <c r="W81" s="20">
        <v>115039433</v>
      </c>
      <c r="X81" s="20"/>
      <c r="Y81" s="19"/>
      <c r="Z81" s="22">
        <v>233512364</v>
      </c>
    </row>
    <row r="82" spans="1:26" ht="13.5" hidden="1">
      <c r="A82" s="38" t="s">
        <v>117</v>
      </c>
      <c r="B82" s="18">
        <v>106935028</v>
      </c>
      <c r="C82" s="18"/>
      <c r="D82" s="19">
        <v>193550853</v>
      </c>
      <c r="E82" s="20">
        <v>193550853</v>
      </c>
      <c r="F82" s="20">
        <v>14188994</v>
      </c>
      <c r="G82" s="20">
        <v>-1201105</v>
      </c>
      <c r="H82" s="20">
        <v>9550489</v>
      </c>
      <c r="I82" s="20">
        <v>22538378</v>
      </c>
      <c r="J82" s="20">
        <v>9723023</v>
      </c>
      <c r="K82" s="20">
        <v>9648766</v>
      </c>
      <c r="L82" s="20">
        <v>8413548</v>
      </c>
      <c r="M82" s="20">
        <v>27785337</v>
      </c>
      <c r="N82" s="20"/>
      <c r="O82" s="20"/>
      <c r="P82" s="20"/>
      <c r="Q82" s="20"/>
      <c r="R82" s="20"/>
      <c r="S82" s="20"/>
      <c r="T82" s="20"/>
      <c r="U82" s="20"/>
      <c r="V82" s="20">
        <v>50323715</v>
      </c>
      <c r="W82" s="20">
        <v>96585460</v>
      </c>
      <c r="X82" s="20"/>
      <c r="Y82" s="19"/>
      <c r="Z82" s="22">
        <v>193550853</v>
      </c>
    </row>
    <row r="83" spans="1:26" ht="13.5" hidden="1">
      <c r="A83" s="38" t="s">
        <v>118</v>
      </c>
      <c r="B83" s="18">
        <v>5380365</v>
      </c>
      <c r="C83" s="18"/>
      <c r="D83" s="19">
        <v>1854043</v>
      </c>
      <c r="E83" s="20">
        <v>1854043</v>
      </c>
      <c r="F83" s="20">
        <v>-270776</v>
      </c>
      <c r="G83" s="20">
        <v>1173181</v>
      </c>
      <c r="H83" s="20">
        <v>480106</v>
      </c>
      <c r="I83" s="20">
        <v>1382511</v>
      </c>
      <c r="J83" s="20">
        <v>398230</v>
      </c>
      <c r="K83" s="20">
        <v>388795</v>
      </c>
      <c r="L83" s="20">
        <v>264010</v>
      </c>
      <c r="M83" s="20">
        <v>1051035</v>
      </c>
      <c r="N83" s="20"/>
      <c r="O83" s="20"/>
      <c r="P83" s="20"/>
      <c r="Q83" s="20"/>
      <c r="R83" s="20"/>
      <c r="S83" s="20"/>
      <c r="T83" s="20"/>
      <c r="U83" s="20"/>
      <c r="V83" s="20">
        <v>2433546</v>
      </c>
      <c r="W83" s="20">
        <v>933162</v>
      </c>
      <c r="X83" s="20"/>
      <c r="Y83" s="19"/>
      <c r="Z83" s="22">
        <v>1854043</v>
      </c>
    </row>
    <row r="84" spans="1:26" ht="13.5" hidden="1">
      <c r="A84" s="39" t="s">
        <v>119</v>
      </c>
      <c r="B84" s="27">
        <v>121786681</v>
      </c>
      <c r="C84" s="27"/>
      <c r="D84" s="28">
        <v>92726169</v>
      </c>
      <c r="E84" s="29">
        <v>92726169</v>
      </c>
      <c r="F84" s="29">
        <v>15210603</v>
      </c>
      <c r="G84" s="29">
        <v>13569308</v>
      </c>
      <c r="H84" s="29">
        <v>14681058</v>
      </c>
      <c r="I84" s="29">
        <v>43460969</v>
      </c>
      <c r="J84" s="29">
        <v>23529393</v>
      </c>
      <c r="K84" s="29">
        <v>15805619</v>
      </c>
      <c r="L84" s="29">
        <v>18302050</v>
      </c>
      <c r="M84" s="29">
        <v>57637062</v>
      </c>
      <c r="N84" s="29"/>
      <c r="O84" s="29"/>
      <c r="P84" s="29"/>
      <c r="Q84" s="29"/>
      <c r="R84" s="29"/>
      <c r="S84" s="29"/>
      <c r="T84" s="29"/>
      <c r="U84" s="29"/>
      <c r="V84" s="29">
        <v>101098031</v>
      </c>
      <c r="W84" s="29">
        <v>45918872</v>
      </c>
      <c r="X84" s="29"/>
      <c r="Y84" s="28"/>
      <c r="Z84" s="30">
        <v>92726169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5327973</v>
      </c>
      <c r="C5" s="18">
        <v>0</v>
      </c>
      <c r="D5" s="58">
        <v>6551200</v>
      </c>
      <c r="E5" s="59">
        <v>6551200</v>
      </c>
      <c r="F5" s="59">
        <v>4961708</v>
      </c>
      <c r="G5" s="59">
        <v>11800</v>
      </c>
      <c r="H5" s="59">
        <v>11803</v>
      </c>
      <c r="I5" s="59">
        <v>4985311</v>
      </c>
      <c r="J5" s="59">
        <v>-9587</v>
      </c>
      <c r="K5" s="59">
        <v>8688</v>
      </c>
      <c r="L5" s="59">
        <v>10587</v>
      </c>
      <c r="M5" s="59">
        <v>9688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4994999</v>
      </c>
      <c r="W5" s="59">
        <v>3276000</v>
      </c>
      <c r="X5" s="59">
        <v>1718999</v>
      </c>
      <c r="Y5" s="60">
        <v>52.47</v>
      </c>
      <c r="Z5" s="61">
        <v>6551200</v>
      </c>
    </row>
    <row r="6" spans="1:26" ht="13.5">
      <c r="A6" s="57" t="s">
        <v>32</v>
      </c>
      <c r="B6" s="18">
        <v>15174936</v>
      </c>
      <c r="C6" s="18">
        <v>0</v>
      </c>
      <c r="D6" s="58">
        <v>21340100</v>
      </c>
      <c r="E6" s="59">
        <v>21340100</v>
      </c>
      <c r="F6" s="59">
        <v>1634815</v>
      </c>
      <c r="G6" s="59">
        <v>1514377</v>
      </c>
      <c r="H6" s="59">
        <v>1578525</v>
      </c>
      <c r="I6" s="59">
        <v>4727717</v>
      </c>
      <c r="J6" s="59">
        <v>1712663</v>
      </c>
      <c r="K6" s="59">
        <v>1680251</v>
      </c>
      <c r="L6" s="59">
        <v>1652519</v>
      </c>
      <c r="M6" s="59">
        <v>5045433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9773150</v>
      </c>
      <c r="W6" s="59">
        <v>10916802</v>
      </c>
      <c r="X6" s="59">
        <v>-1143652</v>
      </c>
      <c r="Y6" s="60">
        <v>-10.48</v>
      </c>
      <c r="Z6" s="61">
        <v>21340100</v>
      </c>
    </row>
    <row r="7" spans="1:26" ht="13.5">
      <c r="A7" s="57" t="s">
        <v>33</v>
      </c>
      <c r="B7" s="18">
        <v>251620</v>
      </c>
      <c r="C7" s="18">
        <v>0</v>
      </c>
      <c r="D7" s="58">
        <v>231000</v>
      </c>
      <c r="E7" s="59">
        <v>231000</v>
      </c>
      <c r="F7" s="59">
        <v>3997</v>
      </c>
      <c r="G7" s="59">
        <v>408206</v>
      </c>
      <c r="H7" s="59">
        <v>14785</v>
      </c>
      <c r="I7" s="59">
        <v>426988</v>
      </c>
      <c r="J7" s="59">
        <v>30748</v>
      </c>
      <c r="K7" s="59">
        <v>27771</v>
      </c>
      <c r="L7" s="59">
        <v>25760</v>
      </c>
      <c r="M7" s="59">
        <v>84279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511267</v>
      </c>
      <c r="W7" s="59">
        <v>114000</v>
      </c>
      <c r="X7" s="59">
        <v>397267</v>
      </c>
      <c r="Y7" s="60">
        <v>348.48</v>
      </c>
      <c r="Z7" s="61">
        <v>231000</v>
      </c>
    </row>
    <row r="8" spans="1:26" ht="13.5">
      <c r="A8" s="57" t="s">
        <v>34</v>
      </c>
      <c r="B8" s="18">
        <v>21193900</v>
      </c>
      <c r="C8" s="18">
        <v>0</v>
      </c>
      <c r="D8" s="58">
        <v>21246000</v>
      </c>
      <c r="E8" s="59">
        <v>21246000</v>
      </c>
      <c r="F8" s="59">
        <v>6589000</v>
      </c>
      <c r="G8" s="59">
        <v>0</v>
      </c>
      <c r="H8" s="59">
        <v>9728</v>
      </c>
      <c r="I8" s="59">
        <v>6598728</v>
      </c>
      <c r="J8" s="59">
        <v>12724</v>
      </c>
      <c r="K8" s="59">
        <v>0</v>
      </c>
      <c r="L8" s="59">
        <v>5019000</v>
      </c>
      <c r="M8" s="59">
        <v>5031724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11630452</v>
      </c>
      <c r="W8" s="59">
        <v>16206500</v>
      </c>
      <c r="X8" s="59">
        <v>-4576048</v>
      </c>
      <c r="Y8" s="60">
        <v>-28.24</v>
      </c>
      <c r="Z8" s="61">
        <v>21246000</v>
      </c>
    </row>
    <row r="9" spans="1:26" ht="13.5">
      <c r="A9" s="57" t="s">
        <v>35</v>
      </c>
      <c r="B9" s="18">
        <v>4017813</v>
      </c>
      <c r="C9" s="18">
        <v>0</v>
      </c>
      <c r="D9" s="58">
        <v>2326200</v>
      </c>
      <c r="E9" s="59">
        <v>2326200</v>
      </c>
      <c r="F9" s="59">
        <v>395764</v>
      </c>
      <c r="G9" s="59">
        <v>323785</v>
      </c>
      <c r="H9" s="59">
        <v>188127</v>
      </c>
      <c r="I9" s="59">
        <v>907676</v>
      </c>
      <c r="J9" s="59">
        <v>219889</v>
      </c>
      <c r="K9" s="59">
        <v>860332</v>
      </c>
      <c r="L9" s="59">
        <v>258463</v>
      </c>
      <c r="M9" s="59">
        <v>1338684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2246360</v>
      </c>
      <c r="W9" s="59">
        <v>1240296</v>
      </c>
      <c r="X9" s="59">
        <v>1006064</v>
      </c>
      <c r="Y9" s="60">
        <v>81.11</v>
      </c>
      <c r="Z9" s="61">
        <v>2326200</v>
      </c>
    </row>
    <row r="10" spans="1:26" ht="25.5">
      <c r="A10" s="62" t="s">
        <v>106</v>
      </c>
      <c r="B10" s="63">
        <f>SUM(B5:B9)</f>
        <v>45966242</v>
      </c>
      <c r="C10" s="63">
        <f>SUM(C5:C9)</f>
        <v>0</v>
      </c>
      <c r="D10" s="64">
        <f aca="true" t="shared" si="0" ref="D10:Z10">SUM(D5:D9)</f>
        <v>51694500</v>
      </c>
      <c r="E10" s="65">
        <f t="shared" si="0"/>
        <v>51694500</v>
      </c>
      <c r="F10" s="65">
        <f t="shared" si="0"/>
        <v>13585284</v>
      </c>
      <c r="G10" s="65">
        <f t="shared" si="0"/>
        <v>2258168</v>
      </c>
      <c r="H10" s="65">
        <f t="shared" si="0"/>
        <v>1802968</v>
      </c>
      <c r="I10" s="65">
        <f t="shared" si="0"/>
        <v>17646420</v>
      </c>
      <c r="J10" s="65">
        <f t="shared" si="0"/>
        <v>1966437</v>
      </c>
      <c r="K10" s="65">
        <f t="shared" si="0"/>
        <v>2577042</v>
      </c>
      <c r="L10" s="65">
        <f t="shared" si="0"/>
        <v>6966329</v>
      </c>
      <c r="M10" s="65">
        <f t="shared" si="0"/>
        <v>11509808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29156228</v>
      </c>
      <c r="W10" s="65">
        <f t="shared" si="0"/>
        <v>31753598</v>
      </c>
      <c r="X10" s="65">
        <f t="shared" si="0"/>
        <v>-2597370</v>
      </c>
      <c r="Y10" s="66">
        <f>+IF(W10&lt;&gt;0,(X10/W10)*100,0)</f>
        <v>-8.179765959120601</v>
      </c>
      <c r="Z10" s="67">
        <f t="shared" si="0"/>
        <v>51694500</v>
      </c>
    </row>
    <row r="11" spans="1:26" ht="13.5">
      <c r="A11" s="57" t="s">
        <v>36</v>
      </c>
      <c r="B11" s="18">
        <v>18013236</v>
      </c>
      <c r="C11" s="18">
        <v>0</v>
      </c>
      <c r="D11" s="58">
        <v>18715600</v>
      </c>
      <c r="E11" s="59">
        <v>18715600</v>
      </c>
      <c r="F11" s="59">
        <v>1181860</v>
      </c>
      <c r="G11" s="59">
        <v>1209326</v>
      </c>
      <c r="H11" s="59">
        <v>1457659</v>
      </c>
      <c r="I11" s="59">
        <v>3848845</v>
      </c>
      <c r="J11" s="59">
        <v>1503784</v>
      </c>
      <c r="K11" s="59">
        <v>1451890</v>
      </c>
      <c r="L11" s="59">
        <v>2516348</v>
      </c>
      <c r="M11" s="59">
        <v>5472022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9320867</v>
      </c>
      <c r="W11" s="59">
        <v>9343500</v>
      </c>
      <c r="X11" s="59">
        <v>-22633</v>
      </c>
      <c r="Y11" s="60">
        <v>-0.24</v>
      </c>
      <c r="Z11" s="61">
        <v>18715600</v>
      </c>
    </row>
    <row r="12" spans="1:26" ht="13.5">
      <c r="A12" s="57" t="s">
        <v>37</v>
      </c>
      <c r="B12" s="18">
        <v>2139474</v>
      </c>
      <c r="C12" s="18">
        <v>0</v>
      </c>
      <c r="D12" s="58">
        <v>2400000</v>
      </c>
      <c r="E12" s="59">
        <v>2400000</v>
      </c>
      <c r="F12" s="59">
        <v>164459</v>
      </c>
      <c r="G12" s="59">
        <v>164459</v>
      </c>
      <c r="H12" s="59">
        <v>164459</v>
      </c>
      <c r="I12" s="59">
        <v>493377</v>
      </c>
      <c r="J12" s="59">
        <v>178290</v>
      </c>
      <c r="K12" s="59">
        <v>178290</v>
      </c>
      <c r="L12" s="59">
        <v>178290</v>
      </c>
      <c r="M12" s="59">
        <v>534870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1028247</v>
      </c>
      <c r="W12" s="59">
        <v>1200000</v>
      </c>
      <c r="X12" s="59">
        <v>-171753</v>
      </c>
      <c r="Y12" s="60">
        <v>-14.31</v>
      </c>
      <c r="Z12" s="61">
        <v>2400000</v>
      </c>
    </row>
    <row r="13" spans="1:26" ht="13.5">
      <c r="A13" s="57" t="s">
        <v>107</v>
      </c>
      <c r="B13" s="18">
        <v>7117532</v>
      </c>
      <c r="C13" s="18">
        <v>0</v>
      </c>
      <c r="D13" s="58">
        <v>400000</v>
      </c>
      <c r="E13" s="59">
        <v>400000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400000</v>
      </c>
    </row>
    <row r="14" spans="1:26" ht="13.5">
      <c r="A14" s="57" t="s">
        <v>38</v>
      </c>
      <c r="B14" s="18">
        <v>1447028</v>
      </c>
      <c r="C14" s="18">
        <v>0</v>
      </c>
      <c r="D14" s="58">
        <v>776000</v>
      </c>
      <c r="E14" s="59">
        <v>776000</v>
      </c>
      <c r="F14" s="59">
        <v>0</v>
      </c>
      <c r="G14" s="59">
        <v>57134</v>
      </c>
      <c r="H14" s="59">
        <v>33368</v>
      </c>
      <c r="I14" s="59">
        <v>90502</v>
      </c>
      <c r="J14" s="59">
        <v>10218</v>
      </c>
      <c r="K14" s="59">
        <v>9827</v>
      </c>
      <c r="L14" s="59">
        <v>10090</v>
      </c>
      <c r="M14" s="59">
        <v>30135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120637</v>
      </c>
      <c r="W14" s="59">
        <v>388002</v>
      </c>
      <c r="X14" s="59">
        <v>-267365</v>
      </c>
      <c r="Y14" s="60">
        <v>-68.91</v>
      </c>
      <c r="Z14" s="61">
        <v>776000</v>
      </c>
    </row>
    <row r="15" spans="1:26" ht="13.5">
      <c r="A15" s="57" t="s">
        <v>39</v>
      </c>
      <c r="B15" s="18">
        <v>7878333</v>
      </c>
      <c r="C15" s="18">
        <v>0</v>
      </c>
      <c r="D15" s="58">
        <v>8405000</v>
      </c>
      <c r="E15" s="59">
        <v>8405000</v>
      </c>
      <c r="F15" s="59">
        <v>350306</v>
      </c>
      <c r="G15" s="59">
        <v>1012174</v>
      </c>
      <c r="H15" s="59">
        <v>1189202</v>
      </c>
      <c r="I15" s="59">
        <v>2551682</v>
      </c>
      <c r="J15" s="59">
        <v>1031914</v>
      </c>
      <c r="K15" s="59">
        <v>1278365</v>
      </c>
      <c r="L15" s="59">
        <v>910493</v>
      </c>
      <c r="M15" s="59">
        <v>3220772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5772454</v>
      </c>
      <c r="W15" s="59">
        <v>4290000</v>
      </c>
      <c r="X15" s="59">
        <v>1482454</v>
      </c>
      <c r="Y15" s="60">
        <v>34.56</v>
      </c>
      <c r="Z15" s="61">
        <v>8405000</v>
      </c>
    </row>
    <row r="16" spans="1:26" ht="13.5">
      <c r="A16" s="68" t="s">
        <v>40</v>
      </c>
      <c r="B16" s="18">
        <v>0</v>
      </c>
      <c r="C16" s="18">
        <v>0</v>
      </c>
      <c r="D16" s="58">
        <v>4556000</v>
      </c>
      <c r="E16" s="59">
        <v>4556000</v>
      </c>
      <c r="F16" s="59">
        <v>290146</v>
      </c>
      <c r="G16" s="59">
        <v>287916</v>
      </c>
      <c r="H16" s="59">
        <v>287776</v>
      </c>
      <c r="I16" s="59">
        <v>865838</v>
      </c>
      <c r="J16" s="59">
        <v>-118962</v>
      </c>
      <c r="K16" s="59">
        <v>279735</v>
      </c>
      <c r="L16" s="59">
        <v>275134</v>
      </c>
      <c r="M16" s="59">
        <v>435907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1301745</v>
      </c>
      <c r="W16" s="59">
        <v>2278002</v>
      </c>
      <c r="X16" s="59">
        <v>-976257</v>
      </c>
      <c r="Y16" s="60">
        <v>-42.86</v>
      </c>
      <c r="Z16" s="61">
        <v>4556000</v>
      </c>
    </row>
    <row r="17" spans="1:26" ht="13.5">
      <c r="A17" s="57" t="s">
        <v>41</v>
      </c>
      <c r="B17" s="18">
        <v>12526584</v>
      </c>
      <c r="C17" s="18">
        <v>0</v>
      </c>
      <c r="D17" s="58">
        <v>16383200</v>
      </c>
      <c r="E17" s="59">
        <v>16383200</v>
      </c>
      <c r="F17" s="59">
        <v>132093</v>
      </c>
      <c r="G17" s="59">
        <v>309951</v>
      </c>
      <c r="H17" s="59">
        <v>355932</v>
      </c>
      <c r="I17" s="59">
        <v>797976</v>
      </c>
      <c r="J17" s="59">
        <v>476994</v>
      </c>
      <c r="K17" s="59">
        <v>347660</v>
      </c>
      <c r="L17" s="59">
        <v>501048</v>
      </c>
      <c r="M17" s="59">
        <v>1325702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2123678</v>
      </c>
      <c r="W17" s="59">
        <v>8191500</v>
      </c>
      <c r="X17" s="59">
        <v>-6067822</v>
      </c>
      <c r="Y17" s="60">
        <v>-74.07</v>
      </c>
      <c r="Z17" s="61">
        <v>16383200</v>
      </c>
    </row>
    <row r="18" spans="1:26" ht="13.5">
      <c r="A18" s="69" t="s">
        <v>42</v>
      </c>
      <c r="B18" s="70">
        <f>SUM(B11:B17)</f>
        <v>49122187</v>
      </c>
      <c r="C18" s="70">
        <f>SUM(C11:C17)</f>
        <v>0</v>
      </c>
      <c r="D18" s="71">
        <f aca="true" t="shared" si="1" ref="D18:Z18">SUM(D11:D17)</f>
        <v>51635800</v>
      </c>
      <c r="E18" s="72">
        <f t="shared" si="1"/>
        <v>51635800</v>
      </c>
      <c r="F18" s="72">
        <f t="shared" si="1"/>
        <v>2118864</v>
      </c>
      <c r="G18" s="72">
        <f t="shared" si="1"/>
        <v>3040960</v>
      </c>
      <c r="H18" s="72">
        <f t="shared" si="1"/>
        <v>3488396</v>
      </c>
      <c r="I18" s="72">
        <f t="shared" si="1"/>
        <v>8648220</v>
      </c>
      <c r="J18" s="72">
        <f t="shared" si="1"/>
        <v>3082238</v>
      </c>
      <c r="K18" s="72">
        <f t="shared" si="1"/>
        <v>3545767</v>
      </c>
      <c r="L18" s="72">
        <f t="shared" si="1"/>
        <v>4391403</v>
      </c>
      <c r="M18" s="72">
        <f t="shared" si="1"/>
        <v>11019408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19667628</v>
      </c>
      <c r="W18" s="72">
        <f t="shared" si="1"/>
        <v>25691004</v>
      </c>
      <c r="X18" s="72">
        <f t="shared" si="1"/>
        <v>-6023376</v>
      </c>
      <c r="Y18" s="66">
        <f>+IF(W18&lt;&gt;0,(X18/W18)*100,0)</f>
        <v>-23.445467526298312</v>
      </c>
      <c r="Z18" s="73">
        <f t="shared" si="1"/>
        <v>51635800</v>
      </c>
    </row>
    <row r="19" spans="1:26" ht="13.5">
      <c r="A19" s="69" t="s">
        <v>43</v>
      </c>
      <c r="B19" s="74">
        <f>+B10-B18</f>
        <v>-3155945</v>
      </c>
      <c r="C19" s="74">
        <f>+C10-C18</f>
        <v>0</v>
      </c>
      <c r="D19" s="75">
        <f aca="true" t="shared" si="2" ref="D19:Z19">+D10-D18</f>
        <v>58700</v>
      </c>
      <c r="E19" s="76">
        <f t="shared" si="2"/>
        <v>58700</v>
      </c>
      <c r="F19" s="76">
        <f t="shared" si="2"/>
        <v>11466420</v>
      </c>
      <c r="G19" s="76">
        <f t="shared" si="2"/>
        <v>-782792</v>
      </c>
      <c r="H19" s="76">
        <f t="shared" si="2"/>
        <v>-1685428</v>
      </c>
      <c r="I19" s="76">
        <f t="shared" si="2"/>
        <v>8998200</v>
      </c>
      <c r="J19" s="76">
        <f t="shared" si="2"/>
        <v>-1115801</v>
      </c>
      <c r="K19" s="76">
        <f t="shared" si="2"/>
        <v>-968725</v>
      </c>
      <c r="L19" s="76">
        <f t="shared" si="2"/>
        <v>2574926</v>
      </c>
      <c r="M19" s="76">
        <f t="shared" si="2"/>
        <v>490400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9488600</v>
      </c>
      <c r="W19" s="76">
        <f>IF(E10=E18,0,W10-W18)</f>
        <v>6062594</v>
      </c>
      <c r="X19" s="76">
        <f t="shared" si="2"/>
        <v>3426006</v>
      </c>
      <c r="Y19" s="77">
        <f>+IF(W19&lt;&gt;0,(X19/W19)*100,0)</f>
        <v>56.51056297024013</v>
      </c>
      <c r="Z19" s="78">
        <f t="shared" si="2"/>
        <v>58700</v>
      </c>
    </row>
    <row r="20" spans="1:26" ht="13.5">
      <c r="A20" s="57" t="s">
        <v>44</v>
      </c>
      <c r="B20" s="18">
        <v>6063248</v>
      </c>
      <c r="C20" s="18">
        <v>0</v>
      </c>
      <c r="D20" s="58">
        <v>9344000</v>
      </c>
      <c r="E20" s="59">
        <v>9344000</v>
      </c>
      <c r="F20" s="59">
        <v>930000</v>
      </c>
      <c r="G20" s="59">
        <v>3200000</v>
      </c>
      <c r="H20" s="59">
        <v>0</v>
      </c>
      <c r="I20" s="59">
        <v>4130000</v>
      </c>
      <c r="J20" s="59">
        <v>0</v>
      </c>
      <c r="K20" s="59">
        <v>32000</v>
      </c>
      <c r="L20" s="59">
        <v>1621368</v>
      </c>
      <c r="M20" s="59">
        <v>1653368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5783368</v>
      </c>
      <c r="W20" s="59">
        <v>9344000</v>
      </c>
      <c r="X20" s="59">
        <v>-3560632</v>
      </c>
      <c r="Y20" s="60">
        <v>-38.11</v>
      </c>
      <c r="Z20" s="61">
        <v>9344000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54000</v>
      </c>
      <c r="G21" s="81">
        <v>54000</v>
      </c>
      <c r="H21" s="81">
        <v>470290</v>
      </c>
      <c r="I21" s="81">
        <v>578290</v>
      </c>
      <c r="J21" s="81">
        <v>850123</v>
      </c>
      <c r="K21" s="81">
        <v>812307</v>
      </c>
      <c r="L21" s="81">
        <v>219453</v>
      </c>
      <c r="M21" s="81">
        <v>1881883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2460173</v>
      </c>
      <c r="W21" s="81"/>
      <c r="X21" s="81">
        <v>2460173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2907303</v>
      </c>
      <c r="C22" s="85">
        <f>SUM(C19:C21)</f>
        <v>0</v>
      </c>
      <c r="D22" s="86">
        <f aca="true" t="shared" si="3" ref="D22:Z22">SUM(D19:D21)</f>
        <v>9402700</v>
      </c>
      <c r="E22" s="87">
        <f t="shared" si="3"/>
        <v>9402700</v>
      </c>
      <c r="F22" s="87">
        <f t="shared" si="3"/>
        <v>12450420</v>
      </c>
      <c r="G22" s="87">
        <f t="shared" si="3"/>
        <v>2471208</v>
      </c>
      <c r="H22" s="87">
        <f t="shared" si="3"/>
        <v>-1215138</v>
      </c>
      <c r="I22" s="87">
        <f t="shared" si="3"/>
        <v>13706490</v>
      </c>
      <c r="J22" s="87">
        <f t="shared" si="3"/>
        <v>-265678</v>
      </c>
      <c r="K22" s="87">
        <f t="shared" si="3"/>
        <v>-124418</v>
      </c>
      <c r="L22" s="87">
        <f t="shared" si="3"/>
        <v>4415747</v>
      </c>
      <c r="M22" s="87">
        <f t="shared" si="3"/>
        <v>4025651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17732141</v>
      </c>
      <c r="W22" s="87">
        <f t="shared" si="3"/>
        <v>15406594</v>
      </c>
      <c r="X22" s="87">
        <f t="shared" si="3"/>
        <v>2325547</v>
      </c>
      <c r="Y22" s="88">
        <f>+IF(W22&lt;&gt;0,(X22/W22)*100,0)</f>
        <v>15.094491358700047</v>
      </c>
      <c r="Z22" s="89">
        <f t="shared" si="3"/>
        <v>9402700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2907303</v>
      </c>
      <c r="C24" s="74">
        <f>SUM(C22:C23)</f>
        <v>0</v>
      </c>
      <c r="D24" s="75">
        <f aca="true" t="shared" si="4" ref="D24:Z24">SUM(D22:D23)</f>
        <v>9402700</v>
      </c>
      <c r="E24" s="76">
        <f t="shared" si="4"/>
        <v>9402700</v>
      </c>
      <c r="F24" s="76">
        <f t="shared" si="4"/>
        <v>12450420</v>
      </c>
      <c r="G24" s="76">
        <f t="shared" si="4"/>
        <v>2471208</v>
      </c>
      <c r="H24" s="76">
        <f t="shared" si="4"/>
        <v>-1215138</v>
      </c>
      <c r="I24" s="76">
        <f t="shared" si="4"/>
        <v>13706490</v>
      </c>
      <c r="J24" s="76">
        <f t="shared" si="4"/>
        <v>-265678</v>
      </c>
      <c r="K24" s="76">
        <f t="shared" si="4"/>
        <v>-124418</v>
      </c>
      <c r="L24" s="76">
        <f t="shared" si="4"/>
        <v>4415747</v>
      </c>
      <c r="M24" s="76">
        <f t="shared" si="4"/>
        <v>4025651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17732141</v>
      </c>
      <c r="W24" s="76">
        <f t="shared" si="4"/>
        <v>15406594</v>
      </c>
      <c r="X24" s="76">
        <f t="shared" si="4"/>
        <v>2325547</v>
      </c>
      <c r="Y24" s="77">
        <f>+IF(W24&lt;&gt;0,(X24/W24)*100,0)</f>
        <v>15.094491358700047</v>
      </c>
      <c r="Z24" s="78">
        <f t="shared" si="4"/>
        <v>9402700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7421781</v>
      </c>
      <c r="C27" s="21">
        <v>0</v>
      </c>
      <c r="D27" s="98">
        <v>9344000</v>
      </c>
      <c r="E27" s="99">
        <v>9344000</v>
      </c>
      <c r="F27" s="99">
        <v>0</v>
      </c>
      <c r="G27" s="99">
        <v>1177353</v>
      </c>
      <c r="H27" s="99">
        <v>696888</v>
      </c>
      <c r="I27" s="99">
        <v>1874241</v>
      </c>
      <c r="J27" s="99">
        <v>372883</v>
      </c>
      <c r="K27" s="99">
        <v>751882</v>
      </c>
      <c r="L27" s="99">
        <v>232825</v>
      </c>
      <c r="M27" s="99">
        <v>1357590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3231831</v>
      </c>
      <c r="W27" s="99">
        <v>4672000</v>
      </c>
      <c r="X27" s="99">
        <v>-1440169</v>
      </c>
      <c r="Y27" s="100">
        <v>-30.83</v>
      </c>
      <c r="Z27" s="101">
        <v>9344000</v>
      </c>
    </row>
    <row r="28" spans="1:26" ht="13.5">
      <c r="A28" s="102" t="s">
        <v>44</v>
      </c>
      <c r="B28" s="18">
        <v>6677392</v>
      </c>
      <c r="C28" s="18">
        <v>0</v>
      </c>
      <c r="D28" s="58">
        <v>9344000</v>
      </c>
      <c r="E28" s="59">
        <v>9344000</v>
      </c>
      <c r="F28" s="59">
        <v>0</v>
      </c>
      <c r="G28" s="59">
        <v>1177353</v>
      </c>
      <c r="H28" s="59">
        <v>696888</v>
      </c>
      <c r="I28" s="59">
        <v>1874241</v>
      </c>
      <c r="J28" s="59">
        <v>372883</v>
      </c>
      <c r="K28" s="59">
        <v>751882</v>
      </c>
      <c r="L28" s="59">
        <v>232825</v>
      </c>
      <c r="M28" s="59">
        <v>1357590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3231831</v>
      </c>
      <c r="W28" s="59">
        <v>4672000</v>
      </c>
      <c r="X28" s="59">
        <v>-1440169</v>
      </c>
      <c r="Y28" s="60">
        <v>-30.83</v>
      </c>
      <c r="Z28" s="61">
        <v>9344000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744389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7421781</v>
      </c>
      <c r="C32" s="21">
        <f>SUM(C28:C31)</f>
        <v>0</v>
      </c>
      <c r="D32" s="98">
        <f aca="true" t="shared" si="5" ref="D32:Z32">SUM(D28:D31)</f>
        <v>9344000</v>
      </c>
      <c r="E32" s="99">
        <f t="shared" si="5"/>
        <v>9344000</v>
      </c>
      <c r="F32" s="99">
        <f t="shared" si="5"/>
        <v>0</v>
      </c>
      <c r="G32" s="99">
        <f t="shared" si="5"/>
        <v>1177353</v>
      </c>
      <c r="H32" s="99">
        <f t="shared" si="5"/>
        <v>696888</v>
      </c>
      <c r="I32" s="99">
        <f t="shared" si="5"/>
        <v>1874241</v>
      </c>
      <c r="J32" s="99">
        <f t="shared" si="5"/>
        <v>372883</v>
      </c>
      <c r="K32" s="99">
        <f t="shared" si="5"/>
        <v>751882</v>
      </c>
      <c r="L32" s="99">
        <f t="shared" si="5"/>
        <v>232825</v>
      </c>
      <c r="M32" s="99">
        <f t="shared" si="5"/>
        <v>1357590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3231831</v>
      </c>
      <c r="W32" s="99">
        <f t="shared" si="5"/>
        <v>4672000</v>
      </c>
      <c r="X32" s="99">
        <f t="shared" si="5"/>
        <v>-1440169</v>
      </c>
      <c r="Y32" s="100">
        <f>+IF(W32&lt;&gt;0,(X32/W32)*100,0)</f>
        <v>-30.825535102739725</v>
      </c>
      <c r="Z32" s="101">
        <f t="shared" si="5"/>
        <v>9344000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10845700</v>
      </c>
      <c r="C35" s="18">
        <v>0</v>
      </c>
      <c r="D35" s="58">
        <v>9723208</v>
      </c>
      <c r="E35" s="59">
        <v>9723208</v>
      </c>
      <c r="F35" s="59">
        <v>13956525</v>
      </c>
      <c r="G35" s="59">
        <v>-4962973</v>
      </c>
      <c r="H35" s="59">
        <v>962156</v>
      </c>
      <c r="I35" s="59">
        <v>962156</v>
      </c>
      <c r="J35" s="59">
        <v>1859840</v>
      </c>
      <c r="K35" s="59">
        <v>1467724</v>
      </c>
      <c r="L35" s="59">
        <v>2639826</v>
      </c>
      <c r="M35" s="59">
        <v>2639826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2639826</v>
      </c>
      <c r="W35" s="59">
        <v>4861604</v>
      </c>
      <c r="X35" s="59">
        <v>-2221778</v>
      </c>
      <c r="Y35" s="60">
        <v>-45.7</v>
      </c>
      <c r="Z35" s="61">
        <v>9723208</v>
      </c>
    </row>
    <row r="36" spans="1:26" ht="13.5">
      <c r="A36" s="57" t="s">
        <v>53</v>
      </c>
      <c r="B36" s="18">
        <v>221083619</v>
      </c>
      <c r="C36" s="18">
        <v>0</v>
      </c>
      <c r="D36" s="58">
        <v>221797500</v>
      </c>
      <c r="E36" s="59">
        <v>221797500</v>
      </c>
      <c r="F36" s="59">
        <v>3258</v>
      </c>
      <c r="G36" s="59">
        <v>-6644</v>
      </c>
      <c r="H36" s="59">
        <v>-23260</v>
      </c>
      <c r="I36" s="59">
        <v>-23260</v>
      </c>
      <c r="J36" s="59">
        <v>-17911</v>
      </c>
      <c r="K36" s="59">
        <v>-34897</v>
      </c>
      <c r="L36" s="59">
        <v>-54628</v>
      </c>
      <c r="M36" s="59">
        <v>-54628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-54628</v>
      </c>
      <c r="W36" s="59">
        <v>110898750</v>
      </c>
      <c r="X36" s="59">
        <v>-110953378</v>
      </c>
      <c r="Y36" s="60">
        <v>-100.05</v>
      </c>
      <c r="Z36" s="61">
        <v>221797500</v>
      </c>
    </row>
    <row r="37" spans="1:26" ht="13.5">
      <c r="A37" s="57" t="s">
        <v>54</v>
      </c>
      <c r="B37" s="18">
        <v>41507177</v>
      </c>
      <c r="C37" s="18">
        <v>0</v>
      </c>
      <c r="D37" s="58">
        <v>11110192</v>
      </c>
      <c r="E37" s="59">
        <v>11110192</v>
      </c>
      <c r="F37" s="59">
        <v>1586367</v>
      </c>
      <c r="G37" s="59">
        <v>-7353485</v>
      </c>
      <c r="H37" s="59">
        <v>180557</v>
      </c>
      <c r="I37" s="59">
        <v>180557</v>
      </c>
      <c r="J37" s="59">
        <v>-173664</v>
      </c>
      <c r="K37" s="59">
        <v>2242595</v>
      </c>
      <c r="L37" s="59">
        <v>-1371082</v>
      </c>
      <c r="M37" s="59">
        <v>-1371082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-1371082</v>
      </c>
      <c r="W37" s="59">
        <v>5555096</v>
      </c>
      <c r="X37" s="59">
        <v>-6926178</v>
      </c>
      <c r="Y37" s="60">
        <v>-124.68</v>
      </c>
      <c r="Z37" s="61">
        <v>11110192</v>
      </c>
    </row>
    <row r="38" spans="1:26" ht="13.5">
      <c r="A38" s="57" t="s">
        <v>55</v>
      </c>
      <c r="B38" s="18">
        <v>14437181</v>
      </c>
      <c r="C38" s="18">
        <v>0</v>
      </c>
      <c r="D38" s="58">
        <v>3471845</v>
      </c>
      <c r="E38" s="59">
        <v>3471845</v>
      </c>
      <c r="F38" s="59">
        <v>0</v>
      </c>
      <c r="G38" s="59">
        <v>0</v>
      </c>
      <c r="H38" s="59">
        <v>-14396</v>
      </c>
      <c r="I38" s="59">
        <v>-14396</v>
      </c>
      <c r="J38" s="59">
        <v>-14828</v>
      </c>
      <c r="K38" s="59">
        <v>-15218</v>
      </c>
      <c r="L38" s="59">
        <v>-14956</v>
      </c>
      <c r="M38" s="59">
        <v>-14956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-14956</v>
      </c>
      <c r="W38" s="59">
        <v>1735923</v>
      </c>
      <c r="X38" s="59">
        <v>-1750879</v>
      </c>
      <c r="Y38" s="60">
        <v>-100.86</v>
      </c>
      <c r="Z38" s="61">
        <v>3471845</v>
      </c>
    </row>
    <row r="39" spans="1:26" ht="13.5">
      <c r="A39" s="57" t="s">
        <v>56</v>
      </c>
      <c r="B39" s="18">
        <v>175984961</v>
      </c>
      <c r="C39" s="18">
        <v>0</v>
      </c>
      <c r="D39" s="58">
        <v>216938671</v>
      </c>
      <c r="E39" s="59">
        <v>216938671</v>
      </c>
      <c r="F39" s="59">
        <v>12373416</v>
      </c>
      <c r="G39" s="59">
        <v>2383868</v>
      </c>
      <c r="H39" s="59">
        <v>772735</v>
      </c>
      <c r="I39" s="59">
        <v>772735</v>
      </c>
      <c r="J39" s="59">
        <v>2030421</v>
      </c>
      <c r="K39" s="59">
        <v>-794550</v>
      </c>
      <c r="L39" s="59">
        <v>3971236</v>
      </c>
      <c r="M39" s="59">
        <v>3971236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3971236</v>
      </c>
      <c r="W39" s="59">
        <v>108469336</v>
      </c>
      <c r="X39" s="59">
        <v>-104498100</v>
      </c>
      <c r="Y39" s="60">
        <v>-96.34</v>
      </c>
      <c r="Z39" s="61">
        <v>216938671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11541785</v>
      </c>
      <c r="C42" s="18">
        <v>0</v>
      </c>
      <c r="D42" s="58">
        <v>9843792</v>
      </c>
      <c r="E42" s="59">
        <v>9843792</v>
      </c>
      <c r="F42" s="59">
        <v>9092815</v>
      </c>
      <c r="G42" s="59">
        <v>-3806896</v>
      </c>
      <c r="H42" s="59">
        <v>-4314346</v>
      </c>
      <c r="I42" s="59">
        <v>971573</v>
      </c>
      <c r="J42" s="59">
        <v>-1389521</v>
      </c>
      <c r="K42" s="59">
        <v>200549</v>
      </c>
      <c r="L42" s="59">
        <v>-805491</v>
      </c>
      <c r="M42" s="59">
        <v>-1994463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-1022890</v>
      </c>
      <c r="W42" s="59">
        <v>16668946</v>
      </c>
      <c r="X42" s="59">
        <v>-17691836</v>
      </c>
      <c r="Y42" s="60">
        <v>-106.14</v>
      </c>
      <c r="Z42" s="61">
        <v>9843792</v>
      </c>
    </row>
    <row r="43" spans="1:26" ht="13.5">
      <c r="A43" s="57" t="s">
        <v>59</v>
      </c>
      <c r="B43" s="18">
        <v>-7878245</v>
      </c>
      <c r="C43" s="18">
        <v>0</v>
      </c>
      <c r="D43" s="58">
        <v>-9344000</v>
      </c>
      <c r="E43" s="59">
        <v>-9344000</v>
      </c>
      <c r="F43" s="59">
        <v>-54000</v>
      </c>
      <c r="G43" s="59">
        <v>-1177352</v>
      </c>
      <c r="H43" s="59">
        <v>-470290</v>
      </c>
      <c r="I43" s="59">
        <v>-1701642</v>
      </c>
      <c r="J43" s="59">
        <v>-372883</v>
      </c>
      <c r="K43" s="59">
        <v>-751882</v>
      </c>
      <c r="L43" s="59">
        <v>-770547</v>
      </c>
      <c r="M43" s="59">
        <v>-1895312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-3596954</v>
      </c>
      <c r="W43" s="59">
        <v>-9344000</v>
      </c>
      <c r="X43" s="59">
        <v>5747046</v>
      </c>
      <c r="Y43" s="60">
        <v>-61.51</v>
      </c>
      <c r="Z43" s="61">
        <v>-9344000</v>
      </c>
    </row>
    <row r="44" spans="1:26" ht="13.5">
      <c r="A44" s="57" t="s">
        <v>60</v>
      </c>
      <c r="B44" s="18">
        <v>-73436</v>
      </c>
      <c r="C44" s="18">
        <v>0</v>
      </c>
      <c r="D44" s="58">
        <v>-305000</v>
      </c>
      <c r="E44" s="59">
        <v>-305000</v>
      </c>
      <c r="F44" s="59">
        <v>-381</v>
      </c>
      <c r="G44" s="59">
        <v>-50094</v>
      </c>
      <c r="H44" s="59">
        <v>-210</v>
      </c>
      <c r="I44" s="59">
        <v>-50685</v>
      </c>
      <c r="J44" s="59">
        <v>-750</v>
      </c>
      <c r="K44" s="59">
        <v>2109</v>
      </c>
      <c r="L44" s="59">
        <v>260</v>
      </c>
      <c r="M44" s="59">
        <v>1619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-49066</v>
      </c>
      <c r="W44" s="59">
        <v>-150000</v>
      </c>
      <c r="X44" s="59">
        <v>100934</v>
      </c>
      <c r="Y44" s="60">
        <v>-67.29</v>
      </c>
      <c r="Z44" s="61">
        <v>-305000</v>
      </c>
    </row>
    <row r="45" spans="1:26" ht="13.5">
      <c r="A45" s="69" t="s">
        <v>61</v>
      </c>
      <c r="B45" s="21">
        <v>6503433</v>
      </c>
      <c r="C45" s="21">
        <v>0</v>
      </c>
      <c r="D45" s="98">
        <v>2974793</v>
      </c>
      <c r="E45" s="99">
        <v>2974793</v>
      </c>
      <c r="F45" s="99">
        <v>14968320</v>
      </c>
      <c r="G45" s="99">
        <v>9933978</v>
      </c>
      <c r="H45" s="99">
        <v>5149132</v>
      </c>
      <c r="I45" s="99">
        <v>5149132</v>
      </c>
      <c r="J45" s="99">
        <v>3385978</v>
      </c>
      <c r="K45" s="99">
        <v>2836754</v>
      </c>
      <c r="L45" s="99">
        <v>1260976</v>
      </c>
      <c r="M45" s="99">
        <v>1260976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1260976</v>
      </c>
      <c r="W45" s="99">
        <v>9954947</v>
      </c>
      <c r="X45" s="99">
        <v>-8693971</v>
      </c>
      <c r="Y45" s="100">
        <v>-87.33</v>
      </c>
      <c r="Z45" s="101">
        <v>2974793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2339887</v>
      </c>
      <c r="C49" s="51">
        <v>0</v>
      </c>
      <c r="D49" s="128">
        <v>631741</v>
      </c>
      <c r="E49" s="53">
        <v>233212</v>
      </c>
      <c r="F49" s="53">
        <v>0</v>
      </c>
      <c r="G49" s="53">
        <v>0</v>
      </c>
      <c r="H49" s="53">
        <v>0</v>
      </c>
      <c r="I49" s="53">
        <v>517103</v>
      </c>
      <c r="J49" s="53">
        <v>0</v>
      </c>
      <c r="K49" s="53">
        <v>0</v>
      </c>
      <c r="L49" s="53">
        <v>0</v>
      </c>
      <c r="M49" s="53">
        <v>530523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1238098</v>
      </c>
      <c r="W49" s="53">
        <v>1184470</v>
      </c>
      <c r="X49" s="53">
        <v>14689990</v>
      </c>
      <c r="Y49" s="53">
        <v>21365024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897610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34466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35570</v>
      </c>
      <c r="W51" s="53">
        <v>1669238</v>
      </c>
      <c r="X51" s="53">
        <v>2913819</v>
      </c>
      <c r="Y51" s="53">
        <v>5550703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97.73672355601619</v>
      </c>
      <c r="C58" s="5">
        <f>IF(C67=0,0,+(C76/C67)*100)</f>
        <v>0</v>
      </c>
      <c r="D58" s="6">
        <f aca="true" t="shared" si="6" ref="D58:Z58">IF(D67=0,0,+(D76/D67)*100)</f>
        <v>98.14685292600508</v>
      </c>
      <c r="E58" s="7">
        <f t="shared" si="6"/>
        <v>98.14685292600508</v>
      </c>
      <c r="F58" s="7">
        <f t="shared" si="6"/>
        <v>18.240836084550573</v>
      </c>
      <c r="G58" s="7">
        <f t="shared" si="6"/>
        <v>117.95306786929814</v>
      </c>
      <c r="H58" s="7">
        <f t="shared" si="6"/>
        <v>125.35437738903173</v>
      </c>
      <c r="I58" s="7">
        <f t="shared" si="6"/>
        <v>52.39465829797475</v>
      </c>
      <c r="J58" s="7">
        <f t="shared" si="6"/>
        <v>107.37449199237352</v>
      </c>
      <c r="K58" s="7">
        <f t="shared" si="6"/>
        <v>125.34800436435309</v>
      </c>
      <c r="L58" s="7">
        <f t="shared" si="6"/>
        <v>94.1779018107212</v>
      </c>
      <c r="M58" s="7">
        <f t="shared" si="6"/>
        <v>109.02922907259918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72.39533656422041</v>
      </c>
      <c r="W58" s="7">
        <f t="shared" si="6"/>
        <v>98.13114169191881</v>
      </c>
      <c r="X58" s="7">
        <f t="shared" si="6"/>
        <v>0</v>
      </c>
      <c r="Y58" s="7">
        <f t="shared" si="6"/>
        <v>0</v>
      </c>
      <c r="Z58" s="8">
        <f t="shared" si="6"/>
        <v>98.14685292600508</v>
      </c>
    </row>
    <row r="59" spans="1:26" ht="13.5">
      <c r="A59" s="36" t="s">
        <v>31</v>
      </c>
      <c r="B59" s="9">
        <f aca="true" t="shared" si="7" ref="B59:Z66">IF(B68=0,0,+(B77/B68)*100)</f>
        <v>99.99998023130559</v>
      </c>
      <c r="C59" s="9">
        <f t="shared" si="7"/>
        <v>0</v>
      </c>
      <c r="D59" s="2">
        <f t="shared" si="7"/>
        <v>102.00247540463346</v>
      </c>
      <c r="E59" s="10">
        <f t="shared" si="7"/>
        <v>102.00247540463346</v>
      </c>
      <c r="F59" s="10">
        <f t="shared" si="7"/>
        <v>2.2748618016215385</v>
      </c>
      <c r="G59" s="10">
        <f t="shared" si="7"/>
        <v>3953.9406779661012</v>
      </c>
      <c r="H59" s="10">
        <f t="shared" si="7"/>
        <v>6867.779378124206</v>
      </c>
      <c r="I59" s="10">
        <f t="shared" si="7"/>
        <v>27.882733895638605</v>
      </c>
      <c r="J59" s="10">
        <f t="shared" si="7"/>
        <v>-6808.344633357672</v>
      </c>
      <c r="K59" s="10">
        <f t="shared" si="7"/>
        <v>6600.748158379373</v>
      </c>
      <c r="L59" s="10">
        <f t="shared" si="7"/>
        <v>3129.0545008028716</v>
      </c>
      <c r="M59" s="10">
        <f t="shared" si="7"/>
        <v>16076.197357555739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59.009080882698875</v>
      </c>
      <c r="W59" s="10">
        <f t="shared" si="7"/>
        <v>102.0024106617514</v>
      </c>
      <c r="X59" s="10">
        <f t="shared" si="7"/>
        <v>0</v>
      </c>
      <c r="Y59" s="10">
        <f t="shared" si="7"/>
        <v>0</v>
      </c>
      <c r="Z59" s="11">
        <f t="shared" si="7"/>
        <v>102.00247540463346</v>
      </c>
    </row>
    <row r="60" spans="1:26" ht="13.5">
      <c r="A60" s="37" t="s">
        <v>32</v>
      </c>
      <c r="B60" s="12">
        <f t="shared" si="7"/>
        <v>96.84670169284404</v>
      </c>
      <c r="C60" s="12">
        <f t="shared" si="7"/>
        <v>0</v>
      </c>
      <c r="D60" s="3">
        <f t="shared" si="7"/>
        <v>97.50938374234423</v>
      </c>
      <c r="E60" s="13">
        <f t="shared" si="7"/>
        <v>97.50938374234423</v>
      </c>
      <c r="F60" s="13">
        <f t="shared" si="7"/>
        <v>63.67992708655108</v>
      </c>
      <c r="G60" s="13">
        <f t="shared" si="7"/>
        <v>90.48856394411695</v>
      </c>
      <c r="H60" s="13">
        <f t="shared" si="7"/>
        <v>77.57070683074389</v>
      </c>
      <c r="I60" s="13">
        <f t="shared" si="7"/>
        <v>76.9051954674952</v>
      </c>
      <c r="J60" s="13">
        <f t="shared" si="7"/>
        <v>70.8316814224398</v>
      </c>
      <c r="K60" s="13">
        <f t="shared" si="7"/>
        <v>95.52281177038431</v>
      </c>
      <c r="L60" s="13">
        <f t="shared" si="7"/>
        <v>76.00390676294796</v>
      </c>
      <c r="M60" s="13">
        <f t="shared" si="7"/>
        <v>80.74847094392096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78.88930385801916</v>
      </c>
      <c r="W60" s="13">
        <f t="shared" si="7"/>
        <v>97.50382941817575</v>
      </c>
      <c r="X60" s="13">
        <f t="shared" si="7"/>
        <v>0</v>
      </c>
      <c r="Y60" s="13">
        <f t="shared" si="7"/>
        <v>0</v>
      </c>
      <c r="Z60" s="14">
        <f t="shared" si="7"/>
        <v>97.50938374234423</v>
      </c>
    </row>
    <row r="61" spans="1:26" ht="13.5">
      <c r="A61" s="38" t="s">
        <v>114</v>
      </c>
      <c r="B61" s="12">
        <f t="shared" si="7"/>
        <v>99.97427039114119</v>
      </c>
      <c r="C61" s="12">
        <f t="shared" si="7"/>
        <v>0</v>
      </c>
      <c r="D61" s="3">
        <f t="shared" si="7"/>
        <v>100.14756694500433</v>
      </c>
      <c r="E61" s="13">
        <f t="shared" si="7"/>
        <v>100.14756694500433</v>
      </c>
      <c r="F61" s="13">
        <f t="shared" si="7"/>
        <v>77.81393009189395</v>
      </c>
      <c r="G61" s="13">
        <f t="shared" si="7"/>
        <v>110.1224872269695</v>
      </c>
      <c r="H61" s="13">
        <f t="shared" si="7"/>
        <v>89.47251665326928</v>
      </c>
      <c r="I61" s="13">
        <f t="shared" si="7"/>
        <v>92.09156677546059</v>
      </c>
      <c r="J61" s="13">
        <f t="shared" si="7"/>
        <v>80.00798869729712</v>
      </c>
      <c r="K61" s="13">
        <f t="shared" si="7"/>
        <v>118.86082493850478</v>
      </c>
      <c r="L61" s="13">
        <f t="shared" si="7"/>
        <v>95.76607232332906</v>
      </c>
      <c r="M61" s="13">
        <f t="shared" si="7"/>
        <v>98.04108066692096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95.09292183020538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100.14756694500433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89.65517241379311</v>
      </c>
      <c r="E62" s="13">
        <f t="shared" si="7"/>
        <v>89.65517241379311</v>
      </c>
      <c r="F62" s="13">
        <f t="shared" si="7"/>
        <v>43.551310478847974</v>
      </c>
      <c r="G62" s="13">
        <f t="shared" si="7"/>
        <v>79.92392599534396</v>
      </c>
      <c r="H62" s="13">
        <f t="shared" si="7"/>
        <v>62.34953745044112</v>
      </c>
      <c r="I62" s="13">
        <f t="shared" si="7"/>
        <v>60.01087897144271</v>
      </c>
      <c r="J62" s="13">
        <f t="shared" si="7"/>
        <v>56.442714569555875</v>
      </c>
      <c r="K62" s="13">
        <f t="shared" si="7"/>
        <v>64.02842785804856</v>
      </c>
      <c r="L62" s="13">
        <f t="shared" si="7"/>
        <v>54.038612736961646</v>
      </c>
      <c r="M62" s="13">
        <f t="shared" si="7"/>
        <v>58.09058684196409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58.96411250776055</v>
      </c>
      <c r="W62" s="13">
        <f t="shared" si="7"/>
        <v>89.65517241379311</v>
      </c>
      <c r="X62" s="13">
        <f t="shared" si="7"/>
        <v>0</v>
      </c>
      <c r="Y62" s="13">
        <f t="shared" si="7"/>
        <v>0</v>
      </c>
      <c r="Z62" s="14">
        <f t="shared" si="7"/>
        <v>89.65517241379311</v>
      </c>
    </row>
    <row r="63" spans="1:26" ht="13.5">
      <c r="A63" s="38" t="s">
        <v>116</v>
      </c>
      <c r="B63" s="12">
        <f t="shared" si="7"/>
        <v>79.23678159722539</v>
      </c>
      <c r="C63" s="12">
        <f t="shared" si="7"/>
        <v>0</v>
      </c>
      <c r="D63" s="3">
        <f t="shared" si="7"/>
        <v>94.32801484230056</v>
      </c>
      <c r="E63" s="13">
        <f t="shared" si="7"/>
        <v>94.32801484230056</v>
      </c>
      <c r="F63" s="13">
        <f t="shared" si="7"/>
        <v>46.823349894862204</v>
      </c>
      <c r="G63" s="13">
        <f t="shared" si="7"/>
        <v>51.81848969516687</v>
      </c>
      <c r="H63" s="13">
        <f t="shared" si="7"/>
        <v>53.89682078666762</v>
      </c>
      <c r="I63" s="13">
        <f t="shared" si="7"/>
        <v>50.95874607855255</v>
      </c>
      <c r="J63" s="13">
        <f t="shared" si="7"/>
        <v>54.97220682556022</v>
      </c>
      <c r="K63" s="13">
        <f t="shared" si="7"/>
        <v>69.14913682705766</v>
      </c>
      <c r="L63" s="13">
        <f t="shared" si="7"/>
        <v>59.0306271366697</v>
      </c>
      <c r="M63" s="13">
        <f t="shared" si="7"/>
        <v>60.970007412720406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56.15291636080223</v>
      </c>
      <c r="W63" s="13">
        <f t="shared" si="7"/>
        <v>94.32791483921035</v>
      </c>
      <c r="X63" s="13">
        <f t="shared" si="7"/>
        <v>0</v>
      </c>
      <c r="Y63" s="13">
        <f t="shared" si="7"/>
        <v>0</v>
      </c>
      <c r="Z63" s="14">
        <f t="shared" si="7"/>
        <v>94.32801484230056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100.97906819716407</v>
      </c>
      <c r="E64" s="13">
        <f t="shared" si="7"/>
        <v>100.97906819716407</v>
      </c>
      <c r="F64" s="13">
        <f t="shared" si="7"/>
        <v>41.31970114722587</v>
      </c>
      <c r="G64" s="13">
        <f t="shared" si="7"/>
        <v>44.26443882560453</v>
      </c>
      <c r="H64" s="13">
        <f t="shared" si="7"/>
        <v>49.02644314462781</v>
      </c>
      <c r="I64" s="13">
        <f t="shared" si="7"/>
        <v>44.8689665168865</v>
      </c>
      <c r="J64" s="13">
        <f t="shared" si="7"/>
        <v>51.300777751208784</v>
      </c>
      <c r="K64" s="13">
        <f t="shared" si="7"/>
        <v>55.52800013095648</v>
      </c>
      <c r="L64" s="13">
        <f t="shared" si="7"/>
        <v>48.3023671589633</v>
      </c>
      <c r="M64" s="13">
        <f t="shared" si="7"/>
        <v>51.69838429841683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48.39814801843576</v>
      </c>
      <c r="W64" s="13">
        <f t="shared" si="7"/>
        <v>100.97920456340927</v>
      </c>
      <c r="X64" s="13">
        <f t="shared" si="7"/>
        <v>0</v>
      </c>
      <c r="Y64" s="13">
        <f t="shared" si="7"/>
        <v>0</v>
      </c>
      <c r="Z64" s="14">
        <f t="shared" si="7"/>
        <v>100.97906819716407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74.81739130434782</v>
      </c>
      <c r="E65" s="13">
        <f t="shared" si="7"/>
        <v>74.81739130434782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74.81739130434782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85.65038560411311</v>
      </c>
      <c r="E66" s="16">
        <f t="shared" si="7"/>
        <v>85.65038560411311</v>
      </c>
      <c r="F66" s="16">
        <f t="shared" si="7"/>
        <v>78.38509922473061</v>
      </c>
      <c r="G66" s="16">
        <f t="shared" si="7"/>
        <v>75.81847798655562</v>
      </c>
      <c r="H66" s="16">
        <f t="shared" si="7"/>
        <v>77.25519717412705</v>
      </c>
      <c r="I66" s="16">
        <f t="shared" si="7"/>
        <v>77.12781984308663</v>
      </c>
      <c r="J66" s="16">
        <f t="shared" si="7"/>
        <v>78.08807648955205</v>
      </c>
      <c r="K66" s="16">
        <f t="shared" si="7"/>
        <v>77.87435582442885</v>
      </c>
      <c r="L66" s="16">
        <f t="shared" si="7"/>
        <v>78.17248036873956</v>
      </c>
      <c r="M66" s="16">
        <f t="shared" si="7"/>
        <v>78.0452164394313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77.68054354386118</v>
      </c>
      <c r="W66" s="16">
        <f t="shared" si="7"/>
        <v>85.63077397557932</v>
      </c>
      <c r="X66" s="16">
        <f t="shared" si="7"/>
        <v>0</v>
      </c>
      <c r="Y66" s="16">
        <f t="shared" si="7"/>
        <v>0</v>
      </c>
      <c r="Z66" s="17">
        <f t="shared" si="7"/>
        <v>85.65038560411311</v>
      </c>
    </row>
    <row r="67" spans="1:26" ht="13.5" hidden="1">
      <c r="A67" s="40" t="s">
        <v>120</v>
      </c>
      <c r="B67" s="23">
        <v>21142446</v>
      </c>
      <c r="C67" s="23"/>
      <c r="D67" s="24">
        <v>28497900</v>
      </c>
      <c r="E67" s="25">
        <v>28497900</v>
      </c>
      <c r="F67" s="25">
        <v>6678559</v>
      </c>
      <c r="G67" s="25">
        <v>1613351</v>
      </c>
      <c r="H67" s="25">
        <v>1676673</v>
      </c>
      <c r="I67" s="25">
        <v>9968583</v>
      </c>
      <c r="J67" s="25">
        <v>1829943</v>
      </c>
      <c r="K67" s="25">
        <v>1818368</v>
      </c>
      <c r="L67" s="25">
        <v>1794147</v>
      </c>
      <c r="M67" s="25">
        <v>5442458</v>
      </c>
      <c r="N67" s="25"/>
      <c r="O67" s="25"/>
      <c r="P67" s="25"/>
      <c r="Q67" s="25"/>
      <c r="R67" s="25"/>
      <c r="S67" s="25"/>
      <c r="T67" s="25"/>
      <c r="U67" s="25"/>
      <c r="V67" s="25">
        <v>15411041</v>
      </c>
      <c r="W67" s="25">
        <v>14495802</v>
      </c>
      <c r="X67" s="25"/>
      <c r="Y67" s="24"/>
      <c r="Z67" s="26">
        <v>28497900</v>
      </c>
    </row>
    <row r="68" spans="1:26" ht="13.5" hidden="1">
      <c r="A68" s="36" t="s">
        <v>31</v>
      </c>
      <c r="B68" s="18">
        <v>5058503</v>
      </c>
      <c r="C68" s="18"/>
      <c r="D68" s="19">
        <v>6302000</v>
      </c>
      <c r="E68" s="20">
        <v>6302000</v>
      </c>
      <c r="F68" s="20">
        <v>4961708</v>
      </c>
      <c r="G68" s="20">
        <v>11800</v>
      </c>
      <c r="H68" s="20">
        <v>11803</v>
      </c>
      <c r="I68" s="20">
        <v>4985311</v>
      </c>
      <c r="J68" s="20">
        <v>-9587</v>
      </c>
      <c r="K68" s="20">
        <v>8688</v>
      </c>
      <c r="L68" s="20">
        <v>10587</v>
      </c>
      <c r="M68" s="20">
        <v>9688</v>
      </c>
      <c r="N68" s="20"/>
      <c r="O68" s="20"/>
      <c r="P68" s="20"/>
      <c r="Q68" s="20"/>
      <c r="R68" s="20"/>
      <c r="S68" s="20"/>
      <c r="T68" s="20"/>
      <c r="U68" s="20"/>
      <c r="V68" s="20">
        <v>4994999</v>
      </c>
      <c r="W68" s="20">
        <v>3151002</v>
      </c>
      <c r="X68" s="20"/>
      <c r="Y68" s="19"/>
      <c r="Z68" s="22">
        <v>6302000</v>
      </c>
    </row>
    <row r="69" spans="1:26" ht="13.5" hidden="1">
      <c r="A69" s="37" t="s">
        <v>32</v>
      </c>
      <c r="B69" s="18">
        <v>15174936</v>
      </c>
      <c r="C69" s="18"/>
      <c r="D69" s="19">
        <v>21340100</v>
      </c>
      <c r="E69" s="20">
        <v>21340100</v>
      </c>
      <c r="F69" s="20">
        <v>1634815</v>
      </c>
      <c r="G69" s="20">
        <v>1514377</v>
      </c>
      <c r="H69" s="20">
        <v>1578525</v>
      </c>
      <c r="I69" s="20">
        <v>4727717</v>
      </c>
      <c r="J69" s="20">
        <v>1712663</v>
      </c>
      <c r="K69" s="20">
        <v>1680251</v>
      </c>
      <c r="L69" s="20">
        <v>1652519</v>
      </c>
      <c r="M69" s="20">
        <v>5045433</v>
      </c>
      <c r="N69" s="20"/>
      <c r="O69" s="20"/>
      <c r="P69" s="20"/>
      <c r="Q69" s="20"/>
      <c r="R69" s="20"/>
      <c r="S69" s="20"/>
      <c r="T69" s="20"/>
      <c r="U69" s="20"/>
      <c r="V69" s="20">
        <v>9773150</v>
      </c>
      <c r="W69" s="20">
        <v>10916802</v>
      </c>
      <c r="X69" s="20"/>
      <c r="Y69" s="19"/>
      <c r="Z69" s="22">
        <v>21340100</v>
      </c>
    </row>
    <row r="70" spans="1:26" ht="13.5" hidden="1">
      <c r="A70" s="38" t="s">
        <v>114</v>
      </c>
      <c r="B70" s="18">
        <v>8799201</v>
      </c>
      <c r="C70" s="18"/>
      <c r="D70" s="19">
        <v>11113600</v>
      </c>
      <c r="E70" s="20">
        <v>11113600</v>
      </c>
      <c r="F70" s="20">
        <v>815070</v>
      </c>
      <c r="G70" s="20">
        <v>761957</v>
      </c>
      <c r="H70" s="20">
        <v>802395</v>
      </c>
      <c r="I70" s="20">
        <v>2379422</v>
      </c>
      <c r="J70" s="20">
        <v>843692</v>
      </c>
      <c r="K70" s="20">
        <v>814291</v>
      </c>
      <c r="L70" s="20">
        <v>764373</v>
      </c>
      <c r="M70" s="20">
        <v>2422356</v>
      </c>
      <c r="N70" s="20"/>
      <c r="O70" s="20"/>
      <c r="P70" s="20"/>
      <c r="Q70" s="20"/>
      <c r="R70" s="20"/>
      <c r="S70" s="20"/>
      <c r="T70" s="20"/>
      <c r="U70" s="20"/>
      <c r="V70" s="20">
        <v>4801778</v>
      </c>
      <c r="W70" s="20">
        <v>5805000</v>
      </c>
      <c r="X70" s="20"/>
      <c r="Y70" s="19"/>
      <c r="Z70" s="22">
        <v>11113600</v>
      </c>
    </row>
    <row r="71" spans="1:26" ht="13.5" hidden="1">
      <c r="A71" s="38" t="s">
        <v>115</v>
      </c>
      <c r="B71" s="18">
        <v>2349551</v>
      </c>
      <c r="C71" s="18"/>
      <c r="D71" s="19">
        <v>3480000</v>
      </c>
      <c r="E71" s="20">
        <v>3480000</v>
      </c>
      <c r="F71" s="20">
        <v>321104</v>
      </c>
      <c r="G71" s="20">
        <v>235823</v>
      </c>
      <c r="H71" s="20">
        <v>251973</v>
      </c>
      <c r="I71" s="20">
        <v>808900</v>
      </c>
      <c r="J71" s="20">
        <v>306509</v>
      </c>
      <c r="K71" s="20">
        <v>319405</v>
      </c>
      <c r="L71" s="20">
        <v>343410</v>
      </c>
      <c r="M71" s="20">
        <v>969324</v>
      </c>
      <c r="N71" s="20"/>
      <c r="O71" s="20"/>
      <c r="P71" s="20"/>
      <c r="Q71" s="20"/>
      <c r="R71" s="20"/>
      <c r="S71" s="20"/>
      <c r="T71" s="20"/>
      <c r="U71" s="20"/>
      <c r="V71" s="20">
        <v>1778224</v>
      </c>
      <c r="W71" s="20">
        <v>1740000</v>
      </c>
      <c r="X71" s="20"/>
      <c r="Y71" s="19"/>
      <c r="Z71" s="22">
        <v>3480000</v>
      </c>
    </row>
    <row r="72" spans="1:26" ht="13.5" hidden="1">
      <c r="A72" s="38" t="s">
        <v>116</v>
      </c>
      <c r="B72" s="18">
        <v>2304609</v>
      </c>
      <c r="C72" s="18"/>
      <c r="D72" s="19">
        <v>3773000</v>
      </c>
      <c r="E72" s="20">
        <v>3773000</v>
      </c>
      <c r="F72" s="20">
        <v>268695</v>
      </c>
      <c r="G72" s="20">
        <v>286419</v>
      </c>
      <c r="H72" s="20">
        <v>294381</v>
      </c>
      <c r="I72" s="20">
        <v>849495</v>
      </c>
      <c r="J72" s="20">
        <v>315725</v>
      </c>
      <c r="K72" s="20">
        <v>302199</v>
      </c>
      <c r="L72" s="20">
        <v>298069</v>
      </c>
      <c r="M72" s="20">
        <v>915993</v>
      </c>
      <c r="N72" s="20"/>
      <c r="O72" s="20"/>
      <c r="P72" s="20"/>
      <c r="Q72" s="20"/>
      <c r="R72" s="20"/>
      <c r="S72" s="20"/>
      <c r="T72" s="20"/>
      <c r="U72" s="20"/>
      <c r="V72" s="20">
        <v>1765488</v>
      </c>
      <c r="W72" s="20">
        <v>1886502</v>
      </c>
      <c r="X72" s="20"/>
      <c r="Y72" s="19"/>
      <c r="Z72" s="22">
        <v>3773000</v>
      </c>
    </row>
    <row r="73" spans="1:26" ht="13.5" hidden="1">
      <c r="A73" s="38" t="s">
        <v>117</v>
      </c>
      <c r="B73" s="18">
        <v>1723839</v>
      </c>
      <c r="C73" s="18"/>
      <c r="D73" s="19">
        <v>2962000</v>
      </c>
      <c r="E73" s="20">
        <v>2962000</v>
      </c>
      <c r="F73" s="20">
        <v>229946</v>
      </c>
      <c r="G73" s="20">
        <v>230178</v>
      </c>
      <c r="H73" s="20">
        <v>229776</v>
      </c>
      <c r="I73" s="20">
        <v>689900</v>
      </c>
      <c r="J73" s="20">
        <v>246737</v>
      </c>
      <c r="K73" s="20">
        <v>244356</v>
      </c>
      <c r="L73" s="20">
        <v>246667</v>
      </c>
      <c r="M73" s="20">
        <v>737760</v>
      </c>
      <c r="N73" s="20"/>
      <c r="O73" s="20"/>
      <c r="P73" s="20"/>
      <c r="Q73" s="20"/>
      <c r="R73" s="20"/>
      <c r="S73" s="20"/>
      <c r="T73" s="20"/>
      <c r="U73" s="20"/>
      <c r="V73" s="20">
        <v>1427660</v>
      </c>
      <c r="W73" s="20">
        <v>1480998</v>
      </c>
      <c r="X73" s="20"/>
      <c r="Y73" s="19"/>
      <c r="Z73" s="22">
        <v>2962000</v>
      </c>
    </row>
    <row r="74" spans="1:26" ht="13.5" hidden="1">
      <c r="A74" s="38" t="s">
        <v>118</v>
      </c>
      <c r="B74" s="18">
        <v>-2264</v>
      </c>
      <c r="C74" s="18"/>
      <c r="D74" s="19">
        <v>11500</v>
      </c>
      <c r="E74" s="20">
        <v>11500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4302</v>
      </c>
      <c r="X74" s="20"/>
      <c r="Y74" s="19"/>
      <c r="Z74" s="22">
        <v>11500</v>
      </c>
    </row>
    <row r="75" spans="1:26" ht="13.5" hidden="1">
      <c r="A75" s="39" t="s">
        <v>119</v>
      </c>
      <c r="B75" s="27">
        <v>909007</v>
      </c>
      <c r="C75" s="27"/>
      <c r="D75" s="28">
        <v>855800</v>
      </c>
      <c r="E75" s="29">
        <v>855800</v>
      </c>
      <c r="F75" s="29">
        <v>82036</v>
      </c>
      <c r="G75" s="29">
        <v>87174</v>
      </c>
      <c r="H75" s="29">
        <v>86345</v>
      </c>
      <c r="I75" s="29">
        <v>255555</v>
      </c>
      <c r="J75" s="29">
        <v>126867</v>
      </c>
      <c r="K75" s="29">
        <v>129429</v>
      </c>
      <c r="L75" s="29">
        <v>131041</v>
      </c>
      <c r="M75" s="29">
        <v>387337</v>
      </c>
      <c r="N75" s="29"/>
      <c r="O75" s="29"/>
      <c r="P75" s="29"/>
      <c r="Q75" s="29"/>
      <c r="R75" s="29"/>
      <c r="S75" s="29"/>
      <c r="T75" s="29"/>
      <c r="U75" s="29"/>
      <c r="V75" s="29">
        <v>642892</v>
      </c>
      <c r="W75" s="29">
        <v>427998</v>
      </c>
      <c r="X75" s="29"/>
      <c r="Y75" s="28"/>
      <c r="Z75" s="30">
        <v>855800</v>
      </c>
    </row>
    <row r="76" spans="1:26" ht="13.5" hidden="1">
      <c r="A76" s="41" t="s">
        <v>121</v>
      </c>
      <c r="B76" s="31">
        <v>20663934</v>
      </c>
      <c r="C76" s="31"/>
      <c r="D76" s="32">
        <v>27969792</v>
      </c>
      <c r="E76" s="33">
        <v>27969792</v>
      </c>
      <c r="F76" s="33">
        <v>1218225</v>
      </c>
      <c r="G76" s="33">
        <v>1902997</v>
      </c>
      <c r="H76" s="33">
        <v>2101783</v>
      </c>
      <c r="I76" s="33">
        <v>5223005</v>
      </c>
      <c r="J76" s="33">
        <v>1964892</v>
      </c>
      <c r="K76" s="33">
        <v>2279288</v>
      </c>
      <c r="L76" s="33">
        <v>1689690</v>
      </c>
      <c r="M76" s="33">
        <v>5933870</v>
      </c>
      <c r="N76" s="33"/>
      <c r="O76" s="33"/>
      <c r="P76" s="33"/>
      <c r="Q76" s="33"/>
      <c r="R76" s="33"/>
      <c r="S76" s="33"/>
      <c r="T76" s="33"/>
      <c r="U76" s="33"/>
      <c r="V76" s="33">
        <v>11156875</v>
      </c>
      <c r="W76" s="33">
        <v>14224896</v>
      </c>
      <c r="X76" s="33"/>
      <c r="Y76" s="32"/>
      <c r="Z76" s="34">
        <v>27969792</v>
      </c>
    </row>
    <row r="77" spans="1:26" ht="13.5" hidden="1">
      <c r="A77" s="36" t="s">
        <v>31</v>
      </c>
      <c r="B77" s="18">
        <v>5058502</v>
      </c>
      <c r="C77" s="18"/>
      <c r="D77" s="19">
        <v>6428196</v>
      </c>
      <c r="E77" s="20">
        <v>6428196</v>
      </c>
      <c r="F77" s="20">
        <v>112872</v>
      </c>
      <c r="G77" s="20">
        <v>466565</v>
      </c>
      <c r="H77" s="20">
        <v>810604</v>
      </c>
      <c r="I77" s="20">
        <v>1390041</v>
      </c>
      <c r="J77" s="20">
        <v>652716</v>
      </c>
      <c r="K77" s="20">
        <v>573473</v>
      </c>
      <c r="L77" s="20">
        <v>331273</v>
      </c>
      <c r="M77" s="20">
        <v>1557462</v>
      </c>
      <c r="N77" s="20"/>
      <c r="O77" s="20"/>
      <c r="P77" s="20"/>
      <c r="Q77" s="20"/>
      <c r="R77" s="20"/>
      <c r="S77" s="20"/>
      <c r="T77" s="20"/>
      <c r="U77" s="20"/>
      <c r="V77" s="20">
        <v>2947503</v>
      </c>
      <c r="W77" s="20">
        <v>3214098</v>
      </c>
      <c r="X77" s="20"/>
      <c r="Y77" s="19"/>
      <c r="Z77" s="22">
        <v>6428196</v>
      </c>
    </row>
    <row r="78" spans="1:26" ht="13.5" hidden="1">
      <c r="A78" s="37" t="s">
        <v>32</v>
      </c>
      <c r="B78" s="18">
        <v>14696425</v>
      </c>
      <c r="C78" s="18"/>
      <c r="D78" s="19">
        <v>20808600</v>
      </c>
      <c r="E78" s="20">
        <v>20808600</v>
      </c>
      <c r="F78" s="20">
        <v>1041049</v>
      </c>
      <c r="G78" s="20">
        <v>1370338</v>
      </c>
      <c r="H78" s="20">
        <v>1224473</v>
      </c>
      <c r="I78" s="20">
        <v>3635860</v>
      </c>
      <c r="J78" s="20">
        <v>1213108</v>
      </c>
      <c r="K78" s="20">
        <v>1605023</v>
      </c>
      <c r="L78" s="20">
        <v>1255979</v>
      </c>
      <c r="M78" s="20">
        <v>4074110</v>
      </c>
      <c r="N78" s="20"/>
      <c r="O78" s="20"/>
      <c r="P78" s="20"/>
      <c r="Q78" s="20"/>
      <c r="R78" s="20"/>
      <c r="S78" s="20"/>
      <c r="T78" s="20"/>
      <c r="U78" s="20"/>
      <c r="V78" s="20">
        <v>7709970</v>
      </c>
      <c r="W78" s="20">
        <v>10644300</v>
      </c>
      <c r="X78" s="20"/>
      <c r="Y78" s="19"/>
      <c r="Z78" s="22">
        <v>20808600</v>
      </c>
    </row>
    <row r="79" spans="1:26" ht="13.5" hidden="1">
      <c r="A79" s="38" t="s">
        <v>114</v>
      </c>
      <c r="B79" s="18">
        <v>8796937</v>
      </c>
      <c r="C79" s="18"/>
      <c r="D79" s="19">
        <v>11130000</v>
      </c>
      <c r="E79" s="20">
        <v>11130000</v>
      </c>
      <c r="F79" s="20">
        <v>634238</v>
      </c>
      <c r="G79" s="20">
        <v>839086</v>
      </c>
      <c r="H79" s="20">
        <v>717923</v>
      </c>
      <c r="I79" s="20">
        <v>2191247</v>
      </c>
      <c r="J79" s="20">
        <v>675021</v>
      </c>
      <c r="K79" s="20">
        <v>967873</v>
      </c>
      <c r="L79" s="20">
        <v>732010</v>
      </c>
      <c r="M79" s="20">
        <v>2374904</v>
      </c>
      <c r="N79" s="20"/>
      <c r="O79" s="20"/>
      <c r="P79" s="20"/>
      <c r="Q79" s="20"/>
      <c r="R79" s="20"/>
      <c r="S79" s="20"/>
      <c r="T79" s="20"/>
      <c r="U79" s="20"/>
      <c r="V79" s="20">
        <v>4566151</v>
      </c>
      <c r="W79" s="20">
        <v>5805000</v>
      </c>
      <c r="X79" s="20"/>
      <c r="Y79" s="19"/>
      <c r="Z79" s="22">
        <v>11130000</v>
      </c>
    </row>
    <row r="80" spans="1:26" ht="13.5" hidden="1">
      <c r="A80" s="38" t="s">
        <v>115</v>
      </c>
      <c r="B80" s="18">
        <v>2349551</v>
      </c>
      <c r="C80" s="18"/>
      <c r="D80" s="19">
        <v>3120000</v>
      </c>
      <c r="E80" s="20">
        <v>3120000</v>
      </c>
      <c r="F80" s="20">
        <v>139845</v>
      </c>
      <c r="G80" s="20">
        <v>188479</v>
      </c>
      <c r="H80" s="20">
        <v>157104</v>
      </c>
      <c r="I80" s="20">
        <v>485428</v>
      </c>
      <c r="J80" s="20">
        <v>173002</v>
      </c>
      <c r="K80" s="20">
        <v>204510</v>
      </c>
      <c r="L80" s="20">
        <v>185574</v>
      </c>
      <c r="M80" s="20">
        <v>563086</v>
      </c>
      <c r="N80" s="20"/>
      <c r="O80" s="20"/>
      <c r="P80" s="20"/>
      <c r="Q80" s="20"/>
      <c r="R80" s="20"/>
      <c r="S80" s="20"/>
      <c r="T80" s="20"/>
      <c r="U80" s="20"/>
      <c r="V80" s="20">
        <v>1048514</v>
      </c>
      <c r="W80" s="20">
        <v>1560000</v>
      </c>
      <c r="X80" s="20"/>
      <c r="Y80" s="19"/>
      <c r="Z80" s="22">
        <v>3120000</v>
      </c>
    </row>
    <row r="81" spans="1:26" ht="13.5" hidden="1">
      <c r="A81" s="38" t="s">
        <v>116</v>
      </c>
      <c r="B81" s="18">
        <v>1826098</v>
      </c>
      <c r="C81" s="18"/>
      <c r="D81" s="19">
        <v>3558996</v>
      </c>
      <c r="E81" s="20">
        <v>3558996</v>
      </c>
      <c r="F81" s="20">
        <v>125812</v>
      </c>
      <c r="G81" s="20">
        <v>148418</v>
      </c>
      <c r="H81" s="20">
        <v>158662</v>
      </c>
      <c r="I81" s="20">
        <v>432892</v>
      </c>
      <c r="J81" s="20">
        <v>173561</v>
      </c>
      <c r="K81" s="20">
        <v>208968</v>
      </c>
      <c r="L81" s="20">
        <v>175952</v>
      </c>
      <c r="M81" s="20">
        <v>558481</v>
      </c>
      <c r="N81" s="20"/>
      <c r="O81" s="20"/>
      <c r="P81" s="20"/>
      <c r="Q81" s="20"/>
      <c r="R81" s="20"/>
      <c r="S81" s="20"/>
      <c r="T81" s="20"/>
      <c r="U81" s="20"/>
      <c r="V81" s="20">
        <v>991373</v>
      </c>
      <c r="W81" s="20">
        <v>1779498</v>
      </c>
      <c r="X81" s="20"/>
      <c r="Y81" s="19"/>
      <c r="Z81" s="22">
        <v>3558996</v>
      </c>
    </row>
    <row r="82" spans="1:26" ht="13.5" hidden="1">
      <c r="A82" s="38" t="s">
        <v>117</v>
      </c>
      <c r="B82" s="18">
        <v>1723839</v>
      </c>
      <c r="C82" s="18"/>
      <c r="D82" s="19">
        <v>2991000</v>
      </c>
      <c r="E82" s="20">
        <v>2991000</v>
      </c>
      <c r="F82" s="20">
        <v>95013</v>
      </c>
      <c r="G82" s="20">
        <v>101887</v>
      </c>
      <c r="H82" s="20">
        <v>112651</v>
      </c>
      <c r="I82" s="20">
        <v>309551</v>
      </c>
      <c r="J82" s="20">
        <v>126578</v>
      </c>
      <c r="K82" s="20">
        <v>135686</v>
      </c>
      <c r="L82" s="20">
        <v>119146</v>
      </c>
      <c r="M82" s="20">
        <v>381410</v>
      </c>
      <c r="N82" s="20"/>
      <c r="O82" s="20"/>
      <c r="P82" s="20"/>
      <c r="Q82" s="20"/>
      <c r="R82" s="20"/>
      <c r="S82" s="20"/>
      <c r="T82" s="20"/>
      <c r="U82" s="20"/>
      <c r="V82" s="20">
        <v>690961</v>
      </c>
      <c r="W82" s="20">
        <v>1495500</v>
      </c>
      <c r="X82" s="20"/>
      <c r="Y82" s="19"/>
      <c r="Z82" s="22">
        <v>2991000</v>
      </c>
    </row>
    <row r="83" spans="1:26" ht="13.5" hidden="1">
      <c r="A83" s="38" t="s">
        <v>118</v>
      </c>
      <c r="B83" s="18"/>
      <c r="C83" s="18"/>
      <c r="D83" s="19">
        <v>8604</v>
      </c>
      <c r="E83" s="20">
        <v>8604</v>
      </c>
      <c r="F83" s="20">
        <v>46141</v>
      </c>
      <c r="G83" s="20">
        <v>92468</v>
      </c>
      <c r="H83" s="20">
        <v>78133</v>
      </c>
      <c r="I83" s="20">
        <v>216742</v>
      </c>
      <c r="J83" s="20">
        <v>64946</v>
      </c>
      <c r="K83" s="20">
        <v>87986</v>
      </c>
      <c r="L83" s="20">
        <v>43297</v>
      </c>
      <c r="M83" s="20">
        <v>196229</v>
      </c>
      <c r="N83" s="20"/>
      <c r="O83" s="20"/>
      <c r="P83" s="20"/>
      <c r="Q83" s="20"/>
      <c r="R83" s="20"/>
      <c r="S83" s="20"/>
      <c r="T83" s="20"/>
      <c r="U83" s="20"/>
      <c r="V83" s="20">
        <v>412971</v>
      </c>
      <c r="W83" s="20">
        <v>4302</v>
      </c>
      <c r="X83" s="20"/>
      <c r="Y83" s="19"/>
      <c r="Z83" s="22">
        <v>8604</v>
      </c>
    </row>
    <row r="84" spans="1:26" ht="13.5" hidden="1">
      <c r="A84" s="39" t="s">
        <v>119</v>
      </c>
      <c r="B84" s="27">
        <v>909007</v>
      </c>
      <c r="C84" s="27"/>
      <c r="D84" s="28">
        <v>732996</v>
      </c>
      <c r="E84" s="29">
        <v>732996</v>
      </c>
      <c r="F84" s="29">
        <v>64304</v>
      </c>
      <c r="G84" s="29">
        <v>66094</v>
      </c>
      <c r="H84" s="29">
        <v>66706</v>
      </c>
      <c r="I84" s="29">
        <v>197104</v>
      </c>
      <c r="J84" s="29">
        <v>99068</v>
      </c>
      <c r="K84" s="29">
        <v>100792</v>
      </c>
      <c r="L84" s="29">
        <v>102438</v>
      </c>
      <c r="M84" s="29">
        <v>302298</v>
      </c>
      <c r="N84" s="29"/>
      <c r="O84" s="29"/>
      <c r="P84" s="29"/>
      <c r="Q84" s="29"/>
      <c r="R84" s="29"/>
      <c r="S84" s="29"/>
      <c r="T84" s="29"/>
      <c r="U84" s="29"/>
      <c r="V84" s="29">
        <v>499402</v>
      </c>
      <c r="W84" s="29">
        <v>366498</v>
      </c>
      <c r="X84" s="29"/>
      <c r="Y84" s="28"/>
      <c r="Z84" s="30">
        <v>732996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3203758</v>
      </c>
      <c r="C5" s="18">
        <v>0</v>
      </c>
      <c r="D5" s="58">
        <v>5487780</v>
      </c>
      <c r="E5" s="59">
        <v>5487780</v>
      </c>
      <c r="F5" s="59">
        <v>3398746</v>
      </c>
      <c r="G5" s="59">
        <v>0</v>
      </c>
      <c r="H5" s="59">
        <v>0</v>
      </c>
      <c r="I5" s="59">
        <v>3398746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3398746</v>
      </c>
      <c r="W5" s="59">
        <v>2743890</v>
      </c>
      <c r="X5" s="59">
        <v>654856</v>
      </c>
      <c r="Y5" s="60">
        <v>23.87</v>
      </c>
      <c r="Z5" s="61">
        <v>5487780</v>
      </c>
    </row>
    <row r="6" spans="1:26" ht="13.5">
      <c r="A6" s="57" t="s">
        <v>32</v>
      </c>
      <c r="B6" s="18">
        <v>16157230</v>
      </c>
      <c r="C6" s="18">
        <v>0</v>
      </c>
      <c r="D6" s="58">
        <v>19546690</v>
      </c>
      <c r="E6" s="59">
        <v>19546690</v>
      </c>
      <c r="F6" s="59">
        <v>1167596</v>
      </c>
      <c r="G6" s="59">
        <v>1715938</v>
      </c>
      <c r="H6" s="59">
        <v>1246845</v>
      </c>
      <c r="I6" s="59">
        <v>4130379</v>
      </c>
      <c r="J6" s="59">
        <v>1338948</v>
      </c>
      <c r="K6" s="59">
        <v>1624859</v>
      </c>
      <c r="L6" s="59">
        <v>1513930</v>
      </c>
      <c r="M6" s="59">
        <v>4477737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8608116</v>
      </c>
      <c r="W6" s="59">
        <v>9773586</v>
      </c>
      <c r="X6" s="59">
        <v>-1165470</v>
      </c>
      <c r="Y6" s="60">
        <v>-11.92</v>
      </c>
      <c r="Z6" s="61">
        <v>19546690</v>
      </c>
    </row>
    <row r="7" spans="1:26" ht="13.5">
      <c r="A7" s="57" t="s">
        <v>33</v>
      </c>
      <c r="B7" s="18">
        <v>312840</v>
      </c>
      <c r="C7" s="18">
        <v>0</v>
      </c>
      <c r="D7" s="58">
        <v>200000</v>
      </c>
      <c r="E7" s="59">
        <v>200000</v>
      </c>
      <c r="F7" s="59">
        <v>0</v>
      </c>
      <c r="G7" s="59">
        <v>33535</v>
      </c>
      <c r="H7" s="59">
        <v>33066</v>
      </c>
      <c r="I7" s="59">
        <v>66601</v>
      </c>
      <c r="J7" s="59">
        <v>28879</v>
      </c>
      <c r="K7" s="59">
        <v>22729</v>
      </c>
      <c r="L7" s="59">
        <v>43471</v>
      </c>
      <c r="M7" s="59">
        <v>95079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161680</v>
      </c>
      <c r="W7" s="59">
        <v>100002</v>
      </c>
      <c r="X7" s="59">
        <v>61678</v>
      </c>
      <c r="Y7" s="60">
        <v>61.68</v>
      </c>
      <c r="Z7" s="61">
        <v>200000</v>
      </c>
    </row>
    <row r="8" spans="1:26" ht="13.5">
      <c r="A8" s="57" t="s">
        <v>34</v>
      </c>
      <c r="B8" s="18">
        <v>18046478</v>
      </c>
      <c r="C8" s="18">
        <v>0</v>
      </c>
      <c r="D8" s="58">
        <v>21405912</v>
      </c>
      <c r="E8" s="59">
        <v>21405912</v>
      </c>
      <c r="F8" s="59">
        <v>0</v>
      </c>
      <c r="G8" s="59">
        <v>6612616</v>
      </c>
      <c r="H8" s="59">
        <v>178643</v>
      </c>
      <c r="I8" s="59">
        <v>6791259</v>
      </c>
      <c r="J8" s="59">
        <v>559639</v>
      </c>
      <c r="K8" s="59">
        <v>234295</v>
      </c>
      <c r="L8" s="59">
        <v>5387420</v>
      </c>
      <c r="M8" s="59">
        <v>6181354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12972613</v>
      </c>
      <c r="W8" s="59">
        <v>10702956</v>
      </c>
      <c r="X8" s="59">
        <v>2269657</v>
      </c>
      <c r="Y8" s="60">
        <v>21.21</v>
      </c>
      <c r="Z8" s="61">
        <v>21405912</v>
      </c>
    </row>
    <row r="9" spans="1:26" ht="13.5">
      <c r="A9" s="57" t="s">
        <v>35</v>
      </c>
      <c r="B9" s="18">
        <v>2647209</v>
      </c>
      <c r="C9" s="18">
        <v>0</v>
      </c>
      <c r="D9" s="58">
        <v>6166720</v>
      </c>
      <c r="E9" s="59">
        <v>6166720</v>
      </c>
      <c r="F9" s="59">
        <v>200843</v>
      </c>
      <c r="G9" s="59">
        <v>199323</v>
      </c>
      <c r="H9" s="59">
        <v>203571</v>
      </c>
      <c r="I9" s="59">
        <v>603737</v>
      </c>
      <c r="J9" s="59">
        <v>220692</v>
      </c>
      <c r="K9" s="59">
        <v>222464</v>
      </c>
      <c r="L9" s="59">
        <v>224772</v>
      </c>
      <c r="M9" s="59">
        <v>667928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1271665</v>
      </c>
      <c r="W9" s="59">
        <v>3083118</v>
      </c>
      <c r="X9" s="59">
        <v>-1811453</v>
      </c>
      <c r="Y9" s="60">
        <v>-58.75</v>
      </c>
      <c r="Z9" s="61">
        <v>6166720</v>
      </c>
    </row>
    <row r="10" spans="1:26" ht="25.5">
      <c r="A10" s="62" t="s">
        <v>106</v>
      </c>
      <c r="B10" s="63">
        <f>SUM(B5:B9)</f>
        <v>40367515</v>
      </c>
      <c r="C10" s="63">
        <f>SUM(C5:C9)</f>
        <v>0</v>
      </c>
      <c r="D10" s="64">
        <f aca="true" t="shared" si="0" ref="D10:Z10">SUM(D5:D9)</f>
        <v>52807102</v>
      </c>
      <c r="E10" s="65">
        <f t="shared" si="0"/>
        <v>52807102</v>
      </c>
      <c r="F10" s="65">
        <f t="shared" si="0"/>
        <v>4767185</v>
      </c>
      <c r="G10" s="65">
        <f t="shared" si="0"/>
        <v>8561412</v>
      </c>
      <c r="H10" s="65">
        <f t="shared" si="0"/>
        <v>1662125</v>
      </c>
      <c r="I10" s="65">
        <f t="shared" si="0"/>
        <v>14990722</v>
      </c>
      <c r="J10" s="65">
        <f t="shared" si="0"/>
        <v>2148158</v>
      </c>
      <c r="K10" s="65">
        <f t="shared" si="0"/>
        <v>2104347</v>
      </c>
      <c r="L10" s="65">
        <f t="shared" si="0"/>
        <v>7169593</v>
      </c>
      <c r="M10" s="65">
        <f t="shared" si="0"/>
        <v>11422098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26412820</v>
      </c>
      <c r="W10" s="65">
        <f t="shared" si="0"/>
        <v>26403552</v>
      </c>
      <c r="X10" s="65">
        <f t="shared" si="0"/>
        <v>9268</v>
      </c>
      <c r="Y10" s="66">
        <f>+IF(W10&lt;&gt;0,(X10/W10)*100,0)</f>
        <v>0.035101337880600304</v>
      </c>
      <c r="Z10" s="67">
        <f t="shared" si="0"/>
        <v>52807102</v>
      </c>
    </row>
    <row r="11" spans="1:26" ht="13.5">
      <c r="A11" s="57" t="s">
        <v>36</v>
      </c>
      <c r="B11" s="18">
        <v>12613646</v>
      </c>
      <c r="C11" s="18">
        <v>0</v>
      </c>
      <c r="D11" s="58">
        <v>19884170</v>
      </c>
      <c r="E11" s="59">
        <v>19884170</v>
      </c>
      <c r="F11" s="59">
        <v>1170251</v>
      </c>
      <c r="G11" s="59">
        <v>1170190</v>
      </c>
      <c r="H11" s="59">
        <v>1161778</v>
      </c>
      <c r="I11" s="59">
        <v>3502219</v>
      </c>
      <c r="J11" s="59">
        <v>1303907</v>
      </c>
      <c r="K11" s="59">
        <v>1361599</v>
      </c>
      <c r="L11" s="59">
        <v>1352239</v>
      </c>
      <c r="M11" s="59">
        <v>4017745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7519964</v>
      </c>
      <c r="W11" s="59">
        <v>9942084</v>
      </c>
      <c r="X11" s="59">
        <v>-2422120</v>
      </c>
      <c r="Y11" s="60">
        <v>-24.36</v>
      </c>
      <c r="Z11" s="61">
        <v>19884170</v>
      </c>
    </row>
    <row r="12" spans="1:26" ht="13.5">
      <c r="A12" s="57" t="s">
        <v>37</v>
      </c>
      <c r="B12" s="18">
        <v>2041639</v>
      </c>
      <c r="C12" s="18">
        <v>0</v>
      </c>
      <c r="D12" s="58">
        <v>2259190</v>
      </c>
      <c r="E12" s="59">
        <v>2259190</v>
      </c>
      <c r="F12" s="59">
        <v>158722</v>
      </c>
      <c r="G12" s="59">
        <v>175544</v>
      </c>
      <c r="H12" s="59">
        <v>178290</v>
      </c>
      <c r="I12" s="59">
        <v>512556</v>
      </c>
      <c r="J12" s="59">
        <v>178290</v>
      </c>
      <c r="K12" s="59">
        <v>178290</v>
      </c>
      <c r="L12" s="59">
        <v>178290</v>
      </c>
      <c r="M12" s="59">
        <v>534870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1047426</v>
      </c>
      <c r="W12" s="59">
        <v>1129596</v>
      </c>
      <c r="X12" s="59">
        <v>-82170</v>
      </c>
      <c r="Y12" s="60">
        <v>-7.27</v>
      </c>
      <c r="Z12" s="61">
        <v>2259190</v>
      </c>
    </row>
    <row r="13" spans="1:26" ht="13.5">
      <c r="A13" s="57" t="s">
        <v>107</v>
      </c>
      <c r="B13" s="18">
        <v>3014179</v>
      </c>
      <c r="C13" s="18">
        <v>0</v>
      </c>
      <c r="D13" s="58">
        <v>3448260</v>
      </c>
      <c r="E13" s="59">
        <v>3448260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1487499</v>
      </c>
      <c r="M13" s="59">
        <v>1487499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1487499</v>
      </c>
      <c r="W13" s="59">
        <v>1724130</v>
      </c>
      <c r="X13" s="59">
        <v>-236631</v>
      </c>
      <c r="Y13" s="60">
        <v>-13.72</v>
      </c>
      <c r="Z13" s="61">
        <v>3448260</v>
      </c>
    </row>
    <row r="14" spans="1:26" ht="13.5">
      <c r="A14" s="57" t="s">
        <v>38</v>
      </c>
      <c r="B14" s="18">
        <v>1353581</v>
      </c>
      <c r="C14" s="18">
        <v>0</v>
      </c>
      <c r="D14" s="58">
        <v>600000</v>
      </c>
      <c r="E14" s="59">
        <v>600000</v>
      </c>
      <c r="F14" s="59">
        <v>0</v>
      </c>
      <c r="G14" s="59">
        <v>0</v>
      </c>
      <c r="H14" s="59">
        <v>0</v>
      </c>
      <c r="I14" s="59">
        <v>0</v>
      </c>
      <c r="J14" s="59">
        <v>484</v>
      </c>
      <c r="K14" s="59">
        <v>720</v>
      </c>
      <c r="L14" s="59">
        <v>0</v>
      </c>
      <c r="M14" s="59">
        <v>1204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1204</v>
      </c>
      <c r="W14" s="59">
        <v>300000</v>
      </c>
      <c r="X14" s="59">
        <v>-298796</v>
      </c>
      <c r="Y14" s="60">
        <v>-99.6</v>
      </c>
      <c r="Z14" s="61">
        <v>600000</v>
      </c>
    </row>
    <row r="15" spans="1:26" ht="13.5">
      <c r="A15" s="57" t="s">
        <v>39</v>
      </c>
      <c r="B15" s="18">
        <v>10133215</v>
      </c>
      <c r="C15" s="18">
        <v>0</v>
      </c>
      <c r="D15" s="58">
        <v>12542280</v>
      </c>
      <c r="E15" s="59">
        <v>12542280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877193</v>
      </c>
      <c r="M15" s="59">
        <v>877193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877193</v>
      </c>
      <c r="W15" s="59">
        <v>6271140</v>
      </c>
      <c r="X15" s="59">
        <v>-5393947</v>
      </c>
      <c r="Y15" s="60">
        <v>-86.01</v>
      </c>
      <c r="Z15" s="61">
        <v>12542280</v>
      </c>
    </row>
    <row r="16" spans="1:26" ht="13.5">
      <c r="A16" s="68" t="s">
        <v>40</v>
      </c>
      <c r="B16" s="18">
        <v>507569</v>
      </c>
      <c r="C16" s="18">
        <v>0</v>
      </c>
      <c r="D16" s="58">
        <v>435000</v>
      </c>
      <c r="E16" s="59">
        <v>435000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217500</v>
      </c>
      <c r="X16" s="59">
        <v>-217500</v>
      </c>
      <c r="Y16" s="60">
        <v>-100</v>
      </c>
      <c r="Z16" s="61">
        <v>435000</v>
      </c>
    </row>
    <row r="17" spans="1:26" ht="13.5">
      <c r="A17" s="57" t="s">
        <v>41</v>
      </c>
      <c r="B17" s="18">
        <v>21641967</v>
      </c>
      <c r="C17" s="18">
        <v>0</v>
      </c>
      <c r="D17" s="58">
        <v>13271360</v>
      </c>
      <c r="E17" s="59">
        <v>13271360</v>
      </c>
      <c r="F17" s="59">
        <v>270387</v>
      </c>
      <c r="G17" s="59">
        <v>734751</v>
      </c>
      <c r="H17" s="59">
        <v>978491</v>
      </c>
      <c r="I17" s="59">
        <v>1983629</v>
      </c>
      <c r="J17" s="59">
        <v>1081140</v>
      </c>
      <c r="K17" s="59">
        <v>942131</v>
      </c>
      <c r="L17" s="59">
        <v>610096</v>
      </c>
      <c r="M17" s="59">
        <v>2633367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4616996</v>
      </c>
      <c r="W17" s="59">
        <v>6635682</v>
      </c>
      <c r="X17" s="59">
        <v>-2018686</v>
      </c>
      <c r="Y17" s="60">
        <v>-30.42</v>
      </c>
      <c r="Z17" s="61">
        <v>13271360</v>
      </c>
    </row>
    <row r="18" spans="1:26" ht="13.5">
      <c r="A18" s="69" t="s">
        <v>42</v>
      </c>
      <c r="B18" s="70">
        <f>SUM(B11:B17)</f>
        <v>51305796</v>
      </c>
      <c r="C18" s="70">
        <f>SUM(C11:C17)</f>
        <v>0</v>
      </c>
      <c r="D18" s="71">
        <f aca="true" t="shared" si="1" ref="D18:Z18">SUM(D11:D17)</f>
        <v>52440260</v>
      </c>
      <c r="E18" s="72">
        <f t="shared" si="1"/>
        <v>52440260</v>
      </c>
      <c r="F18" s="72">
        <f t="shared" si="1"/>
        <v>1599360</v>
      </c>
      <c r="G18" s="72">
        <f t="shared" si="1"/>
        <v>2080485</v>
      </c>
      <c r="H18" s="72">
        <f t="shared" si="1"/>
        <v>2318559</v>
      </c>
      <c r="I18" s="72">
        <f t="shared" si="1"/>
        <v>5998404</v>
      </c>
      <c r="J18" s="72">
        <f t="shared" si="1"/>
        <v>2563821</v>
      </c>
      <c r="K18" s="72">
        <f t="shared" si="1"/>
        <v>2482740</v>
      </c>
      <c r="L18" s="72">
        <f t="shared" si="1"/>
        <v>4505317</v>
      </c>
      <c r="M18" s="72">
        <f t="shared" si="1"/>
        <v>9551878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15550282</v>
      </c>
      <c r="W18" s="72">
        <f t="shared" si="1"/>
        <v>26220132</v>
      </c>
      <c r="X18" s="72">
        <f t="shared" si="1"/>
        <v>-10669850</v>
      </c>
      <c r="Y18" s="66">
        <f>+IF(W18&lt;&gt;0,(X18/W18)*100,0)</f>
        <v>-40.69334967497494</v>
      </c>
      <c r="Z18" s="73">
        <f t="shared" si="1"/>
        <v>52440260</v>
      </c>
    </row>
    <row r="19" spans="1:26" ht="13.5">
      <c r="A19" s="69" t="s">
        <v>43</v>
      </c>
      <c r="B19" s="74">
        <f>+B10-B18</f>
        <v>-10938281</v>
      </c>
      <c r="C19" s="74">
        <f>+C10-C18</f>
        <v>0</v>
      </c>
      <c r="D19" s="75">
        <f aca="true" t="shared" si="2" ref="D19:Z19">+D10-D18</f>
        <v>366842</v>
      </c>
      <c r="E19" s="76">
        <f t="shared" si="2"/>
        <v>366842</v>
      </c>
      <c r="F19" s="76">
        <f t="shared" si="2"/>
        <v>3167825</v>
      </c>
      <c r="G19" s="76">
        <f t="shared" si="2"/>
        <v>6480927</v>
      </c>
      <c r="H19" s="76">
        <f t="shared" si="2"/>
        <v>-656434</v>
      </c>
      <c r="I19" s="76">
        <f t="shared" si="2"/>
        <v>8992318</v>
      </c>
      <c r="J19" s="76">
        <f t="shared" si="2"/>
        <v>-415663</v>
      </c>
      <c r="K19" s="76">
        <f t="shared" si="2"/>
        <v>-378393</v>
      </c>
      <c r="L19" s="76">
        <f t="shared" si="2"/>
        <v>2664276</v>
      </c>
      <c r="M19" s="76">
        <f t="shared" si="2"/>
        <v>1870220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10862538</v>
      </c>
      <c r="W19" s="76">
        <f>IF(E10=E18,0,W10-W18)</f>
        <v>183420</v>
      </c>
      <c r="X19" s="76">
        <f t="shared" si="2"/>
        <v>10679118</v>
      </c>
      <c r="Y19" s="77">
        <f>+IF(W19&lt;&gt;0,(X19/W19)*100,0)</f>
        <v>5822.22113182859</v>
      </c>
      <c r="Z19" s="78">
        <f t="shared" si="2"/>
        <v>366842</v>
      </c>
    </row>
    <row r="20" spans="1:26" ht="13.5">
      <c r="A20" s="57" t="s">
        <v>44</v>
      </c>
      <c r="B20" s="18">
        <v>6004193</v>
      </c>
      <c r="C20" s="18">
        <v>0</v>
      </c>
      <c r="D20" s="58">
        <v>16267488</v>
      </c>
      <c r="E20" s="59">
        <v>16267488</v>
      </c>
      <c r="F20" s="59">
        <v>0</v>
      </c>
      <c r="G20" s="59">
        <v>86060</v>
      </c>
      <c r="H20" s="59">
        <v>66154</v>
      </c>
      <c r="I20" s="59">
        <v>152214</v>
      </c>
      <c r="J20" s="59">
        <v>71309</v>
      </c>
      <c r="K20" s="59">
        <v>4124469</v>
      </c>
      <c r="L20" s="59">
        <v>44098</v>
      </c>
      <c r="M20" s="59">
        <v>4239876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4392090</v>
      </c>
      <c r="W20" s="59">
        <v>8133744</v>
      </c>
      <c r="X20" s="59">
        <v>-3741654</v>
      </c>
      <c r="Y20" s="60">
        <v>-46</v>
      </c>
      <c r="Z20" s="61">
        <v>16267488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-4934088</v>
      </c>
      <c r="C22" s="85">
        <f>SUM(C19:C21)</f>
        <v>0</v>
      </c>
      <c r="D22" s="86">
        <f aca="true" t="shared" si="3" ref="D22:Z22">SUM(D19:D21)</f>
        <v>16634330</v>
      </c>
      <c r="E22" s="87">
        <f t="shared" si="3"/>
        <v>16634330</v>
      </c>
      <c r="F22" s="87">
        <f t="shared" si="3"/>
        <v>3167825</v>
      </c>
      <c r="G22" s="87">
        <f t="shared" si="3"/>
        <v>6566987</v>
      </c>
      <c r="H22" s="87">
        <f t="shared" si="3"/>
        <v>-590280</v>
      </c>
      <c r="I22" s="87">
        <f t="shared" si="3"/>
        <v>9144532</v>
      </c>
      <c r="J22" s="87">
        <f t="shared" si="3"/>
        <v>-344354</v>
      </c>
      <c r="K22" s="87">
        <f t="shared" si="3"/>
        <v>3746076</v>
      </c>
      <c r="L22" s="87">
        <f t="shared" si="3"/>
        <v>2708374</v>
      </c>
      <c r="M22" s="87">
        <f t="shared" si="3"/>
        <v>6110096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15254628</v>
      </c>
      <c r="W22" s="87">
        <f t="shared" si="3"/>
        <v>8317164</v>
      </c>
      <c r="X22" s="87">
        <f t="shared" si="3"/>
        <v>6937464</v>
      </c>
      <c r="Y22" s="88">
        <f>+IF(W22&lt;&gt;0,(X22/W22)*100,0)</f>
        <v>83.41141283254726</v>
      </c>
      <c r="Z22" s="89">
        <f t="shared" si="3"/>
        <v>16634330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-4934088</v>
      </c>
      <c r="C24" s="74">
        <f>SUM(C22:C23)</f>
        <v>0</v>
      </c>
      <c r="D24" s="75">
        <f aca="true" t="shared" si="4" ref="D24:Z24">SUM(D22:D23)</f>
        <v>16634330</v>
      </c>
      <c r="E24" s="76">
        <f t="shared" si="4"/>
        <v>16634330</v>
      </c>
      <c r="F24" s="76">
        <f t="shared" si="4"/>
        <v>3167825</v>
      </c>
      <c r="G24" s="76">
        <f t="shared" si="4"/>
        <v>6566987</v>
      </c>
      <c r="H24" s="76">
        <f t="shared" si="4"/>
        <v>-590280</v>
      </c>
      <c r="I24" s="76">
        <f t="shared" si="4"/>
        <v>9144532</v>
      </c>
      <c r="J24" s="76">
        <f t="shared" si="4"/>
        <v>-344354</v>
      </c>
      <c r="K24" s="76">
        <f t="shared" si="4"/>
        <v>3746076</v>
      </c>
      <c r="L24" s="76">
        <f t="shared" si="4"/>
        <v>2708374</v>
      </c>
      <c r="M24" s="76">
        <f t="shared" si="4"/>
        <v>6110096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15254628</v>
      </c>
      <c r="W24" s="76">
        <f t="shared" si="4"/>
        <v>8317164</v>
      </c>
      <c r="X24" s="76">
        <f t="shared" si="4"/>
        <v>6937464</v>
      </c>
      <c r="Y24" s="77">
        <f>+IF(W24&lt;&gt;0,(X24/W24)*100,0)</f>
        <v>83.41141283254726</v>
      </c>
      <c r="Z24" s="78">
        <f t="shared" si="4"/>
        <v>16634330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5787438</v>
      </c>
      <c r="C27" s="21">
        <v>0</v>
      </c>
      <c r="D27" s="98">
        <v>16367488</v>
      </c>
      <c r="E27" s="99">
        <v>16367488</v>
      </c>
      <c r="F27" s="99">
        <v>290611</v>
      </c>
      <c r="G27" s="99">
        <v>1380648</v>
      </c>
      <c r="H27" s="99">
        <v>1378686</v>
      </c>
      <c r="I27" s="99">
        <v>3049945</v>
      </c>
      <c r="J27" s="99">
        <v>1047615</v>
      </c>
      <c r="K27" s="99">
        <v>199795</v>
      </c>
      <c r="L27" s="99">
        <v>4706</v>
      </c>
      <c r="M27" s="99">
        <v>1252116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4302061</v>
      </c>
      <c r="W27" s="99">
        <v>8183744</v>
      </c>
      <c r="X27" s="99">
        <v>-3881683</v>
      </c>
      <c r="Y27" s="100">
        <v>-47.43</v>
      </c>
      <c r="Z27" s="101">
        <v>16367488</v>
      </c>
    </row>
    <row r="28" spans="1:26" ht="13.5">
      <c r="A28" s="102" t="s">
        <v>44</v>
      </c>
      <c r="B28" s="18">
        <v>4190085</v>
      </c>
      <c r="C28" s="18">
        <v>0</v>
      </c>
      <c r="D28" s="58">
        <v>16267488</v>
      </c>
      <c r="E28" s="59">
        <v>16267488</v>
      </c>
      <c r="F28" s="59">
        <v>290611</v>
      </c>
      <c r="G28" s="59">
        <v>1376799</v>
      </c>
      <c r="H28" s="59">
        <v>0</v>
      </c>
      <c r="I28" s="59">
        <v>1667410</v>
      </c>
      <c r="J28" s="59">
        <v>1047615</v>
      </c>
      <c r="K28" s="59">
        <v>199795</v>
      </c>
      <c r="L28" s="59">
        <v>0</v>
      </c>
      <c r="M28" s="59">
        <v>1247410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2914820</v>
      </c>
      <c r="W28" s="59">
        <v>8133744</v>
      </c>
      <c r="X28" s="59">
        <v>-5218924</v>
      </c>
      <c r="Y28" s="60">
        <v>-64.16</v>
      </c>
      <c r="Z28" s="61">
        <v>16267488</v>
      </c>
    </row>
    <row r="29" spans="1:26" ht="13.5">
      <c r="A29" s="57" t="s">
        <v>111</v>
      </c>
      <c r="B29" s="18">
        <v>1565324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32029</v>
      </c>
      <c r="C31" s="18">
        <v>0</v>
      </c>
      <c r="D31" s="58">
        <v>100000</v>
      </c>
      <c r="E31" s="59">
        <v>100000</v>
      </c>
      <c r="F31" s="59">
        <v>0</v>
      </c>
      <c r="G31" s="59">
        <v>3849</v>
      </c>
      <c r="H31" s="59">
        <v>1378686</v>
      </c>
      <c r="I31" s="59">
        <v>1382535</v>
      </c>
      <c r="J31" s="59">
        <v>0</v>
      </c>
      <c r="K31" s="59">
        <v>0</v>
      </c>
      <c r="L31" s="59">
        <v>4706</v>
      </c>
      <c r="M31" s="59">
        <v>4706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1387241</v>
      </c>
      <c r="W31" s="59">
        <v>50000</v>
      </c>
      <c r="X31" s="59">
        <v>1337241</v>
      </c>
      <c r="Y31" s="60">
        <v>2674.48</v>
      </c>
      <c r="Z31" s="61">
        <v>100000</v>
      </c>
    </row>
    <row r="32" spans="1:26" ht="13.5">
      <c r="A32" s="69" t="s">
        <v>50</v>
      </c>
      <c r="B32" s="21">
        <f>SUM(B28:B31)</f>
        <v>5787438</v>
      </c>
      <c r="C32" s="21">
        <f>SUM(C28:C31)</f>
        <v>0</v>
      </c>
      <c r="D32" s="98">
        <f aca="true" t="shared" si="5" ref="D32:Z32">SUM(D28:D31)</f>
        <v>16367488</v>
      </c>
      <c r="E32" s="99">
        <f t="shared" si="5"/>
        <v>16367488</v>
      </c>
      <c r="F32" s="99">
        <f t="shared" si="5"/>
        <v>290611</v>
      </c>
      <c r="G32" s="99">
        <f t="shared" si="5"/>
        <v>1380648</v>
      </c>
      <c r="H32" s="99">
        <f t="shared" si="5"/>
        <v>1378686</v>
      </c>
      <c r="I32" s="99">
        <f t="shared" si="5"/>
        <v>3049945</v>
      </c>
      <c r="J32" s="99">
        <f t="shared" si="5"/>
        <v>1047615</v>
      </c>
      <c r="K32" s="99">
        <f t="shared" si="5"/>
        <v>199795</v>
      </c>
      <c r="L32" s="99">
        <f t="shared" si="5"/>
        <v>4706</v>
      </c>
      <c r="M32" s="99">
        <f t="shared" si="5"/>
        <v>1252116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4302061</v>
      </c>
      <c r="W32" s="99">
        <f t="shared" si="5"/>
        <v>8183744</v>
      </c>
      <c r="X32" s="99">
        <f t="shared" si="5"/>
        <v>-3881683</v>
      </c>
      <c r="Y32" s="100">
        <f>+IF(W32&lt;&gt;0,(X32/W32)*100,0)</f>
        <v>-47.43162787105755</v>
      </c>
      <c r="Z32" s="101">
        <f t="shared" si="5"/>
        <v>16367488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6285031</v>
      </c>
      <c r="C35" s="18">
        <v>0</v>
      </c>
      <c r="D35" s="58">
        <v>10494922</v>
      </c>
      <c r="E35" s="59">
        <v>10494922</v>
      </c>
      <c r="F35" s="59">
        <v>17247301</v>
      </c>
      <c r="G35" s="59">
        <v>17995094</v>
      </c>
      <c r="H35" s="59">
        <v>16306594</v>
      </c>
      <c r="I35" s="59">
        <v>16306594</v>
      </c>
      <c r="J35" s="59">
        <v>15369071</v>
      </c>
      <c r="K35" s="59">
        <v>13754490</v>
      </c>
      <c r="L35" s="59">
        <v>20657364</v>
      </c>
      <c r="M35" s="59">
        <v>20657364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20657364</v>
      </c>
      <c r="W35" s="59">
        <v>5247461</v>
      </c>
      <c r="X35" s="59">
        <v>15409903</v>
      </c>
      <c r="Y35" s="60">
        <v>293.66</v>
      </c>
      <c r="Z35" s="61">
        <v>10494922</v>
      </c>
    </row>
    <row r="36" spans="1:26" ht="13.5">
      <c r="A36" s="57" t="s">
        <v>53</v>
      </c>
      <c r="B36" s="18">
        <v>113780212</v>
      </c>
      <c r="C36" s="18">
        <v>0</v>
      </c>
      <c r="D36" s="58">
        <v>128581647</v>
      </c>
      <c r="E36" s="59">
        <v>128581647</v>
      </c>
      <c r="F36" s="59">
        <v>114091678</v>
      </c>
      <c r="G36" s="59">
        <v>115472325</v>
      </c>
      <c r="H36" s="59">
        <v>116845867</v>
      </c>
      <c r="I36" s="59">
        <v>116845867</v>
      </c>
      <c r="J36" s="59">
        <v>117893482</v>
      </c>
      <c r="K36" s="59">
        <v>117999888</v>
      </c>
      <c r="L36" s="59">
        <v>116517096</v>
      </c>
      <c r="M36" s="59">
        <v>116517096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116517096</v>
      </c>
      <c r="W36" s="59">
        <v>64290824</v>
      </c>
      <c r="X36" s="59">
        <v>52226272</v>
      </c>
      <c r="Y36" s="60">
        <v>81.23</v>
      </c>
      <c r="Z36" s="61">
        <v>128581647</v>
      </c>
    </row>
    <row r="37" spans="1:26" ht="13.5">
      <c r="A37" s="57" t="s">
        <v>54</v>
      </c>
      <c r="B37" s="18">
        <v>22468385</v>
      </c>
      <c r="C37" s="18">
        <v>0</v>
      </c>
      <c r="D37" s="58">
        <v>9643759</v>
      </c>
      <c r="E37" s="59">
        <v>9643759</v>
      </c>
      <c r="F37" s="59">
        <v>34863180</v>
      </c>
      <c r="G37" s="59">
        <v>30479013</v>
      </c>
      <c r="H37" s="59">
        <v>30870545</v>
      </c>
      <c r="I37" s="59">
        <v>30870545</v>
      </c>
      <c r="J37" s="59">
        <v>31382897</v>
      </c>
      <c r="K37" s="59">
        <v>27536775</v>
      </c>
      <c r="L37" s="59">
        <v>30359409</v>
      </c>
      <c r="M37" s="59">
        <v>30359409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30359409</v>
      </c>
      <c r="W37" s="59">
        <v>4821880</v>
      </c>
      <c r="X37" s="59">
        <v>25537529</v>
      </c>
      <c r="Y37" s="60">
        <v>529.62</v>
      </c>
      <c r="Z37" s="61">
        <v>9643759</v>
      </c>
    </row>
    <row r="38" spans="1:26" ht="13.5">
      <c r="A38" s="57" t="s">
        <v>55</v>
      </c>
      <c r="B38" s="18">
        <v>10689350</v>
      </c>
      <c r="C38" s="18">
        <v>0</v>
      </c>
      <c r="D38" s="58">
        <v>11673470</v>
      </c>
      <c r="E38" s="59">
        <v>11673470</v>
      </c>
      <c r="F38" s="59">
        <v>5196701</v>
      </c>
      <c r="G38" s="59">
        <v>5196701</v>
      </c>
      <c r="H38" s="59">
        <v>5196701</v>
      </c>
      <c r="I38" s="59">
        <v>5196701</v>
      </c>
      <c r="J38" s="59">
        <v>5196701</v>
      </c>
      <c r="K38" s="59">
        <v>5196701</v>
      </c>
      <c r="L38" s="59">
        <v>5196701</v>
      </c>
      <c r="M38" s="59">
        <v>5196701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5196701</v>
      </c>
      <c r="W38" s="59">
        <v>5836735</v>
      </c>
      <c r="X38" s="59">
        <v>-640034</v>
      </c>
      <c r="Y38" s="60">
        <v>-10.97</v>
      </c>
      <c r="Z38" s="61">
        <v>11673470</v>
      </c>
    </row>
    <row r="39" spans="1:26" ht="13.5">
      <c r="A39" s="57" t="s">
        <v>56</v>
      </c>
      <c r="B39" s="18">
        <v>86907508</v>
      </c>
      <c r="C39" s="18">
        <v>0</v>
      </c>
      <c r="D39" s="58">
        <v>117759340</v>
      </c>
      <c r="E39" s="59">
        <v>117759340</v>
      </c>
      <c r="F39" s="59">
        <v>91279098</v>
      </c>
      <c r="G39" s="59">
        <v>97791705</v>
      </c>
      <c r="H39" s="59">
        <v>97085215</v>
      </c>
      <c r="I39" s="59">
        <v>97085215</v>
      </c>
      <c r="J39" s="59">
        <v>96682955</v>
      </c>
      <c r="K39" s="59">
        <v>99020902</v>
      </c>
      <c r="L39" s="59">
        <v>101618350</v>
      </c>
      <c r="M39" s="59">
        <v>101618350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101618350</v>
      </c>
      <c r="W39" s="59">
        <v>58879670</v>
      </c>
      <c r="X39" s="59">
        <v>42738680</v>
      </c>
      <c r="Y39" s="60">
        <v>72.59</v>
      </c>
      <c r="Z39" s="61">
        <v>117759340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5272271</v>
      </c>
      <c r="C42" s="18">
        <v>0</v>
      </c>
      <c r="D42" s="58">
        <v>22272138</v>
      </c>
      <c r="E42" s="59">
        <v>22272138</v>
      </c>
      <c r="F42" s="59">
        <v>7859436</v>
      </c>
      <c r="G42" s="59">
        <v>1709485</v>
      </c>
      <c r="H42" s="59">
        <v>-1291025</v>
      </c>
      <c r="I42" s="59">
        <v>8277896</v>
      </c>
      <c r="J42" s="59">
        <v>-521429</v>
      </c>
      <c r="K42" s="59">
        <v>-672043</v>
      </c>
      <c r="L42" s="59">
        <v>5901465</v>
      </c>
      <c r="M42" s="59">
        <v>4707993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12985889</v>
      </c>
      <c r="W42" s="59">
        <v>12288798</v>
      </c>
      <c r="X42" s="59">
        <v>697091</v>
      </c>
      <c r="Y42" s="60">
        <v>5.67</v>
      </c>
      <c r="Z42" s="61">
        <v>22272138</v>
      </c>
    </row>
    <row r="43" spans="1:26" ht="13.5">
      <c r="A43" s="57" t="s">
        <v>59</v>
      </c>
      <c r="B43" s="18">
        <v>-4530510</v>
      </c>
      <c r="C43" s="18">
        <v>0</v>
      </c>
      <c r="D43" s="58">
        <v>-16397490</v>
      </c>
      <c r="E43" s="59">
        <v>-16397490</v>
      </c>
      <c r="F43" s="59">
        <v>-290611</v>
      </c>
      <c r="G43" s="59">
        <v>-1376799</v>
      </c>
      <c r="H43" s="59">
        <v>-1373542</v>
      </c>
      <c r="I43" s="59">
        <v>-3040952</v>
      </c>
      <c r="J43" s="59">
        <v>-1047615</v>
      </c>
      <c r="K43" s="59">
        <v>-175258</v>
      </c>
      <c r="L43" s="59">
        <v>-4706</v>
      </c>
      <c r="M43" s="59">
        <v>-1227579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-4268531</v>
      </c>
      <c r="W43" s="59">
        <v>-7601452</v>
      </c>
      <c r="X43" s="59">
        <v>3332921</v>
      </c>
      <c r="Y43" s="60">
        <v>-43.85</v>
      </c>
      <c r="Z43" s="61">
        <v>-16397490</v>
      </c>
    </row>
    <row r="44" spans="1:26" ht="13.5">
      <c r="A44" s="57" t="s">
        <v>60</v>
      </c>
      <c r="B44" s="18">
        <v>-1588</v>
      </c>
      <c r="C44" s="18">
        <v>0</v>
      </c>
      <c r="D44" s="58">
        <v>5715</v>
      </c>
      <c r="E44" s="59">
        <v>5715</v>
      </c>
      <c r="F44" s="59">
        <v>570</v>
      </c>
      <c r="G44" s="59">
        <v>280</v>
      </c>
      <c r="H44" s="59">
        <v>1400</v>
      </c>
      <c r="I44" s="59">
        <v>2250</v>
      </c>
      <c r="J44" s="59">
        <v>87</v>
      </c>
      <c r="K44" s="59">
        <v>0</v>
      </c>
      <c r="L44" s="59">
        <v>600</v>
      </c>
      <c r="M44" s="59">
        <v>687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2937</v>
      </c>
      <c r="W44" s="59"/>
      <c r="X44" s="59">
        <v>2937</v>
      </c>
      <c r="Y44" s="60">
        <v>0</v>
      </c>
      <c r="Z44" s="61">
        <v>5715</v>
      </c>
    </row>
    <row r="45" spans="1:26" ht="13.5">
      <c r="A45" s="69" t="s">
        <v>61</v>
      </c>
      <c r="B45" s="21">
        <v>1530543</v>
      </c>
      <c r="C45" s="21">
        <v>0</v>
      </c>
      <c r="D45" s="98">
        <v>7938048</v>
      </c>
      <c r="E45" s="99">
        <v>7938048</v>
      </c>
      <c r="F45" s="99">
        <v>9099937</v>
      </c>
      <c r="G45" s="99">
        <v>9432903</v>
      </c>
      <c r="H45" s="99">
        <v>6769736</v>
      </c>
      <c r="I45" s="99">
        <v>6769736</v>
      </c>
      <c r="J45" s="99">
        <v>5200779</v>
      </c>
      <c r="K45" s="99">
        <v>4353478</v>
      </c>
      <c r="L45" s="99">
        <v>10250837</v>
      </c>
      <c r="M45" s="99">
        <v>10250837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10250837</v>
      </c>
      <c r="W45" s="99">
        <v>6745031</v>
      </c>
      <c r="X45" s="99">
        <v>3505806</v>
      </c>
      <c r="Y45" s="100">
        <v>51.98</v>
      </c>
      <c r="Z45" s="101">
        <v>7938048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1594677</v>
      </c>
      <c r="C49" s="51">
        <v>0</v>
      </c>
      <c r="D49" s="128">
        <v>1468549</v>
      </c>
      <c r="E49" s="53">
        <v>1074328</v>
      </c>
      <c r="F49" s="53">
        <v>0</v>
      </c>
      <c r="G49" s="53">
        <v>0</v>
      </c>
      <c r="H49" s="53">
        <v>0</v>
      </c>
      <c r="I49" s="53">
        <v>45389253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49526807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3702770</v>
      </c>
      <c r="C51" s="51">
        <v>0</v>
      </c>
      <c r="D51" s="128">
        <v>1098300</v>
      </c>
      <c r="E51" s="53">
        <v>1013812</v>
      </c>
      <c r="F51" s="53">
        <v>0</v>
      </c>
      <c r="G51" s="53">
        <v>0</v>
      </c>
      <c r="H51" s="53">
        <v>0</v>
      </c>
      <c r="I51" s="53">
        <v>1296506</v>
      </c>
      <c r="J51" s="53">
        <v>0</v>
      </c>
      <c r="K51" s="53">
        <v>0</v>
      </c>
      <c r="L51" s="53">
        <v>0</v>
      </c>
      <c r="M51" s="53">
        <v>1279906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4677815</v>
      </c>
      <c r="W51" s="53">
        <v>2034565</v>
      </c>
      <c r="X51" s="53">
        <v>962776</v>
      </c>
      <c r="Y51" s="53">
        <v>16066450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59.73867682780815</v>
      </c>
      <c r="C58" s="5">
        <f>IF(C67=0,0,+(C76/C67)*100)</f>
        <v>0</v>
      </c>
      <c r="D58" s="6">
        <f aca="true" t="shared" si="6" ref="D58:Z58">IF(D67=0,0,+(D76/D67)*100)</f>
        <v>96.16738463108899</v>
      </c>
      <c r="E58" s="7">
        <f t="shared" si="6"/>
        <v>96.16738463108899</v>
      </c>
      <c r="F58" s="7">
        <f t="shared" si="6"/>
        <v>18.584619681833516</v>
      </c>
      <c r="G58" s="7">
        <f t="shared" si="6"/>
        <v>52.59144949648748</v>
      </c>
      <c r="H58" s="7">
        <f t="shared" si="6"/>
        <v>79.10480540236196</v>
      </c>
      <c r="I58" s="7">
        <f t="shared" si="6"/>
        <v>37.30391384305122</v>
      </c>
      <c r="J58" s="7">
        <f t="shared" si="6"/>
        <v>151.6139509695231</v>
      </c>
      <c r="K58" s="7">
        <f t="shared" si="6"/>
        <v>50.74006801351493</v>
      </c>
      <c r="L58" s="7">
        <f t="shared" si="6"/>
        <v>44.32949524398006</v>
      </c>
      <c r="M58" s="7">
        <f t="shared" si="6"/>
        <v>78.96873349015038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53.38089210506316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96.16738463108899</v>
      </c>
    </row>
    <row r="59" spans="1:26" ht="13.5">
      <c r="A59" s="36" t="s">
        <v>31</v>
      </c>
      <c r="B59" s="9">
        <f aca="true" t="shared" si="7" ref="B59:Z66">IF(B68=0,0,+(B77/B68)*100)</f>
        <v>48.88652638557594</v>
      </c>
      <c r="C59" s="9">
        <f t="shared" si="7"/>
        <v>0</v>
      </c>
      <c r="D59" s="2">
        <f t="shared" si="7"/>
        <v>176.88602701837883</v>
      </c>
      <c r="E59" s="10">
        <f t="shared" si="7"/>
        <v>176.88602701837883</v>
      </c>
      <c r="F59" s="10">
        <f t="shared" si="7"/>
        <v>1.8501823907994301</v>
      </c>
      <c r="G59" s="10">
        <f t="shared" si="7"/>
        <v>0</v>
      </c>
      <c r="H59" s="10">
        <f t="shared" si="7"/>
        <v>0</v>
      </c>
      <c r="I59" s="10">
        <f t="shared" si="7"/>
        <v>17.645419810718423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66.62683825151983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176.88602701837883</v>
      </c>
    </row>
    <row r="60" spans="1:26" ht="13.5">
      <c r="A60" s="37" t="s">
        <v>32</v>
      </c>
      <c r="B60" s="12">
        <f t="shared" si="7"/>
        <v>66.69891435598801</v>
      </c>
      <c r="C60" s="12">
        <f t="shared" si="7"/>
        <v>0</v>
      </c>
      <c r="D60" s="3">
        <f t="shared" si="7"/>
        <v>74.67728807281438</v>
      </c>
      <c r="E60" s="13">
        <f t="shared" si="7"/>
        <v>74.67728807281438</v>
      </c>
      <c r="F60" s="13">
        <f t="shared" si="7"/>
        <v>69.24612622859276</v>
      </c>
      <c r="G60" s="13">
        <f t="shared" si="7"/>
        <v>45.614643419517485</v>
      </c>
      <c r="H60" s="13">
        <f t="shared" si="7"/>
        <v>62.80355617578769</v>
      </c>
      <c r="I60" s="13">
        <f t="shared" si="7"/>
        <v>57.483756333256586</v>
      </c>
      <c r="J60" s="13">
        <f t="shared" si="7"/>
        <v>63.27923115759536</v>
      </c>
      <c r="K60" s="13">
        <f t="shared" si="7"/>
        <v>48.80048053400326</v>
      </c>
      <c r="L60" s="13">
        <f t="shared" si="7"/>
        <v>44.558004663359604</v>
      </c>
      <c r="M60" s="13">
        <f t="shared" si="7"/>
        <v>51.695577475854435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54.47288349738781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74.67728807281438</v>
      </c>
    </row>
    <row r="61" spans="1:26" ht="13.5">
      <c r="A61" s="38" t="s">
        <v>114</v>
      </c>
      <c r="B61" s="12">
        <f t="shared" si="7"/>
        <v>103.32835595161553</v>
      </c>
      <c r="C61" s="12">
        <f t="shared" si="7"/>
        <v>0</v>
      </c>
      <c r="D61" s="3">
        <f t="shared" si="7"/>
        <v>74.67541131956997</v>
      </c>
      <c r="E61" s="13">
        <f t="shared" si="7"/>
        <v>74.67541131956997</v>
      </c>
      <c r="F61" s="13">
        <f t="shared" si="7"/>
        <v>92.93121982237791</v>
      </c>
      <c r="G61" s="13">
        <f t="shared" si="7"/>
        <v>76.7749602883242</v>
      </c>
      <c r="H61" s="13">
        <f t="shared" si="7"/>
        <v>90.37933809442038</v>
      </c>
      <c r="I61" s="13">
        <f t="shared" si="7"/>
        <v>85.85594431820243</v>
      </c>
      <c r="J61" s="13">
        <f t="shared" si="7"/>
        <v>105.07644533380626</v>
      </c>
      <c r="K61" s="13">
        <f t="shared" si="7"/>
        <v>72.68581490807584</v>
      </c>
      <c r="L61" s="13">
        <f t="shared" si="7"/>
        <v>82.6895394080003</v>
      </c>
      <c r="M61" s="13">
        <f t="shared" si="7"/>
        <v>85.74207058551548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85.79967524221688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74.67541131956997</v>
      </c>
    </row>
    <row r="62" spans="1:26" ht="13.5">
      <c r="A62" s="38" t="s">
        <v>115</v>
      </c>
      <c r="B62" s="12">
        <f t="shared" si="7"/>
        <v>33.69377241212924</v>
      </c>
      <c r="C62" s="12">
        <f t="shared" si="7"/>
        <v>0</v>
      </c>
      <c r="D62" s="3">
        <f t="shared" si="7"/>
        <v>74.67541794580276</v>
      </c>
      <c r="E62" s="13">
        <f t="shared" si="7"/>
        <v>74.67541794580276</v>
      </c>
      <c r="F62" s="13">
        <f t="shared" si="7"/>
        <v>35.388617157649755</v>
      </c>
      <c r="G62" s="13">
        <f t="shared" si="7"/>
        <v>14.624354397869194</v>
      </c>
      <c r="H62" s="13">
        <f t="shared" si="7"/>
        <v>33.89768602401183</v>
      </c>
      <c r="I62" s="13">
        <f t="shared" si="7"/>
        <v>25.47059899198641</v>
      </c>
      <c r="J62" s="13">
        <f t="shared" si="7"/>
        <v>24.736102749347783</v>
      </c>
      <c r="K62" s="13">
        <f t="shared" si="7"/>
        <v>24.07685741590973</v>
      </c>
      <c r="L62" s="13">
        <f t="shared" si="7"/>
        <v>16.317083813150756</v>
      </c>
      <c r="M62" s="13">
        <f t="shared" si="7"/>
        <v>21.39525456227598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23.214507538331876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74.67541794580276</v>
      </c>
    </row>
    <row r="63" spans="1:26" ht="13.5">
      <c r="A63" s="38" t="s">
        <v>116</v>
      </c>
      <c r="B63" s="12">
        <f t="shared" si="7"/>
        <v>55.81207731613518</v>
      </c>
      <c r="C63" s="12">
        <f t="shared" si="7"/>
        <v>0</v>
      </c>
      <c r="D63" s="3">
        <f t="shared" si="7"/>
        <v>74.67543992405376</v>
      </c>
      <c r="E63" s="13">
        <f t="shared" si="7"/>
        <v>74.67543992405376</v>
      </c>
      <c r="F63" s="13">
        <f t="shared" si="7"/>
        <v>59.823758556786814</v>
      </c>
      <c r="G63" s="13">
        <f t="shared" si="7"/>
        <v>44.762852598815485</v>
      </c>
      <c r="H63" s="13">
        <f t="shared" si="7"/>
        <v>56.454327353457224</v>
      </c>
      <c r="I63" s="13">
        <f t="shared" si="7"/>
        <v>52.949061157485325</v>
      </c>
      <c r="J63" s="13">
        <f t="shared" si="7"/>
        <v>50.95464579113852</v>
      </c>
      <c r="K63" s="13">
        <f t="shared" si="7"/>
        <v>47.2961712205605</v>
      </c>
      <c r="L63" s="13">
        <f t="shared" si="7"/>
        <v>38.30738971621242</v>
      </c>
      <c r="M63" s="13">
        <f t="shared" si="7"/>
        <v>45.51209594687855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49.213353870831135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74.67543992405376</v>
      </c>
    </row>
    <row r="64" spans="1:26" ht="13.5">
      <c r="A64" s="38" t="s">
        <v>117</v>
      </c>
      <c r="B64" s="12">
        <f t="shared" si="7"/>
        <v>48.813478907384585</v>
      </c>
      <c r="C64" s="12">
        <f t="shared" si="7"/>
        <v>0</v>
      </c>
      <c r="D64" s="3">
        <f t="shared" si="7"/>
        <v>74.6754182136212</v>
      </c>
      <c r="E64" s="13">
        <f t="shared" si="7"/>
        <v>74.6754182136212</v>
      </c>
      <c r="F64" s="13">
        <f t="shared" si="7"/>
        <v>66.25155318525137</v>
      </c>
      <c r="G64" s="13">
        <f t="shared" si="7"/>
        <v>37.28607191624943</v>
      </c>
      <c r="H64" s="13">
        <f t="shared" si="7"/>
        <v>41.89541671842007</v>
      </c>
      <c r="I64" s="13">
        <f t="shared" si="7"/>
        <v>47.476220434385894</v>
      </c>
      <c r="J64" s="13">
        <f t="shared" si="7"/>
        <v>40.764410559230605</v>
      </c>
      <c r="K64" s="13">
        <f t="shared" si="7"/>
        <v>46.536001088879814</v>
      </c>
      <c r="L64" s="13">
        <f t="shared" si="7"/>
        <v>33.39089036618606</v>
      </c>
      <c r="M64" s="13">
        <f t="shared" si="7"/>
        <v>40.22183038977234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43.83285218920578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74.6754182136212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75.4375</v>
      </c>
      <c r="E65" s="13">
        <f t="shared" si="7"/>
        <v>75.4375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75.4375</v>
      </c>
    </row>
    <row r="66" spans="1:26" ht="13.5">
      <c r="A66" s="39" t="s">
        <v>119</v>
      </c>
      <c r="B66" s="15">
        <f t="shared" si="7"/>
        <v>11.00356430873613</v>
      </c>
      <c r="C66" s="15">
        <f t="shared" si="7"/>
        <v>0</v>
      </c>
      <c r="D66" s="4">
        <f t="shared" si="7"/>
        <v>74.6753986332574</v>
      </c>
      <c r="E66" s="16">
        <f t="shared" si="7"/>
        <v>74.6753986332574</v>
      </c>
      <c r="F66" s="16">
        <f t="shared" si="7"/>
        <v>5.485309775258266</v>
      </c>
      <c r="G66" s="16">
        <f t="shared" si="7"/>
        <v>7.12995733879039</v>
      </c>
      <c r="H66" s="16">
        <f t="shared" si="7"/>
        <v>6.6265718972115915</v>
      </c>
      <c r="I66" s="16">
        <f t="shared" si="7"/>
        <v>6.424391136607246</v>
      </c>
      <c r="J66" s="16">
        <f t="shared" si="7"/>
        <v>5.2396315568477165</v>
      </c>
      <c r="K66" s="16">
        <f t="shared" si="7"/>
        <v>4.523417536133809</v>
      </c>
      <c r="L66" s="16">
        <f t="shared" si="7"/>
        <v>1.4889961950609627</v>
      </c>
      <c r="M66" s="16">
        <f t="shared" si="7"/>
        <v>3.7060039299931784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5.000177806226774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74.6753986332574</v>
      </c>
    </row>
    <row r="67" spans="1:26" ht="13.5" hidden="1">
      <c r="A67" s="40" t="s">
        <v>120</v>
      </c>
      <c r="B67" s="23">
        <v>20955126</v>
      </c>
      <c r="C67" s="23"/>
      <c r="D67" s="24">
        <v>25862470</v>
      </c>
      <c r="E67" s="25">
        <v>25862470</v>
      </c>
      <c r="F67" s="25">
        <v>4740097</v>
      </c>
      <c r="G67" s="25">
        <v>1894789</v>
      </c>
      <c r="H67" s="25">
        <v>1429745</v>
      </c>
      <c r="I67" s="25">
        <v>8064631</v>
      </c>
      <c r="J67" s="25">
        <v>1527091</v>
      </c>
      <c r="K67" s="25">
        <v>1822873</v>
      </c>
      <c r="L67" s="25">
        <v>1717087</v>
      </c>
      <c r="M67" s="25">
        <v>5067051</v>
      </c>
      <c r="N67" s="25"/>
      <c r="O67" s="25"/>
      <c r="P67" s="25"/>
      <c r="Q67" s="25"/>
      <c r="R67" s="25"/>
      <c r="S67" s="25"/>
      <c r="T67" s="25"/>
      <c r="U67" s="25"/>
      <c r="V67" s="25">
        <v>13131682</v>
      </c>
      <c r="W67" s="25">
        <v>12931476</v>
      </c>
      <c r="X67" s="25"/>
      <c r="Y67" s="24"/>
      <c r="Z67" s="26">
        <v>25862470</v>
      </c>
    </row>
    <row r="68" spans="1:26" ht="13.5" hidden="1">
      <c r="A68" s="36" t="s">
        <v>31</v>
      </c>
      <c r="B68" s="18">
        <v>3203758</v>
      </c>
      <c r="C68" s="18"/>
      <c r="D68" s="19">
        <v>5437780</v>
      </c>
      <c r="E68" s="20">
        <v>5437780</v>
      </c>
      <c r="F68" s="20">
        <v>3398746</v>
      </c>
      <c r="G68" s="20"/>
      <c r="H68" s="20"/>
      <c r="I68" s="20">
        <v>3398746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3398746</v>
      </c>
      <c r="W68" s="20">
        <v>2718888</v>
      </c>
      <c r="X68" s="20"/>
      <c r="Y68" s="19"/>
      <c r="Z68" s="22">
        <v>5437780</v>
      </c>
    </row>
    <row r="69" spans="1:26" ht="13.5" hidden="1">
      <c r="A69" s="37" t="s">
        <v>32</v>
      </c>
      <c r="B69" s="18">
        <v>16157230</v>
      </c>
      <c r="C69" s="18"/>
      <c r="D69" s="19">
        <v>19546690</v>
      </c>
      <c r="E69" s="20">
        <v>19546690</v>
      </c>
      <c r="F69" s="20">
        <v>1167596</v>
      </c>
      <c r="G69" s="20">
        <v>1715938</v>
      </c>
      <c r="H69" s="20">
        <v>1246845</v>
      </c>
      <c r="I69" s="20">
        <v>4130379</v>
      </c>
      <c r="J69" s="20">
        <v>1338948</v>
      </c>
      <c r="K69" s="20">
        <v>1624859</v>
      </c>
      <c r="L69" s="20">
        <v>1513930</v>
      </c>
      <c r="M69" s="20">
        <v>4477737</v>
      </c>
      <c r="N69" s="20"/>
      <c r="O69" s="20"/>
      <c r="P69" s="20"/>
      <c r="Q69" s="20"/>
      <c r="R69" s="20"/>
      <c r="S69" s="20"/>
      <c r="T69" s="20"/>
      <c r="U69" s="20"/>
      <c r="V69" s="20">
        <v>8608116</v>
      </c>
      <c r="W69" s="20">
        <v>9773586</v>
      </c>
      <c r="X69" s="20"/>
      <c r="Y69" s="19"/>
      <c r="Z69" s="22">
        <v>19546690</v>
      </c>
    </row>
    <row r="70" spans="1:26" ht="13.5" hidden="1">
      <c r="A70" s="38" t="s">
        <v>114</v>
      </c>
      <c r="B70" s="18">
        <v>7134273</v>
      </c>
      <c r="C70" s="18"/>
      <c r="D70" s="19">
        <v>8663580</v>
      </c>
      <c r="E70" s="20">
        <v>8663580</v>
      </c>
      <c r="F70" s="20">
        <v>614901</v>
      </c>
      <c r="G70" s="20">
        <v>774961</v>
      </c>
      <c r="H70" s="20">
        <v>593982</v>
      </c>
      <c r="I70" s="20">
        <v>1983844</v>
      </c>
      <c r="J70" s="20">
        <v>597682</v>
      </c>
      <c r="K70" s="20">
        <v>746213</v>
      </c>
      <c r="L70" s="20">
        <v>593953</v>
      </c>
      <c r="M70" s="20">
        <v>1937848</v>
      </c>
      <c r="N70" s="20"/>
      <c r="O70" s="20"/>
      <c r="P70" s="20"/>
      <c r="Q70" s="20"/>
      <c r="R70" s="20"/>
      <c r="S70" s="20"/>
      <c r="T70" s="20"/>
      <c r="U70" s="20"/>
      <c r="V70" s="20">
        <v>3921692</v>
      </c>
      <c r="W70" s="20">
        <v>4331790</v>
      </c>
      <c r="X70" s="20"/>
      <c r="Y70" s="19"/>
      <c r="Z70" s="22">
        <v>8663580</v>
      </c>
    </row>
    <row r="71" spans="1:26" ht="13.5" hidden="1">
      <c r="A71" s="38" t="s">
        <v>115</v>
      </c>
      <c r="B71" s="18">
        <v>7100229</v>
      </c>
      <c r="C71" s="18"/>
      <c r="D71" s="19">
        <v>8215180</v>
      </c>
      <c r="E71" s="20">
        <v>8215180</v>
      </c>
      <c r="F71" s="20">
        <v>401745</v>
      </c>
      <c r="G71" s="20">
        <v>746009</v>
      </c>
      <c r="H71" s="20">
        <v>487343</v>
      </c>
      <c r="I71" s="20">
        <v>1635097</v>
      </c>
      <c r="J71" s="20">
        <v>573045</v>
      </c>
      <c r="K71" s="20">
        <v>705254</v>
      </c>
      <c r="L71" s="20">
        <v>749417</v>
      </c>
      <c r="M71" s="20">
        <v>2027716</v>
      </c>
      <c r="N71" s="20"/>
      <c r="O71" s="20"/>
      <c r="P71" s="20"/>
      <c r="Q71" s="20"/>
      <c r="R71" s="20"/>
      <c r="S71" s="20"/>
      <c r="T71" s="20"/>
      <c r="U71" s="20"/>
      <c r="V71" s="20">
        <v>3662813</v>
      </c>
      <c r="W71" s="20">
        <v>4107588</v>
      </c>
      <c r="X71" s="20"/>
      <c r="Y71" s="19"/>
      <c r="Z71" s="22">
        <v>8215180</v>
      </c>
    </row>
    <row r="72" spans="1:26" ht="13.5" hidden="1">
      <c r="A72" s="38" t="s">
        <v>116</v>
      </c>
      <c r="B72" s="18">
        <v>1058563</v>
      </c>
      <c r="C72" s="18"/>
      <c r="D72" s="19">
        <v>1453660</v>
      </c>
      <c r="E72" s="20">
        <v>1453660</v>
      </c>
      <c r="F72" s="20">
        <v>79323</v>
      </c>
      <c r="G72" s="20">
        <v>102489</v>
      </c>
      <c r="H72" s="20">
        <v>83781</v>
      </c>
      <c r="I72" s="20">
        <v>265593</v>
      </c>
      <c r="J72" s="20">
        <v>87886</v>
      </c>
      <c r="K72" s="20">
        <v>91204</v>
      </c>
      <c r="L72" s="20">
        <v>88975</v>
      </c>
      <c r="M72" s="20">
        <v>268065</v>
      </c>
      <c r="N72" s="20"/>
      <c r="O72" s="20"/>
      <c r="P72" s="20"/>
      <c r="Q72" s="20"/>
      <c r="R72" s="20"/>
      <c r="S72" s="20"/>
      <c r="T72" s="20"/>
      <c r="U72" s="20"/>
      <c r="V72" s="20">
        <v>533658</v>
      </c>
      <c r="W72" s="20">
        <v>726828</v>
      </c>
      <c r="X72" s="20"/>
      <c r="Y72" s="19"/>
      <c r="Z72" s="22">
        <v>1453660</v>
      </c>
    </row>
    <row r="73" spans="1:26" ht="13.5" hidden="1">
      <c r="A73" s="38" t="s">
        <v>117</v>
      </c>
      <c r="B73" s="18">
        <v>864165</v>
      </c>
      <c r="C73" s="18"/>
      <c r="D73" s="19">
        <v>1166270</v>
      </c>
      <c r="E73" s="20">
        <v>1166270</v>
      </c>
      <c r="F73" s="20">
        <v>71627</v>
      </c>
      <c r="G73" s="20">
        <v>87880</v>
      </c>
      <c r="H73" s="20">
        <v>80510</v>
      </c>
      <c r="I73" s="20">
        <v>240017</v>
      </c>
      <c r="J73" s="20">
        <v>80271</v>
      </c>
      <c r="K73" s="20">
        <v>80817</v>
      </c>
      <c r="L73" s="20">
        <v>81079</v>
      </c>
      <c r="M73" s="20">
        <v>242167</v>
      </c>
      <c r="N73" s="20"/>
      <c r="O73" s="20"/>
      <c r="P73" s="20"/>
      <c r="Q73" s="20"/>
      <c r="R73" s="20"/>
      <c r="S73" s="20"/>
      <c r="T73" s="20"/>
      <c r="U73" s="20"/>
      <c r="V73" s="20">
        <v>482184</v>
      </c>
      <c r="W73" s="20">
        <v>583134</v>
      </c>
      <c r="X73" s="20"/>
      <c r="Y73" s="19"/>
      <c r="Z73" s="22">
        <v>1166270</v>
      </c>
    </row>
    <row r="74" spans="1:26" ht="13.5" hidden="1">
      <c r="A74" s="38" t="s">
        <v>118</v>
      </c>
      <c r="B74" s="18"/>
      <c r="C74" s="18"/>
      <c r="D74" s="19">
        <v>48000</v>
      </c>
      <c r="E74" s="20">
        <v>48000</v>
      </c>
      <c r="F74" s="20"/>
      <c r="G74" s="20">
        <v>4599</v>
      </c>
      <c r="H74" s="20">
        <v>1229</v>
      </c>
      <c r="I74" s="20">
        <v>5828</v>
      </c>
      <c r="J74" s="20">
        <v>64</v>
      </c>
      <c r="K74" s="20">
        <v>1371</v>
      </c>
      <c r="L74" s="20">
        <v>506</v>
      </c>
      <c r="M74" s="20">
        <v>1941</v>
      </c>
      <c r="N74" s="20"/>
      <c r="O74" s="20"/>
      <c r="P74" s="20"/>
      <c r="Q74" s="20"/>
      <c r="R74" s="20"/>
      <c r="S74" s="20"/>
      <c r="T74" s="20"/>
      <c r="U74" s="20"/>
      <c r="V74" s="20">
        <v>7769</v>
      </c>
      <c r="W74" s="20">
        <v>24246</v>
      </c>
      <c r="X74" s="20"/>
      <c r="Y74" s="19"/>
      <c r="Z74" s="22">
        <v>48000</v>
      </c>
    </row>
    <row r="75" spans="1:26" ht="13.5" hidden="1">
      <c r="A75" s="39" t="s">
        <v>119</v>
      </c>
      <c r="B75" s="27">
        <v>1594138</v>
      </c>
      <c r="C75" s="27"/>
      <c r="D75" s="28">
        <v>878000</v>
      </c>
      <c r="E75" s="29">
        <v>878000</v>
      </c>
      <c r="F75" s="29">
        <v>173755</v>
      </c>
      <c r="G75" s="29">
        <v>178851</v>
      </c>
      <c r="H75" s="29">
        <v>182900</v>
      </c>
      <c r="I75" s="29">
        <v>535506</v>
      </c>
      <c r="J75" s="29">
        <v>188143</v>
      </c>
      <c r="K75" s="29">
        <v>198014</v>
      </c>
      <c r="L75" s="29">
        <v>203157</v>
      </c>
      <c r="M75" s="29">
        <v>589314</v>
      </c>
      <c r="N75" s="29"/>
      <c r="O75" s="29"/>
      <c r="P75" s="29"/>
      <c r="Q75" s="29"/>
      <c r="R75" s="29"/>
      <c r="S75" s="29"/>
      <c r="T75" s="29"/>
      <c r="U75" s="29"/>
      <c r="V75" s="29">
        <v>1124820</v>
      </c>
      <c r="W75" s="29">
        <v>439002</v>
      </c>
      <c r="X75" s="29"/>
      <c r="Y75" s="28"/>
      <c r="Z75" s="30">
        <v>878000</v>
      </c>
    </row>
    <row r="76" spans="1:26" ht="13.5" hidden="1">
      <c r="A76" s="41" t="s">
        <v>121</v>
      </c>
      <c r="B76" s="31">
        <v>12518315</v>
      </c>
      <c r="C76" s="31"/>
      <c r="D76" s="32">
        <v>24871261</v>
      </c>
      <c r="E76" s="33">
        <v>24871261</v>
      </c>
      <c r="F76" s="33">
        <v>880929</v>
      </c>
      <c r="G76" s="33">
        <v>996497</v>
      </c>
      <c r="H76" s="33">
        <v>1130997</v>
      </c>
      <c r="I76" s="33">
        <v>3008423</v>
      </c>
      <c r="J76" s="33">
        <v>2315283</v>
      </c>
      <c r="K76" s="33">
        <v>924927</v>
      </c>
      <c r="L76" s="33">
        <v>761176</v>
      </c>
      <c r="M76" s="33">
        <v>4001386</v>
      </c>
      <c r="N76" s="33"/>
      <c r="O76" s="33"/>
      <c r="P76" s="33"/>
      <c r="Q76" s="33"/>
      <c r="R76" s="33"/>
      <c r="S76" s="33"/>
      <c r="T76" s="33"/>
      <c r="U76" s="33"/>
      <c r="V76" s="33">
        <v>7009809</v>
      </c>
      <c r="W76" s="33">
        <v>12931476</v>
      </c>
      <c r="X76" s="33"/>
      <c r="Y76" s="32"/>
      <c r="Z76" s="34">
        <v>24871261</v>
      </c>
    </row>
    <row r="77" spans="1:26" ht="13.5" hidden="1">
      <c r="A77" s="36" t="s">
        <v>31</v>
      </c>
      <c r="B77" s="18">
        <v>1566206</v>
      </c>
      <c r="C77" s="18"/>
      <c r="D77" s="19">
        <v>9618673</v>
      </c>
      <c r="E77" s="20">
        <v>9618673</v>
      </c>
      <c r="F77" s="20">
        <v>62883</v>
      </c>
      <c r="G77" s="20">
        <v>201026</v>
      </c>
      <c r="H77" s="20">
        <v>335814</v>
      </c>
      <c r="I77" s="20">
        <v>599723</v>
      </c>
      <c r="J77" s="20">
        <v>1458149</v>
      </c>
      <c r="K77" s="20">
        <v>123031</v>
      </c>
      <c r="L77" s="20">
        <v>83574</v>
      </c>
      <c r="M77" s="20">
        <v>1664754</v>
      </c>
      <c r="N77" s="20"/>
      <c r="O77" s="20"/>
      <c r="P77" s="20"/>
      <c r="Q77" s="20"/>
      <c r="R77" s="20"/>
      <c r="S77" s="20"/>
      <c r="T77" s="20"/>
      <c r="U77" s="20"/>
      <c r="V77" s="20">
        <v>2264477</v>
      </c>
      <c r="W77" s="20">
        <v>2718888</v>
      </c>
      <c r="X77" s="20"/>
      <c r="Y77" s="19"/>
      <c r="Z77" s="22">
        <v>9618673</v>
      </c>
    </row>
    <row r="78" spans="1:26" ht="13.5" hidden="1">
      <c r="A78" s="37" t="s">
        <v>32</v>
      </c>
      <c r="B78" s="18">
        <v>10776697</v>
      </c>
      <c r="C78" s="18"/>
      <c r="D78" s="19">
        <v>14596938</v>
      </c>
      <c r="E78" s="20">
        <v>14596938</v>
      </c>
      <c r="F78" s="20">
        <v>808515</v>
      </c>
      <c r="G78" s="20">
        <v>782719</v>
      </c>
      <c r="H78" s="20">
        <v>783063</v>
      </c>
      <c r="I78" s="20">
        <v>2374297</v>
      </c>
      <c r="J78" s="20">
        <v>847276</v>
      </c>
      <c r="K78" s="20">
        <v>792939</v>
      </c>
      <c r="L78" s="20">
        <v>674577</v>
      </c>
      <c r="M78" s="20">
        <v>2314792</v>
      </c>
      <c r="N78" s="20"/>
      <c r="O78" s="20"/>
      <c r="P78" s="20"/>
      <c r="Q78" s="20"/>
      <c r="R78" s="20"/>
      <c r="S78" s="20"/>
      <c r="T78" s="20"/>
      <c r="U78" s="20"/>
      <c r="V78" s="20">
        <v>4689089</v>
      </c>
      <c r="W78" s="20">
        <v>9773586</v>
      </c>
      <c r="X78" s="20"/>
      <c r="Y78" s="19"/>
      <c r="Z78" s="22">
        <v>14596938</v>
      </c>
    </row>
    <row r="79" spans="1:26" ht="13.5" hidden="1">
      <c r="A79" s="38" t="s">
        <v>114</v>
      </c>
      <c r="B79" s="18">
        <v>7371727</v>
      </c>
      <c r="C79" s="18"/>
      <c r="D79" s="19">
        <v>6469564</v>
      </c>
      <c r="E79" s="20">
        <v>6469564</v>
      </c>
      <c r="F79" s="20">
        <v>571435</v>
      </c>
      <c r="G79" s="20">
        <v>594976</v>
      </c>
      <c r="H79" s="20">
        <v>536837</v>
      </c>
      <c r="I79" s="20">
        <v>1703248</v>
      </c>
      <c r="J79" s="20">
        <v>628023</v>
      </c>
      <c r="K79" s="20">
        <v>542391</v>
      </c>
      <c r="L79" s="20">
        <v>491137</v>
      </c>
      <c r="M79" s="20">
        <v>1661551</v>
      </c>
      <c r="N79" s="20"/>
      <c r="O79" s="20"/>
      <c r="P79" s="20"/>
      <c r="Q79" s="20"/>
      <c r="R79" s="20"/>
      <c r="S79" s="20"/>
      <c r="T79" s="20"/>
      <c r="U79" s="20"/>
      <c r="V79" s="20">
        <v>3364799</v>
      </c>
      <c r="W79" s="20">
        <v>4331790</v>
      </c>
      <c r="X79" s="20"/>
      <c r="Y79" s="19"/>
      <c r="Z79" s="22">
        <v>6469564</v>
      </c>
    </row>
    <row r="80" spans="1:26" ht="13.5" hidden="1">
      <c r="A80" s="38" t="s">
        <v>115</v>
      </c>
      <c r="B80" s="18">
        <v>2392335</v>
      </c>
      <c r="C80" s="18"/>
      <c r="D80" s="19">
        <v>6134720</v>
      </c>
      <c r="E80" s="20">
        <v>6134720</v>
      </c>
      <c r="F80" s="20">
        <v>142172</v>
      </c>
      <c r="G80" s="20">
        <v>109099</v>
      </c>
      <c r="H80" s="20">
        <v>165198</v>
      </c>
      <c r="I80" s="20">
        <v>416469</v>
      </c>
      <c r="J80" s="20">
        <v>141749</v>
      </c>
      <c r="K80" s="20">
        <v>169803</v>
      </c>
      <c r="L80" s="20">
        <v>122283</v>
      </c>
      <c r="M80" s="20">
        <v>433835</v>
      </c>
      <c r="N80" s="20"/>
      <c r="O80" s="20"/>
      <c r="P80" s="20"/>
      <c r="Q80" s="20"/>
      <c r="R80" s="20"/>
      <c r="S80" s="20"/>
      <c r="T80" s="20"/>
      <c r="U80" s="20"/>
      <c r="V80" s="20">
        <v>850304</v>
      </c>
      <c r="W80" s="20">
        <v>4107588</v>
      </c>
      <c r="X80" s="20"/>
      <c r="Y80" s="19"/>
      <c r="Z80" s="22">
        <v>6134720</v>
      </c>
    </row>
    <row r="81" spans="1:26" ht="13.5" hidden="1">
      <c r="A81" s="38" t="s">
        <v>116</v>
      </c>
      <c r="B81" s="18">
        <v>590806</v>
      </c>
      <c r="C81" s="18"/>
      <c r="D81" s="19">
        <v>1085527</v>
      </c>
      <c r="E81" s="20">
        <v>1085527</v>
      </c>
      <c r="F81" s="20">
        <v>47454</v>
      </c>
      <c r="G81" s="20">
        <v>45877</v>
      </c>
      <c r="H81" s="20">
        <v>47298</v>
      </c>
      <c r="I81" s="20">
        <v>140629</v>
      </c>
      <c r="J81" s="20">
        <v>44782</v>
      </c>
      <c r="K81" s="20">
        <v>43136</v>
      </c>
      <c r="L81" s="20">
        <v>34084</v>
      </c>
      <c r="M81" s="20">
        <v>122002</v>
      </c>
      <c r="N81" s="20"/>
      <c r="O81" s="20"/>
      <c r="P81" s="20"/>
      <c r="Q81" s="20"/>
      <c r="R81" s="20"/>
      <c r="S81" s="20"/>
      <c r="T81" s="20"/>
      <c r="U81" s="20"/>
      <c r="V81" s="20">
        <v>262631</v>
      </c>
      <c r="W81" s="20">
        <v>726828</v>
      </c>
      <c r="X81" s="20"/>
      <c r="Y81" s="19"/>
      <c r="Z81" s="22">
        <v>1085527</v>
      </c>
    </row>
    <row r="82" spans="1:26" ht="13.5" hidden="1">
      <c r="A82" s="38" t="s">
        <v>117</v>
      </c>
      <c r="B82" s="18">
        <v>421829</v>
      </c>
      <c r="C82" s="18"/>
      <c r="D82" s="19">
        <v>870917</v>
      </c>
      <c r="E82" s="20">
        <v>870917</v>
      </c>
      <c r="F82" s="20">
        <v>47454</v>
      </c>
      <c r="G82" s="20">
        <v>32767</v>
      </c>
      <c r="H82" s="20">
        <v>33730</v>
      </c>
      <c r="I82" s="20">
        <v>113951</v>
      </c>
      <c r="J82" s="20">
        <v>32722</v>
      </c>
      <c r="K82" s="20">
        <v>37609</v>
      </c>
      <c r="L82" s="20">
        <v>27073</v>
      </c>
      <c r="M82" s="20">
        <v>97404</v>
      </c>
      <c r="N82" s="20"/>
      <c r="O82" s="20"/>
      <c r="P82" s="20"/>
      <c r="Q82" s="20"/>
      <c r="R82" s="20"/>
      <c r="S82" s="20"/>
      <c r="T82" s="20"/>
      <c r="U82" s="20"/>
      <c r="V82" s="20">
        <v>211355</v>
      </c>
      <c r="W82" s="20">
        <v>583134</v>
      </c>
      <c r="X82" s="20"/>
      <c r="Y82" s="19"/>
      <c r="Z82" s="22">
        <v>870917</v>
      </c>
    </row>
    <row r="83" spans="1:26" ht="13.5" hidden="1">
      <c r="A83" s="38" t="s">
        <v>118</v>
      </c>
      <c r="B83" s="18"/>
      <c r="C83" s="18"/>
      <c r="D83" s="19">
        <v>36210</v>
      </c>
      <c r="E83" s="20">
        <v>36210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24246</v>
      </c>
      <c r="X83" s="20"/>
      <c r="Y83" s="19"/>
      <c r="Z83" s="22">
        <v>36210</v>
      </c>
    </row>
    <row r="84" spans="1:26" ht="13.5" hidden="1">
      <c r="A84" s="39" t="s">
        <v>119</v>
      </c>
      <c r="B84" s="27">
        <v>175412</v>
      </c>
      <c r="C84" s="27"/>
      <c r="D84" s="28">
        <v>655650</v>
      </c>
      <c r="E84" s="29">
        <v>655650</v>
      </c>
      <c r="F84" s="29">
        <v>9531</v>
      </c>
      <c r="G84" s="29">
        <v>12752</v>
      </c>
      <c r="H84" s="29">
        <v>12120</v>
      </c>
      <c r="I84" s="29">
        <v>34403</v>
      </c>
      <c r="J84" s="29">
        <v>9858</v>
      </c>
      <c r="K84" s="29">
        <v>8957</v>
      </c>
      <c r="L84" s="29">
        <v>3025</v>
      </c>
      <c r="M84" s="29">
        <v>21840</v>
      </c>
      <c r="N84" s="29"/>
      <c r="O84" s="29"/>
      <c r="P84" s="29"/>
      <c r="Q84" s="29"/>
      <c r="R84" s="29"/>
      <c r="S84" s="29"/>
      <c r="T84" s="29"/>
      <c r="U84" s="29"/>
      <c r="V84" s="29">
        <v>56243</v>
      </c>
      <c r="W84" s="29">
        <v>439002</v>
      </c>
      <c r="X84" s="29"/>
      <c r="Y84" s="28"/>
      <c r="Z84" s="30">
        <v>655650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1853638</v>
      </c>
      <c r="C7" s="18">
        <v>0</v>
      </c>
      <c r="D7" s="58">
        <v>2830000</v>
      </c>
      <c r="E7" s="59">
        <v>2830000</v>
      </c>
      <c r="F7" s="59">
        <v>50930</v>
      </c>
      <c r="G7" s="59">
        <v>43064</v>
      </c>
      <c r="H7" s="59">
        <v>49066</v>
      </c>
      <c r="I7" s="59">
        <v>143060</v>
      </c>
      <c r="J7" s="59">
        <v>36793</v>
      </c>
      <c r="K7" s="59">
        <v>174603</v>
      </c>
      <c r="L7" s="59">
        <v>39880</v>
      </c>
      <c r="M7" s="59">
        <v>251276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394336</v>
      </c>
      <c r="W7" s="59">
        <v>1414998</v>
      </c>
      <c r="X7" s="59">
        <v>-1020662</v>
      </c>
      <c r="Y7" s="60">
        <v>-72.13</v>
      </c>
      <c r="Z7" s="61">
        <v>2830000</v>
      </c>
    </row>
    <row r="8" spans="1:26" ht="13.5">
      <c r="A8" s="57" t="s">
        <v>34</v>
      </c>
      <c r="B8" s="18">
        <v>41460460</v>
      </c>
      <c r="C8" s="18">
        <v>0</v>
      </c>
      <c r="D8" s="58">
        <v>77098244</v>
      </c>
      <c r="E8" s="59">
        <v>77098244</v>
      </c>
      <c r="F8" s="59">
        <v>14892719</v>
      </c>
      <c r="G8" s="59">
        <v>65497</v>
      </c>
      <c r="H8" s="59">
        <v>251789</v>
      </c>
      <c r="I8" s="59">
        <v>15210005</v>
      </c>
      <c r="J8" s="59">
        <v>346747</v>
      </c>
      <c r="K8" s="59">
        <v>152752</v>
      </c>
      <c r="L8" s="59">
        <v>12635864</v>
      </c>
      <c r="M8" s="59">
        <v>13135363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28345368</v>
      </c>
      <c r="W8" s="59">
        <v>38550318</v>
      </c>
      <c r="X8" s="59">
        <v>-10204950</v>
      </c>
      <c r="Y8" s="60">
        <v>-26.47</v>
      </c>
      <c r="Z8" s="61">
        <v>77098244</v>
      </c>
    </row>
    <row r="9" spans="1:26" ht="13.5">
      <c r="A9" s="57" t="s">
        <v>35</v>
      </c>
      <c r="B9" s="18">
        <v>2172904</v>
      </c>
      <c r="C9" s="18">
        <v>0</v>
      </c>
      <c r="D9" s="58">
        <v>12955200</v>
      </c>
      <c r="E9" s="59">
        <v>12955200</v>
      </c>
      <c r="F9" s="59">
        <v>71160</v>
      </c>
      <c r="G9" s="59">
        <v>88950</v>
      </c>
      <c r="H9" s="59">
        <v>78097</v>
      </c>
      <c r="I9" s="59">
        <v>238207</v>
      </c>
      <c r="J9" s="59">
        <v>78445</v>
      </c>
      <c r="K9" s="59">
        <v>78068</v>
      </c>
      <c r="L9" s="59">
        <v>78887</v>
      </c>
      <c r="M9" s="59">
        <v>235400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473607</v>
      </c>
      <c r="W9" s="59">
        <v>6419826</v>
      </c>
      <c r="X9" s="59">
        <v>-5946219</v>
      </c>
      <c r="Y9" s="60">
        <v>-92.62</v>
      </c>
      <c r="Z9" s="61">
        <v>12955200</v>
      </c>
    </row>
    <row r="10" spans="1:26" ht="25.5">
      <c r="A10" s="62" t="s">
        <v>106</v>
      </c>
      <c r="B10" s="63">
        <f>SUM(B5:B9)</f>
        <v>45487002</v>
      </c>
      <c r="C10" s="63">
        <f>SUM(C5:C9)</f>
        <v>0</v>
      </c>
      <c r="D10" s="64">
        <f aca="true" t="shared" si="0" ref="D10:Z10">SUM(D5:D9)</f>
        <v>92883444</v>
      </c>
      <c r="E10" s="65">
        <f t="shared" si="0"/>
        <v>92883444</v>
      </c>
      <c r="F10" s="65">
        <f t="shared" si="0"/>
        <v>15014809</v>
      </c>
      <c r="G10" s="65">
        <f t="shared" si="0"/>
        <v>197511</v>
      </c>
      <c r="H10" s="65">
        <f t="shared" si="0"/>
        <v>378952</v>
      </c>
      <c r="I10" s="65">
        <f t="shared" si="0"/>
        <v>15591272</v>
      </c>
      <c r="J10" s="65">
        <f t="shared" si="0"/>
        <v>461985</v>
      </c>
      <c r="K10" s="65">
        <f t="shared" si="0"/>
        <v>405423</v>
      </c>
      <c r="L10" s="65">
        <f t="shared" si="0"/>
        <v>12754631</v>
      </c>
      <c r="M10" s="65">
        <f t="shared" si="0"/>
        <v>13622039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29213311</v>
      </c>
      <c r="W10" s="65">
        <f t="shared" si="0"/>
        <v>46385142</v>
      </c>
      <c r="X10" s="65">
        <f t="shared" si="0"/>
        <v>-17171831</v>
      </c>
      <c r="Y10" s="66">
        <f>+IF(W10&lt;&gt;0,(X10/W10)*100,0)</f>
        <v>-37.02011087947085</v>
      </c>
      <c r="Z10" s="67">
        <f t="shared" si="0"/>
        <v>92883444</v>
      </c>
    </row>
    <row r="11" spans="1:26" ht="13.5">
      <c r="A11" s="57" t="s">
        <v>36</v>
      </c>
      <c r="B11" s="18">
        <v>26979488</v>
      </c>
      <c r="C11" s="18">
        <v>0</v>
      </c>
      <c r="D11" s="58">
        <v>32673817</v>
      </c>
      <c r="E11" s="59">
        <v>32673817</v>
      </c>
      <c r="F11" s="59">
        <v>2475061</v>
      </c>
      <c r="G11" s="59">
        <v>2430618</v>
      </c>
      <c r="H11" s="59">
        <v>2261333</v>
      </c>
      <c r="I11" s="59">
        <v>7167012</v>
      </c>
      <c r="J11" s="59">
        <v>2426891</v>
      </c>
      <c r="K11" s="59">
        <v>3408712</v>
      </c>
      <c r="L11" s="59">
        <v>2146017</v>
      </c>
      <c r="M11" s="59">
        <v>7981620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15148632</v>
      </c>
      <c r="W11" s="59">
        <v>16427268</v>
      </c>
      <c r="X11" s="59">
        <v>-1278636</v>
      </c>
      <c r="Y11" s="60">
        <v>-7.78</v>
      </c>
      <c r="Z11" s="61">
        <v>32673817</v>
      </c>
    </row>
    <row r="12" spans="1:26" ht="13.5">
      <c r="A12" s="57" t="s">
        <v>37</v>
      </c>
      <c r="B12" s="18">
        <v>2869748</v>
      </c>
      <c r="C12" s="18">
        <v>0</v>
      </c>
      <c r="D12" s="58">
        <v>2982116</v>
      </c>
      <c r="E12" s="59">
        <v>2982116</v>
      </c>
      <c r="F12" s="59">
        <v>235787</v>
      </c>
      <c r="G12" s="59">
        <v>92635</v>
      </c>
      <c r="H12" s="59">
        <v>353570</v>
      </c>
      <c r="I12" s="59">
        <v>681992</v>
      </c>
      <c r="J12" s="59">
        <v>231029</v>
      </c>
      <c r="K12" s="59">
        <v>233175</v>
      </c>
      <c r="L12" s="59">
        <v>232465</v>
      </c>
      <c r="M12" s="59">
        <v>696669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1378661</v>
      </c>
      <c r="W12" s="59">
        <v>1491018</v>
      </c>
      <c r="X12" s="59">
        <v>-112357</v>
      </c>
      <c r="Y12" s="60">
        <v>-7.54</v>
      </c>
      <c r="Z12" s="61">
        <v>2982116</v>
      </c>
    </row>
    <row r="13" spans="1:26" ht="13.5">
      <c r="A13" s="57" t="s">
        <v>107</v>
      </c>
      <c r="B13" s="18">
        <v>2073859</v>
      </c>
      <c r="C13" s="18">
        <v>0</v>
      </c>
      <c r="D13" s="58">
        <v>2193500</v>
      </c>
      <c r="E13" s="59">
        <v>2193500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1096752</v>
      </c>
      <c r="X13" s="59">
        <v>-1096752</v>
      </c>
      <c r="Y13" s="60">
        <v>-100</v>
      </c>
      <c r="Z13" s="61">
        <v>2193500</v>
      </c>
    </row>
    <row r="14" spans="1:26" ht="13.5">
      <c r="A14" s="57" t="s">
        <v>38</v>
      </c>
      <c r="B14" s="18">
        <v>1666560</v>
      </c>
      <c r="C14" s="18">
        <v>0</v>
      </c>
      <c r="D14" s="58">
        <v>1618324</v>
      </c>
      <c r="E14" s="59">
        <v>1618324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809160</v>
      </c>
      <c r="X14" s="59">
        <v>-809160</v>
      </c>
      <c r="Y14" s="60">
        <v>-100</v>
      </c>
      <c r="Z14" s="61">
        <v>1618324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706591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81826</v>
      </c>
      <c r="L16" s="59">
        <v>0</v>
      </c>
      <c r="M16" s="59">
        <v>81826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81826</v>
      </c>
      <c r="W16" s="59"/>
      <c r="X16" s="59">
        <v>81826</v>
      </c>
      <c r="Y16" s="60">
        <v>0</v>
      </c>
      <c r="Z16" s="61">
        <v>0</v>
      </c>
    </row>
    <row r="17" spans="1:26" ht="13.5">
      <c r="A17" s="57" t="s">
        <v>41</v>
      </c>
      <c r="B17" s="18">
        <v>19431409</v>
      </c>
      <c r="C17" s="18">
        <v>0</v>
      </c>
      <c r="D17" s="58">
        <v>60941578</v>
      </c>
      <c r="E17" s="59">
        <v>60941578</v>
      </c>
      <c r="F17" s="59">
        <v>1784635</v>
      </c>
      <c r="G17" s="59">
        <v>870164</v>
      </c>
      <c r="H17" s="59">
        <v>1307412</v>
      </c>
      <c r="I17" s="59">
        <v>3962211</v>
      </c>
      <c r="J17" s="59">
        <v>1877291</v>
      </c>
      <c r="K17" s="59">
        <v>1223992</v>
      </c>
      <c r="L17" s="59">
        <v>6633522</v>
      </c>
      <c r="M17" s="59">
        <v>9734805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13697016</v>
      </c>
      <c r="W17" s="59">
        <v>20133018</v>
      </c>
      <c r="X17" s="59">
        <v>-6436002</v>
      </c>
      <c r="Y17" s="60">
        <v>-31.97</v>
      </c>
      <c r="Z17" s="61">
        <v>60941578</v>
      </c>
    </row>
    <row r="18" spans="1:26" ht="13.5">
      <c r="A18" s="69" t="s">
        <v>42</v>
      </c>
      <c r="B18" s="70">
        <f>SUM(B11:B17)</f>
        <v>53727655</v>
      </c>
      <c r="C18" s="70">
        <f>SUM(C11:C17)</f>
        <v>0</v>
      </c>
      <c r="D18" s="71">
        <f aca="true" t="shared" si="1" ref="D18:Z18">SUM(D11:D17)</f>
        <v>100409335</v>
      </c>
      <c r="E18" s="72">
        <f t="shared" si="1"/>
        <v>100409335</v>
      </c>
      <c r="F18" s="72">
        <f t="shared" si="1"/>
        <v>4495483</v>
      </c>
      <c r="G18" s="72">
        <f t="shared" si="1"/>
        <v>3393417</v>
      </c>
      <c r="H18" s="72">
        <f t="shared" si="1"/>
        <v>3922315</v>
      </c>
      <c r="I18" s="72">
        <f t="shared" si="1"/>
        <v>11811215</v>
      </c>
      <c r="J18" s="72">
        <f t="shared" si="1"/>
        <v>4535211</v>
      </c>
      <c r="K18" s="72">
        <f t="shared" si="1"/>
        <v>4947705</v>
      </c>
      <c r="L18" s="72">
        <f t="shared" si="1"/>
        <v>9012004</v>
      </c>
      <c r="M18" s="72">
        <f t="shared" si="1"/>
        <v>18494920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30306135</v>
      </c>
      <c r="W18" s="72">
        <f t="shared" si="1"/>
        <v>39957216</v>
      </c>
      <c r="X18" s="72">
        <f t="shared" si="1"/>
        <v>-9651081</v>
      </c>
      <c r="Y18" s="66">
        <f>+IF(W18&lt;&gt;0,(X18/W18)*100,0)</f>
        <v>-24.15353712330709</v>
      </c>
      <c r="Z18" s="73">
        <f t="shared" si="1"/>
        <v>100409335</v>
      </c>
    </row>
    <row r="19" spans="1:26" ht="13.5">
      <c r="A19" s="69" t="s">
        <v>43</v>
      </c>
      <c r="B19" s="74">
        <f>+B10-B18</f>
        <v>-8240653</v>
      </c>
      <c r="C19" s="74">
        <f>+C10-C18</f>
        <v>0</v>
      </c>
      <c r="D19" s="75">
        <f aca="true" t="shared" si="2" ref="D19:Z19">+D10-D18</f>
        <v>-7525891</v>
      </c>
      <c r="E19" s="76">
        <f t="shared" si="2"/>
        <v>-7525891</v>
      </c>
      <c r="F19" s="76">
        <f t="shared" si="2"/>
        <v>10519326</v>
      </c>
      <c r="G19" s="76">
        <f t="shared" si="2"/>
        <v>-3195906</v>
      </c>
      <c r="H19" s="76">
        <f t="shared" si="2"/>
        <v>-3543363</v>
      </c>
      <c r="I19" s="76">
        <f t="shared" si="2"/>
        <v>3780057</v>
      </c>
      <c r="J19" s="76">
        <f t="shared" si="2"/>
        <v>-4073226</v>
      </c>
      <c r="K19" s="76">
        <f t="shared" si="2"/>
        <v>-4542282</v>
      </c>
      <c r="L19" s="76">
        <f t="shared" si="2"/>
        <v>3742627</v>
      </c>
      <c r="M19" s="76">
        <f t="shared" si="2"/>
        <v>-4872881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-1092824</v>
      </c>
      <c r="W19" s="76">
        <f>IF(E10=E18,0,W10-W18)</f>
        <v>6427926</v>
      </c>
      <c r="X19" s="76">
        <f t="shared" si="2"/>
        <v>-7520750</v>
      </c>
      <c r="Y19" s="77">
        <f>+IF(W19&lt;&gt;0,(X19/W19)*100,0)</f>
        <v>-117.0011913640574</v>
      </c>
      <c r="Z19" s="78">
        <f t="shared" si="2"/>
        <v>-7525891</v>
      </c>
    </row>
    <row r="20" spans="1:26" ht="13.5">
      <c r="A20" s="57" t="s">
        <v>44</v>
      </c>
      <c r="B20" s="18">
        <v>323725</v>
      </c>
      <c r="C20" s="18">
        <v>0</v>
      </c>
      <c r="D20" s="58">
        <v>0</v>
      </c>
      <c r="E20" s="59">
        <v>0</v>
      </c>
      <c r="F20" s="59">
        <v>6100</v>
      </c>
      <c r="G20" s="59">
        <v>22960</v>
      </c>
      <c r="H20" s="59">
        <v>0</v>
      </c>
      <c r="I20" s="59">
        <v>29060</v>
      </c>
      <c r="J20" s="59">
        <v>0</v>
      </c>
      <c r="K20" s="59">
        <v>27597</v>
      </c>
      <c r="L20" s="59">
        <v>0</v>
      </c>
      <c r="M20" s="59">
        <v>27597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56657</v>
      </c>
      <c r="W20" s="59"/>
      <c r="X20" s="59">
        <v>56657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-7916928</v>
      </c>
      <c r="C22" s="85">
        <f>SUM(C19:C21)</f>
        <v>0</v>
      </c>
      <c r="D22" s="86">
        <f aca="true" t="shared" si="3" ref="D22:Z22">SUM(D19:D21)</f>
        <v>-7525891</v>
      </c>
      <c r="E22" s="87">
        <f t="shared" si="3"/>
        <v>-7525891</v>
      </c>
      <c r="F22" s="87">
        <f t="shared" si="3"/>
        <v>10525426</v>
      </c>
      <c r="G22" s="87">
        <f t="shared" si="3"/>
        <v>-3172946</v>
      </c>
      <c r="H22" s="87">
        <f t="shared" si="3"/>
        <v>-3543363</v>
      </c>
      <c r="I22" s="87">
        <f t="shared" si="3"/>
        <v>3809117</v>
      </c>
      <c r="J22" s="87">
        <f t="shared" si="3"/>
        <v>-4073226</v>
      </c>
      <c r="K22" s="87">
        <f t="shared" si="3"/>
        <v>-4514685</v>
      </c>
      <c r="L22" s="87">
        <f t="shared" si="3"/>
        <v>3742627</v>
      </c>
      <c r="M22" s="87">
        <f t="shared" si="3"/>
        <v>-4845284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-1036167</v>
      </c>
      <c r="W22" s="87">
        <f t="shared" si="3"/>
        <v>6427926</v>
      </c>
      <c r="X22" s="87">
        <f t="shared" si="3"/>
        <v>-7464093</v>
      </c>
      <c r="Y22" s="88">
        <f>+IF(W22&lt;&gt;0,(X22/W22)*100,0)</f>
        <v>-116.11977175841788</v>
      </c>
      <c r="Z22" s="89">
        <f t="shared" si="3"/>
        <v>-7525891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-7916928</v>
      </c>
      <c r="C24" s="74">
        <f>SUM(C22:C23)</f>
        <v>0</v>
      </c>
      <c r="D24" s="75">
        <f aca="true" t="shared" si="4" ref="D24:Z24">SUM(D22:D23)</f>
        <v>-7525891</v>
      </c>
      <c r="E24" s="76">
        <f t="shared" si="4"/>
        <v>-7525891</v>
      </c>
      <c r="F24" s="76">
        <f t="shared" si="4"/>
        <v>10525426</v>
      </c>
      <c r="G24" s="76">
        <f t="shared" si="4"/>
        <v>-3172946</v>
      </c>
      <c r="H24" s="76">
        <f t="shared" si="4"/>
        <v>-3543363</v>
      </c>
      <c r="I24" s="76">
        <f t="shared" si="4"/>
        <v>3809117</v>
      </c>
      <c r="J24" s="76">
        <f t="shared" si="4"/>
        <v>-4073226</v>
      </c>
      <c r="K24" s="76">
        <f t="shared" si="4"/>
        <v>-4514685</v>
      </c>
      <c r="L24" s="76">
        <f t="shared" si="4"/>
        <v>3742627</v>
      </c>
      <c r="M24" s="76">
        <f t="shared" si="4"/>
        <v>-4845284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-1036167</v>
      </c>
      <c r="W24" s="76">
        <f t="shared" si="4"/>
        <v>6427926</v>
      </c>
      <c r="X24" s="76">
        <f t="shared" si="4"/>
        <v>-7464093</v>
      </c>
      <c r="Y24" s="77">
        <f>+IF(W24&lt;&gt;0,(X24/W24)*100,0)</f>
        <v>-116.11977175841788</v>
      </c>
      <c r="Z24" s="78">
        <f t="shared" si="4"/>
        <v>-7525891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292845</v>
      </c>
      <c r="C27" s="21">
        <v>0</v>
      </c>
      <c r="D27" s="98">
        <v>93000</v>
      </c>
      <c r="E27" s="99">
        <v>93000</v>
      </c>
      <c r="F27" s="99">
        <v>0</v>
      </c>
      <c r="G27" s="99">
        <v>21587</v>
      </c>
      <c r="H27" s="99">
        <v>4001</v>
      </c>
      <c r="I27" s="99">
        <v>25588</v>
      </c>
      <c r="J27" s="99">
        <v>0</v>
      </c>
      <c r="K27" s="99">
        <v>8071</v>
      </c>
      <c r="L27" s="99">
        <v>26948</v>
      </c>
      <c r="M27" s="99">
        <v>35019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60607</v>
      </c>
      <c r="W27" s="99">
        <v>46500</v>
      </c>
      <c r="X27" s="99">
        <v>14107</v>
      </c>
      <c r="Y27" s="100">
        <v>30.34</v>
      </c>
      <c r="Z27" s="101">
        <v>93000</v>
      </c>
    </row>
    <row r="28" spans="1:26" ht="13.5">
      <c r="A28" s="102" t="s">
        <v>44</v>
      </c>
      <c r="B28" s="18">
        <v>153286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139559</v>
      </c>
      <c r="C31" s="18">
        <v>0</v>
      </c>
      <c r="D31" s="58">
        <v>93000</v>
      </c>
      <c r="E31" s="59">
        <v>93000</v>
      </c>
      <c r="F31" s="59">
        <v>0</v>
      </c>
      <c r="G31" s="59">
        <v>21587</v>
      </c>
      <c r="H31" s="59">
        <v>4001</v>
      </c>
      <c r="I31" s="59">
        <v>25588</v>
      </c>
      <c r="J31" s="59">
        <v>0</v>
      </c>
      <c r="K31" s="59">
        <v>8071</v>
      </c>
      <c r="L31" s="59">
        <v>26948</v>
      </c>
      <c r="M31" s="59">
        <v>35019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60607</v>
      </c>
      <c r="W31" s="59">
        <v>46500</v>
      </c>
      <c r="X31" s="59">
        <v>14107</v>
      </c>
      <c r="Y31" s="60">
        <v>30.34</v>
      </c>
      <c r="Z31" s="61">
        <v>93000</v>
      </c>
    </row>
    <row r="32" spans="1:26" ht="13.5">
      <c r="A32" s="69" t="s">
        <v>50</v>
      </c>
      <c r="B32" s="21">
        <f>SUM(B28:B31)</f>
        <v>292845</v>
      </c>
      <c r="C32" s="21">
        <f>SUM(C28:C31)</f>
        <v>0</v>
      </c>
      <c r="D32" s="98">
        <f aca="true" t="shared" si="5" ref="D32:Z32">SUM(D28:D31)</f>
        <v>93000</v>
      </c>
      <c r="E32" s="99">
        <f t="shared" si="5"/>
        <v>93000</v>
      </c>
      <c r="F32" s="99">
        <f t="shared" si="5"/>
        <v>0</v>
      </c>
      <c r="G32" s="99">
        <f t="shared" si="5"/>
        <v>21587</v>
      </c>
      <c r="H32" s="99">
        <f t="shared" si="5"/>
        <v>4001</v>
      </c>
      <c r="I32" s="99">
        <f t="shared" si="5"/>
        <v>25588</v>
      </c>
      <c r="J32" s="99">
        <f t="shared" si="5"/>
        <v>0</v>
      </c>
      <c r="K32" s="99">
        <f t="shared" si="5"/>
        <v>8071</v>
      </c>
      <c r="L32" s="99">
        <f t="shared" si="5"/>
        <v>26948</v>
      </c>
      <c r="M32" s="99">
        <f t="shared" si="5"/>
        <v>35019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60607</v>
      </c>
      <c r="W32" s="99">
        <f t="shared" si="5"/>
        <v>46500</v>
      </c>
      <c r="X32" s="99">
        <f t="shared" si="5"/>
        <v>14107</v>
      </c>
      <c r="Y32" s="100">
        <f>+IF(W32&lt;&gt;0,(X32/W32)*100,0)</f>
        <v>30.33763440860215</v>
      </c>
      <c r="Z32" s="101">
        <f t="shared" si="5"/>
        <v>93000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29293685</v>
      </c>
      <c r="C35" s="18">
        <v>0</v>
      </c>
      <c r="D35" s="58">
        <v>23211114</v>
      </c>
      <c r="E35" s="59">
        <v>23211114</v>
      </c>
      <c r="F35" s="59">
        <v>39819116</v>
      </c>
      <c r="G35" s="59">
        <v>36646173</v>
      </c>
      <c r="H35" s="59">
        <v>33102814</v>
      </c>
      <c r="I35" s="59">
        <v>33102814</v>
      </c>
      <c r="J35" s="59">
        <v>29029589</v>
      </c>
      <c r="K35" s="59">
        <v>24514904</v>
      </c>
      <c r="L35" s="59">
        <v>27437157</v>
      </c>
      <c r="M35" s="59">
        <v>27437157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27437157</v>
      </c>
      <c r="W35" s="59">
        <v>11605557</v>
      </c>
      <c r="X35" s="59">
        <v>15831600</v>
      </c>
      <c r="Y35" s="60">
        <v>136.41</v>
      </c>
      <c r="Z35" s="61">
        <v>23211114</v>
      </c>
    </row>
    <row r="36" spans="1:26" ht="13.5">
      <c r="A36" s="57" t="s">
        <v>53</v>
      </c>
      <c r="B36" s="18">
        <v>9773036</v>
      </c>
      <c r="C36" s="18">
        <v>0</v>
      </c>
      <c r="D36" s="58">
        <v>7649066</v>
      </c>
      <c r="E36" s="59">
        <v>7649066</v>
      </c>
      <c r="F36" s="59">
        <v>9773036</v>
      </c>
      <c r="G36" s="59">
        <v>9794623</v>
      </c>
      <c r="H36" s="59">
        <v>9798624</v>
      </c>
      <c r="I36" s="59">
        <v>9798624</v>
      </c>
      <c r="J36" s="59">
        <v>9798624</v>
      </c>
      <c r="K36" s="59">
        <v>9806695</v>
      </c>
      <c r="L36" s="59">
        <v>9833643</v>
      </c>
      <c r="M36" s="59">
        <v>9833643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9833643</v>
      </c>
      <c r="W36" s="59">
        <v>3824533</v>
      </c>
      <c r="X36" s="59">
        <v>6009110</v>
      </c>
      <c r="Y36" s="60">
        <v>157.12</v>
      </c>
      <c r="Z36" s="61">
        <v>7649066</v>
      </c>
    </row>
    <row r="37" spans="1:26" ht="13.5">
      <c r="A37" s="57" t="s">
        <v>54</v>
      </c>
      <c r="B37" s="18">
        <v>7901091</v>
      </c>
      <c r="C37" s="18">
        <v>0</v>
      </c>
      <c r="D37" s="58">
        <v>8041567</v>
      </c>
      <c r="E37" s="59">
        <v>8041567</v>
      </c>
      <c r="F37" s="59">
        <v>7901091</v>
      </c>
      <c r="G37" s="59">
        <v>7901091</v>
      </c>
      <c r="H37" s="59">
        <v>7901091</v>
      </c>
      <c r="I37" s="59">
        <v>7901091</v>
      </c>
      <c r="J37" s="59">
        <v>7901091</v>
      </c>
      <c r="K37" s="59">
        <v>7901091</v>
      </c>
      <c r="L37" s="59">
        <v>7901091</v>
      </c>
      <c r="M37" s="59">
        <v>7901091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7901091</v>
      </c>
      <c r="W37" s="59">
        <v>4020784</v>
      </c>
      <c r="X37" s="59">
        <v>3880307</v>
      </c>
      <c r="Y37" s="60">
        <v>96.51</v>
      </c>
      <c r="Z37" s="61">
        <v>8041567</v>
      </c>
    </row>
    <row r="38" spans="1:26" ht="13.5">
      <c r="A38" s="57" t="s">
        <v>55</v>
      </c>
      <c r="B38" s="18">
        <v>18330888</v>
      </c>
      <c r="C38" s="18">
        <v>0</v>
      </c>
      <c r="D38" s="58">
        <v>20410225</v>
      </c>
      <c r="E38" s="59">
        <v>20410225</v>
      </c>
      <c r="F38" s="59">
        <v>18330889</v>
      </c>
      <c r="G38" s="59">
        <v>18330889</v>
      </c>
      <c r="H38" s="59">
        <v>18330889</v>
      </c>
      <c r="I38" s="59">
        <v>18330889</v>
      </c>
      <c r="J38" s="59">
        <v>18330889</v>
      </c>
      <c r="K38" s="59">
        <v>18330889</v>
      </c>
      <c r="L38" s="59">
        <v>18330889</v>
      </c>
      <c r="M38" s="59">
        <v>18330889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18330889</v>
      </c>
      <c r="W38" s="59">
        <v>10205113</v>
      </c>
      <c r="X38" s="59">
        <v>8125776</v>
      </c>
      <c r="Y38" s="60">
        <v>79.62</v>
      </c>
      <c r="Z38" s="61">
        <v>20410225</v>
      </c>
    </row>
    <row r="39" spans="1:26" ht="13.5">
      <c r="A39" s="57" t="s">
        <v>56</v>
      </c>
      <c r="B39" s="18">
        <v>12834742</v>
      </c>
      <c r="C39" s="18">
        <v>0</v>
      </c>
      <c r="D39" s="58">
        <v>2408388</v>
      </c>
      <c r="E39" s="59">
        <v>2408388</v>
      </c>
      <c r="F39" s="59">
        <v>23360172</v>
      </c>
      <c r="G39" s="59">
        <v>20208816</v>
      </c>
      <c r="H39" s="59">
        <v>16669458</v>
      </c>
      <c r="I39" s="59">
        <v>16669458</v>
      </c>
      <c r="J39" s="59">
        <v>12596233</v>
      </c>
      <c r="K39" s="59">
        <v>8089619</v>
      </c>
      <c r="L39" s="59">
        <v>11038820</v>
      </c>
      <c r="M39" s="59">
        <v>11038820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11038820</v>
      </c>
      <c r="W39" s="59">
        <v>1204194</v>
      </c>
      <c r="X39" s="59">
        <v>9834626</v>
      </c>
      <c r="Y39" s="60">
        <v>816.7</v>
      </c>
      <c r="Z39" s="61">
        <v>2408388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-8535525</v>
      </c>
      <c r="C42" s="18">
        <v>0</v>
      </c>
      <c r="D42" s="58">
        <v>-5240013</v>
      </c>
      <c r="E42" s="59">
        <v>-5240013</v>
      </c>
      <c r="F42" s="59">
        <v>525037</v>
      </c>
      <c r="G42" s="59">
        <v>735143</v>
      </c>
      <c r="H42" s="59">
        <v>-1264519</v>
      </c>
      <c r="I42" s="59">
        <v>-4339</v>
      </c>
      <c r="J42" s="59">
        <v>-3455581</v>
      </c>
      <c r="K42" s="59">
        <v>-54645</v>
      </c>
      <c r="L42" s="59">
        <v>1230716</v>
      </c>
      <c r="M42" s="59">
        <v>-2279510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-2283849</v>
      </c>
      <c r="W42" s="59">
        <v>7607982</v>
      </c>
      <c r="X42" s="59">
        <v>-9891831</v>
      </c>
      <c r="Y42" s="60">
        <v>-130.02</v>
      </c>
      <c r="Z42" s="61">
        <v>-5240013</v>
      </c>
    </row>
    <row r="43" spans="1:26" ht="13.5">
      <c r="A43" s="57" t="s">
        <v>59</v>
      </c>
      <c r="B43" s="18">
        <v>-237626</v>
      </c>
      <c r="C43" s="18">
        <v>0</v>
      </c>
      <c r="D43" s="58">
        <v>-93000</v>
      </c>
      <c r="E43" s="59">
        <v>-93000</v>
      </c>
      <c r="F43" s="59">
        <v>0</v>
      </c>
      <c r="G43" s="59">
        <v>-21587</v>
      </c>
      <c r="H43" s="59">
        <v>-4001</v>
      </c>
      <c r="I43" s="59">
        <v>-25588</v>
      </c>
      <c r="J43" s="59">
        <v>0</v>
      </c>
      <c r="K43" s="59">
        <v>-8071</v>
      </c>
      <c r="L43" s="59">
        <v>-26948</v>
      </c>
      <c r="M43" s="59">
        <v>-35019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-60607</v>
      </c>
      <c r="W43" s="59">
        <v>-46500</v>
      </c>
      <c r="X43" s="59">
        <v>-14107</v>
      </c>
      <c r="Y43" s="60">
        <v>30.34</v>
      </c>
      <c r="Z43" s="61">
        <v>-93000</v>
      </c>
    </row>
    <row r="44" spans="1:26" ht="13.5">
      <c r="A44" s="57" t="s">
        <v>60</v>
      </c>
      <c r="B44" s="18">
        <v>-83993</v>
      </c>
      <c r="C44" s="18">
        <v>0</v>
      </c>
      <c r="D44" s="58">
        <v>-46685</v>
      </c>
      <c r="E44" s="59">
        <v>-46685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-46685</v>
      </c>
    </row>
    <row r="45" spans="1:26" ht="13.5">
      <c r="A45" s="69" t="s">
        <v>61</v>
      </c>
      <c r="B45" s="21">
        <v>18975935</v>
      </c>
      <c r="C45" s="21">
        <v>0</v>
      </c>
      <c r="D45" s="98">
        <v>23211129</v>
      </c>
      <c r="E45" s="99">
        <v>23211129</v>
      </c>
      <c r="F45" s="99">
        <v>4210183</v>
      </c>
      <c r="G45" s="99">
        <v>4923739</v>
      </c>
      <c r="H45" s="99">
        <v>3655219</v>
      </c>
      <c r="I45" s="99">
        <v>3655219</v>
      </c>
      <c r="J45" s="99">
        <v>199638</v>
      </c>
      <c r="K45" s="99">
        <v>136922</v>
      </c>
      <c r="L45" s="99">
        <v>1340690</v>
      </c>
      <c r="M45" s="99">
        <v>1340690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1340690</v>
      </c>
      <c r="W45" s="99">
        <v>36152309</v>
      </c>
      <c r="X45" s="99">
        <v>-34811619</v>
      </c>
      <c r="Y45" s="100">
        <v>-96.29</v>
      </c>
      <c r="Z45" s="101">
        <v>23211129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117733</v>
      </c>
      <c r="C49" s="51">
        <v>0</v>
      </c>
      <c r="D49" s="128">
        <v>58551</v>
      </c>
      <c r="E49" s="53">
        <v>46459</v>
      </c>
      <c r="F49" s="53">
        <v>0</v>
      </c>
      <c r="G49" s="53">
        <v>0</v>
      </c>
      <c r="H49" s="53">
        <v>0</v>
      </c>
      <c r="I49" s="53">
        <v>801594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1024337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26919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26919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96.30909725084821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63074</v>
      </c>
      <c r="C67" s="23"/>
      <c r="D67" s="24">
        <v>60000</v>
      </c>
      <c r="E67" s="25">
        <v>60000</v>
      </c>
      <c r="F67" s="25">
        <v>4850</v>
      </c>
      <c r="G67" s="25">
        <v>4969</v>
      </c>
      <c r="H67" s="25">
        <v>5179</v>
      </c>
      <c r="I67" s="25">
        <v>14998</v>
      </c>
      <c r="J67" s="25">
        <v>5432</v>
      </c>
      <c r="K67" s="25">
        <v>5566</v>
      </c>
      <c r="L67" s="25">
        <v>5884</v>
      </c>
      <c r="M67" s="25">
        <v>16882</v>
      </c>
      <c r="N67" s="25"/>
      <c r="O67" s="25"/>
      <c r="P67" s="25"/>
      <c r="Q67" s="25"/>
      <c r="R67" s="25"/>
      <c r="S67" s="25"/>
      <c r="T67" s="25"/>
      <c r="U67" s="25"/>
      <c r="V67" s="25">
        <v>31880</v>
      </c>
      <c r="W67" s="25">
        <v>30000</v>
      </c>
      <c r="X67" s="25"/>
      <c r="Y67" s="24"/>
      <c r="Z67" s="26">
        <v>60000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63074</v>
      </c>
      <c r="C75" s="27"/>
      <c r="D75" s="28">
        <v>60000</v>
      </c>
      <c r="E75" s="29">
        <v>60000</v>
      </c>
      <c r="F75" s="29">
        <v>4850</v>
      </c>
      <c r="G75" s="29">
        <v>4969</v>
      </c>
      <c r="H75" s="29">
        <v>5179</v>
      </c>
      <c r="I75" s="29">
        <v>14998</v>
      </c>
      <c r="J75" s="29">
        <v>5432</v>
      </c>
      <c r="K75" s="29">
        <v>5566</v>
      </c>
      <c r="L75" s="29">
        <v>5884</v>
      </c>
      <c r="M75" s="29">
        <v>16882</v>
      </c>
      <c r="N75" s="29"/>
      <c r="O75" s="29"/>
      <c r="P75" s="29"/>
      <c r="Q75" s="29"/>
      <c r="R75" s="29"/>
      <c r="S75" s="29"/>
      <c r="T75" s="29"/>
      <c r="U75" s="29"/>
      <c r="V75" s="29">
        <v>31880</v>
      </c>
      <c r="W75" s="29">
        <v>30000</v>
      </c>
      <c r="X75" s="29"/>
      <c r="Y75" s="28"/>
      <c r="Z75" s="30">
        <v>60000</v>
      </c>
    </row>
    <row r="76" spans="1:26" ht="13.5" hidden="1">
      <c r="A76" s="41" t="s">
        <v>121</v>
      </c>
      <c r="B76" s="31">
        <v>60746</v>
      </c>
      <c r="C76" s="31"/>
      <c r="D76" s="32">
        <v>60000</v>
      </c>
      <c r="E76" s="33">
        <v>60000</v>
      </c>
      <c r="F76" s="33">
        <v>4850</v>
      </c>
      <c r="G76" s="33">
        <v>4969</v>
      </c>
      <c r="H76" s="33">
        <v>5179</v>
      </c>
      <c r="I76" s="33">
        <v>14998</v>
      </c>
      <c r="J76" s="33">
        <v>5432</v>
      </c>
      <c r="K76" s="33">
        <v>5566</v>
      </c>
      <c r="L76" s="33">
        <v>5884</v>
      </c>
      <c r="M76" s="33">
        <v>16882</v>
      </c>
      <c r="N76" s="33"/>
      <c r="O76" s="33"/>
      <c r="P76" s="33"/>
      <c r="Q76" s="33"/>
      <c r="R76" s="33"/>
      <c r="S76" s="33"/>
      <c r="T76" s="33"/>
      <c r="U76" s="33"/>
      <c r="V76" s="33">
        <v>31880</v>
      </c>
      <c r="W76" s="33">
        <v>30000</v>
      </c>
      <c r="X76" s="33"/>
      <c r="Y76" s="32"/>
      <c r="Z76" s="34">
        <v>60000</v>
      </c>
    </row>
    <row r="77" spans="1:26" ht="13.5" hidden="1">
      <c r="A77" s="36" t="s">
        <v>31</v>
      </c>
      <c r="B77" s="18">
        <v>60746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60000</v>
      </c>
      <c r="E84" s="29">
        <v>60000</v>
      </c>
      <c r="F84" s="29">
        <v>4850</v>
      </c>
      <c r="G84" s="29">
        <v>4969</v>
      </c>
      <c r="H84" s="29">
        <v>5179</v>
      </c>
      <c r="I84" s="29">
        <v>14998</v>
      </c>
      <c r="J84" s="29">
        <v>5432</v>
      </c>
      <c r="K84" s="29">
        <v>5566</v>
      </c>
      <c r="L84" s="29">
        <v>5884</v>
      </c>
      <c r="M84" s="29">
        <v>16882</v>
      </c>
      <c r="N84" s="29"/>
      <c r="O84" s="29"/>
      <c r="P84" s="29"/>
      <c r="Q84" s="29"/>
      <c r="R84" s="29"/>
      <c r="S84" s="29"/>
      <c r="T84" s="29"/>
      <c r="U84" s="29"/>
      <c r="V84" s="29">
        <v>31880</v>
      </c>
      <c r="W84" s="29">
        <v>30000</v>
      </c>
      <c r="X84" s="29"/>
      <c r="Y84" s="28"/>
      <c r="Z84" s="30">
        <v>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9435379</v>
      </c>
      <c r="C5" s="18">
        <v>0</v>
      </c>
      <c r="D5" s="58">
        <v>6810217</v>
      </c>
      <c r="E5" s="59">
        <v>6810217</v>
      </c>
      <c r="F5" s="59">
        <v>0</v>
      </c>
      <c r="G5" s="59">
        <v>422858</v>
      </c>
      <c r="H5" s="59">
        <v>455013</v>
      </c>
      <c r="I5" s="59">
        <v>877871</v>
      </c>
      <c r="J5" s="59">
        <v>342072</v>
      </c>
      <c r="K5" s="59">
        <v>342072</v>
      </c>
      <c r="L5" s="59">
        <v>1767854</v>
      </c>
      <c r="M5" s="59">
        <v>2451998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3329869</v>
      </c>
      <c r="W5" s="59">
        <v>3405108</v>
      </c>
      <c r="X5" s="59">
        <v>-75239</v>
      </c>
      <c r="Y5" s="60">
        <v>-2.21</v>
      </c>
      <c r="Z5" s="61">
        <v>6810217</v>
      </c>
    </row>
    <row r="6" spans="1:26" ht="13.5">
      <c r="A6" s="57" t="s">
        <v>32</v>
      </c>
      <c r="B6" s="18">
        <v>17067080</v>
      </c>
      <c r="C6" s="18">
        <v>0</v>
      </c>
      <c r="D6" s="58">
        <v>22399887</v>
      </c>
      <c r="E6" s="59">
        <v>22399887</v>
      </c>
      <c r="F6" s="59">
        <v>0</v>
      </c>
      <c r="G6" s="59">
        <v>2231607</v>
      </c>
      <c r="H6" s="59">
        <v>2085662</v>
      </c>
      <c r="I6" s="59">
        <v>4317269</v>
      </c>
      <c r="J6" s="59">
        <v>2230632</v>
      </c>
      <c r="K6" s="59">
        <v>2230632</v>
      </c>
      <c r="L6" s="59">
        <v>13565595</v>
      </c>
      <c r="M6" s="59">
        <v>18026859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22344128</v>
      </c>
      <c r="W6" s="59">
        <v>11199948</v>
      </c>
      <c r="X6" s="59">
        <v>11144180</v>
      </c>
      <c r="Y6" s="60">
        <v>99.5</v>
      </c>
      <c r="Z6" s="61">
        <v>22399887</v>
      </c>
    </row>
    <row r="7" spans="1:26" ht="13.5">
      <c r="A7" s="57" t="s">
        <v>33</v>
      </c>
      <c r="B7" s="18">
        <v>261165</v>
      </c>
      <c r="C7" s="18">
        <v>0</v>
      </c>
      <c r="D7" s="58">
        <v>215000</v>
      </c>
      <c r="E7" s="59">
        <v>215000</v>
      </c>
      <c r="F7" s="59">
        <v>15488</v>
      </c>
      <c r="G7" s="59">
        <v>224</v>
      </c>
      <c r="H7" s="59">
        <v>368</v>
      </c>
      <c r="I7" s="59">
        <v>16080</v>
      </c>
      <c r="J7" s="59">
        <v>196</v>
      </c>
      <c r="K7" s="59">
        <v>196</v>
      </c>
      <c r="L7" s="59">
        <v>177750</v>
      </c>
      <c r="M7" s="59">
        <v>178142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194222</v>
      </c>
      <c r="W7" s="59">
        <v>107502</v>
      </c>
      <c r="X7" s="59">
        <v>86720</v>
      </c>
      <c r="Y7" s="60">
        <v>80.67</v>
      </c>
      <c r="Z7" s="61">
        <v>215000</v>
      </c>
    </row>
    <row r="8" spans="1:26" ht="13.5">
      <c r="A8" s="57" t="s">
        <v>34</v>
      </c>
      <c r="B8" s="18">
        <v>21862928</v>
      </c>
      <c r="C8" s="18">
        <v>0</v>
      </c>
      <c r="D8" s="58">
        <v>30585000</v>
      </c>
      <c r="E8" s="59">
        <v>30585000</v>
      </c>
      <c r="F8" s="59">
        <v>0</v>
      </c>
      <c r="G8" s="59">
        <v>8877000</v>
      </c>
      <c r="H8" s="59">
        <v>0</v>
      </c>
      <c r="I8" s="59">
        <v>8877000</v>
      </c>
      <c r="J8" s="59">
        <v>0</v>
      </c>
      <c r="K8" s="59">
        <v>0</v>
      </c>
      <c r="L8" s="59">
        <v>11770502</v>
      </c>
      <c r="M8" s="59">
        <v>11770502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20647502</v>
      </c>
      <c r="W8" s="59">
        <v>15292500</v>
      </c>
      <c r="X8" s="59">
        <v>5355002</v>
      </c>
      <c r="Y8" s="60">
        <v>35.02</v>
      </c>
      <c r="Z8" s="61">
        <v>30585000</v>
      </c>
    </row>
    <row r="9" spans="1:26" ht="13.5">
      <c r="A9" s="57" t="s">
        <v>35</v>
      </c>
      <c r="B9" s="18">
        <v>5455267</v>
      </c>
      <c r="C9" s="18">
        <v>0</v>
      </c>
      <c r="D9" s="58">
        <v>66441835</v>
      </c>
      <c r="E9" s="59">
        <v>66441835</v>
      </c>
      <c r="F9" s="59">
        <v>1124902</v>
      </c>
      <c r="G9" s="59">
        <v>372874</v>
      </c>
      <c r="H9" s="59">
        <v>392380</v>
      </c>
      <c r="I9" s="59">
        <v>1890156</v>
      </c>
      <c r="J9" s="59">
        <v>673298</v>
      </c>
      <c r="K9" s="59">
        <v>673298</v>
      </c>
      <c r="L9" s="59">
        <v>2818184</v>
      </c>
      <c r="M9" s="59">
        <v>4164780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6054936</v>
      </c>
      <c r="W9" s="59">
        <v>33220944</v>
      </c>
      <c r="X9" s="59">
        <v>-27166008</v>
      </c>
      <c r="Y9" s="60">
        <v>-81.77</v>
      </c>
      <c r="Z9" s="61">
        <v>66441835</v>
      </c>
    </row>
    <row r="10" spans="1:26" ht="25.5">
      <c r="A10" s="62" t="s">
        <v>106</v>
      </c>
      <c r="B10" s="63">
        <f>SUM(B5:B9)</f>
        <v>54081819</v>
      </c>
      <c r="C10" s="63">
        <f>SUM(C5:C9)</f>
        <v>0</v>
      </c>
      <c r="D10" s="64">
        <f aca="true" t="shared" si="0" ref="D10:Z10">SUM(D5:D9)</f>
        <v>126451939</v>
      </c>
      <c r="E10" s="65">
        <f t="shared" si="0"/>
        <v>126451939</v>
      </c>
      <c r="F10" s="65">
        <f t="shared" si="0"/>
        <v>1140390</v>
      </c>
      <c r="G10" s="65">
        <f t="shared" si="0"/>
        <v>11904563</v>
      </c>
      <c r="H10" s="65">
        <f t="shared" si="0"/>
        <v>2933423</v>
      </c>
      <c r="I10" s="65">
        <f t="shared" si="0"/>
        <v>15978376</v>
      </c>
      <c r="J10" s="65">
        <f t="shared" si="0"/>
        <v>3246198</v>
      </c>
      <c r="K10" s="65">
        <f t="shared" si="0"/>
        <v>3246198</v>
      </c>
      <c r="L10" s="65">
        <f t="shared" si="0"/>
        <v>30099885</v>
      </c>
      <c r="M10" s="65">
        <f t="shared" si="0"/>
        <v>36592281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52570657</v>
      </c>
      <c r="W10" s="65">
        <f t="shared" si="0"/>
        <v>63226002</v>
      </c>
      <c r="X10" s="65">
        <f t="shared" si="0"/>
        <v>-10655345</v>
      </c>
      <c r="Y10" s="66">
        <f>+IF(W10&lt;&gt;0,(X10/W10)*100,0)</f>
        <v>-16.8527894583624</v>
      </c>
      <c r="Z10" s="67">
        <f t="shared" si="0"/>
        <v>126451939</v>
      </c>
    </row>
    <row r="11" spans="1:26" ht="13.5">
      <c r="A11" s="57" t="s">
        <v>36</v>
      </c>
      <c r="B11" s="18">
        <v>29451743</v>
      </c>
      <c r="C11" s="18">
        <v>0</v>
      </c>
      <c r="D11" s="58">
        <v>30629638</v>
      </c>
      <c r="E11" s="59">
        <v>30629638</v>
      </c>
      <c r="F11" s="59">
        <v>2158213</v>
      </c>
      <c r="G11" s="59">
        <v>2308895</v>
      </c>
      <c r="H11" s="59">
        <v>2404088</v>
      </c>
      <c r="I11" s="59">
        <v>6871196</v>
      </c>
      <c r="J11" s="59">
        <v>2315396</v>
      </c>
      <c r="K11" s="59">
        <v>2315396</v>
      </c>
      <c r="L11" s="59">
        <v>13425556</v>
      </c>
      <c r="M11" s="59">
        <v>18056348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24927544</v>
      </c>
      <c r="W11" s="59">
        <v>15314820</v>
      </c>
      <c r="X11" s="59">
        <v>9612724</v>
      </c>
      <c r="Y11" s="60">
        <v>62.77</v>
      </c>
      <c r="Z11" s="61">
        <v>30629638</v>
      </c>
    </row>
    <row r="12" spans="1:26" ht="13.5">
      <c r="A12" s="57" t="s">
        <v>37</v>
      </c>
      <c r="B12" s="18">
        <v>2747656</v>
      </c>
      <c r="C12" s="18">
        <v>0</v>
      </c>
      <c r="D12" s="58">
        <v>2861729</v>
      </c>
      <c r="E12" s="59">
        <v>2861729</v>
      </c>
      <c r="F12" s="59">
        <v>0</v>
      </c>
      <c r="G12" s="59">
        <v>213936</v>
      </c>
      <c r="H12" s="59">
        <v>213936</v>
      </c>
      <c r="I12" s="59">
        <v>427872</v>
      </c>
      <c r="J12" s="59">
        <v>218702</v>
      </c>
      <c r="K12" s="59">
        <v>218702</v>
      </c>
      <c r="L12" s="59">
        <v>767270</v>
      </c>
      <c r="M12" s="59">
        <v>1204674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1632546</v>
      </c>
      <c r="W12" s="59">
        <v>1430862</v>
      </c>
      <c r="X12" s="59">
        <v>201684</v>
      </c>
      <c r="Y12" s="60">
        <v>14.1</v>
      </c>
      <c r="Z12" s="61">
        <v>2861729</v>
      </c>
    </row>
    <row r="13" spans="1:26" ht="13.5">
      <c r="A13" s="57" t="s">
        <v>107</v>
      </c>
      <c r="B13" s="18">
        <v>11412032</v>
      </c>
      <c r="C13" s="18">
        <v>0</v>
      </c>
      <c r="D13" s="58">
        <v>6221284</v>
      </c>
      <c r="E13" s="59">
        <v>6221284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3110772</v>
      </c>
      <c r="X13" s="59">
        <v>-3110772</v>
      </c>
      <c r="Y13" s="60">
        <v>-100</v>
      </c>
      <c r="Z13" s="61">
        <v>6221284</v>
      </c>
    </row>
    <row r="14" spans="1:26" ht="13.5">
      <c r="A14" s="57" t="s">
        <v>38</v>
      </c>
      <c r="B14" s="18">
        <v>1815973</v>
      </c>
      <c r="C14" s="18">
        <v>0</v>
      </c>
      <c r="D14" s="58">
        <v>1481941</v>
      </c>
      <c r="E14" s="59">
        <v>1481941</v>
      </c>
      <c r="F14" s="59">
        <v>0</v>
      </c>
      <c r="G14" s="59">
        <v>314081</v>
      </c>
      <c r="H14" s="59">
        <v>127399</v>
      </c>
      <c r="I14" s="59">
        <v>441480</v>
      </c>
      <c r="J14" s="59">
        <v>4585</v>
      </c>
      <c r="K14" s="59">
        <v>4585</v>
      </c>
      <c r="L14" s="59">
        <v>2010296</v>
      </c>
      <c r="M14" s="59">
        <v>2019466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2460946</v>
      </c>
      <c r="W14" s="59">
        <v>740970</v>
      </c>
      <c r="X14" s="59">
        <v>1719976</v>
      </c>
      <c r="Y14" s="60">
        <v>232.12</v>
      </c>
      <c r="Z14" s="61">
        <v>1481941</v>
      </c>
    </row>
    <row r="15" spans="1:26" ht="13.5">
      <c r="A15" s="57" t="s">
        <v>39</v>
      </c>
      <c r="B15" s="18">
        <v>7430911</v>
      </c>
      <c r="C15" s="18">
        <v>0</v>
      </c>
      <c r="D15" s="58">
        <v>14869478</v>
      </c>
      <c r="E15" s="59">
        <v>14869478</v>
      </c>
      <c r="F15" s="59">
        <v>0</v>
      </c>
      <c r="G15" s="59">
        <v>1629705</v>
      </c>
      <c r="H15" s="59">
        <v>246135</v>
      </c>
      <c r="I15" s="59">
        <v>1875840</v>
      </c>
      <c r="J15" s="59">
        <v>154793</v>
      </c>
      <c r="K15" s="59">
        <v>154793</v>
      </c>
      <c r="L15" s="59">
        <v>7999467</v>
      </c>
      <c r="M15" s="59">
        <v>8309053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10184893</v>
      </c>
      <c r="W15" s="59">
        <v>7434738</v>
      </c>
      <c r="X15" s="59">
        <v>2750155</v>
      </c>
      <c r="Y15" s="60">
        <v>36.99</v>
      </c>
      <c r="Z15" s="61">
        <v>14869478</v>
      </c>
    </row>
    <row r="16" spans="1:26" ht="13.5">
      <c r="A16" s="68" t="s">
        <v>40</v>
      </c>
      <c r="B16" s="18">
        <v>0</v>
      </c>
      <c r="C16" s="18">
        <v>0</v>
      </c>
      <c r="D16" s="58">
        <v>192920</v>
      </c>
      <c r="E16" s="59">
        <v>192920</v>
      </c>
      <c r="F16" s="59">
        <v>0</v>
      </c>
      <c r="G16" s="59">
        <v>98728</v>
      </c>
      <c r="H16" s="59">
        <v>16259</v>
      </c>
      <c r="I16" s="59">
        <v>114987</v>
      </c>
      <c r="J16" s="59">
        <v>16299</v>
      </c>
      <c r="K16" s="59">
        <v>16299</v>
      </c>
      <c r="L16" s="59">
        <v>1684163</v>
      </c>
      <c r="M16" s="59">
        <v>1716761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1831748</v>
      </c>
      <c r="W16" s="59">
        <v>96462</v>
      </c>
      <c r="X16" s="59">
        <v>1735286</v>
      </c>
      <c r="Y16" s="60">
        <v>1798.93</v>
      </c>
      <c r="Z16" s="61">
        <v>192920</v>
      </c>
    </row>
    <row r="17" spans="1:26" ht="13.5">
      <c r="A17" s="57" t="s">
        <v>41</v>
      </c>
      <c r="B17" s="18">
        <v>11921336</v>
      </c>
      <c r="C17" s="18">
        <v>0</v>
      </c>
      <c r="D17" s="58">
        <v>70181176</v>
      </c>
      <c r="E17" s="59">
        <v>70181176</v>
      </c>
      <c r="F17" s="59">
        <v>674489</v>
      </c>
      <c r="G17" s="59">
        <v>586867</v>
      </c>
      <c r="H17" s="59">
        <v>1123948</v>
      </c>
      <c r="I17" s="59">
        <v>2385304</v>
      </c>
      <c r="J17" s="59">
        <v>364394</v>
      </c>
      <c r="K17" s="59">
        <v>364394</v>
      </c>
      <c r="L17" s="59">
        <v>8751895</v>
      </c>
      <c r="M17" s="59">
        <v>9480683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11865987</v>
      </c>
      <c r="W17" s="59">
        <v>35090592</v>
      </c>
      <c r="X17" s="59">
        <v>-23224605</v>
      </c>
      <c r="Y17" s="60">
        <v>-66.18</v>
      </c>
      <c r="Z17" s="61">
        <v>70181176</v>
      </c>
    </row>
    <row r="18" spans="1:26" ht="13.5">
      <c r="A18" s="69" t="s">
        <v>42</v>
      </c>
      <c r="B18" s="70">
        <f>SUM(B11:B17)</f>
        <v>64779651</v>
      </c>
      <c r="C18" s="70">
        <f>SUM(C11:C17)</f>
        <v>0</v>
      </c>
      <c r="D18" s="71">
        <f aca="true" t="shared" si="1" ref="D18:Z18">SUM(D11:D17)</f>
        <v>126438166</v>
      </c>
      <c r="E18" s="72">
        <f t="shared" si="1"/>
        <v>126438166</v>
      </c>
      <c r="F18" s="72">
        <f t="shared" si="1"/>
        <v>2832702</v>
      </c>
      <c r="G18" s="72">
        <f t="shared" si="1"/>
        <v>5152212</v>
      </c>
      <c r="H18" s="72">
        <f t="shared" si="1"/>
        <v>4131765</v>
      </c>
      <c r="I18" s="72">
        <f t="shared" si="1"/>
        <v>12116679</v>
      </c>
      <c r="J18" s="72">
        <f t="shared" si="1"/>
        <v>3074169</v>
      </c>
      <c r="K18" s="72">
        <f t="shared" si="1"/>
        <v>3074169</v>
      </c>
      <c r="L18" s="72">
        <f t="shared" si="1"/>
        <v>34638647</v>
      </c>
      <c r="M18" s="72">
        <f t="shared" si="1"/>
        <v>40786985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52903664</v>
      </c>
      <c r="W18" s="72">
        <f t="shared" si="1"/>
        <v>63219216</v>
      </c>
      <c r="X18" s="72">
        <f t="shared" si="1"/>
        <v>-10315552</v>
      </c>
      <c r="Y18" s="66">
        <f>+IF(W18&lt;&gt;0,(X18/W18)*100,0)</f>
        <v>-16.317114720309092</v>
      </c>
      <c r="Z18" s="73">
        <f t="shared" si="1"/>
        <v>126438166</v>
      </c>
    </row>
    <row r="19" spans="1:26" ht="13.5">
      <c r="A19" s="69" t="s">
        <v>43</v>
      </c>
      <c r="B19" s="74">
        <f>+B10-B18</f>
        <v>-10697832</v>
      </c>
      <c r="C19" s="74">
        <f>+C10-C18</f>
        <v>0</v>
      </c>
      <c r="D19" s="75">
        <f aca="true" t="shared" si="2" ref="D19:Z19">+D10-D18</f>
        <v>13773</v>
      </c>
      <c r="E19" s="76">
        <f t="shared" si="2"/>
        <v>13773</v>
      </c>
      <c r="F19" s="76">
        <f t="shared" si="2"/>
        <v>-1692312</v>
      </c>
      <c r="G19" s="76">
        <f t="shared" si="2"/>
        <v>6752351</v>
      </c>
      <c r="H19" s="76">
        <f t="shared" si="2"/>
        <v>-1198342</v>
      </c>
      <c r="I19" s="76">
        <f t="shared" si="2"/>
        <v>3861697</v>
      </c>
      <c r="J19" s="76">
        <f t="shared" si="2"/>
        <v>172029</v>
      </c>
      <c r="K19" s="76">
        <f t="shared" si="2"/>
        <v>172029</v>
      </c>
      <c r="L19" s="76">
        <f t="shared" si="2"/>
        <v>-4538762</v>
      </c>
      <c r="M19" s="76">
        <f t="shared" si="2"/>
        <v>-4194704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-333007</v>
      </c>
      <c r="W19" s="76">
        <f>IF(E10=E18,0,W10-W18)</f>
        <v>6786</v>
      </c>
      <c r="X19" s="76">
        <f t="shared" si="2"/>
        <v>-339793</v>
      </c>
      <c r="Y19" s="77">
        <f>+IF(W19&lt;&gt;0,(X19/W19)*100,0)</f>
        <v>-5007.264957264957</v>
      </c>
      <c r="Z19" s="78">
        <f t="shared" si="2"/>
        <v>13773</v>
      </c>
    </row>
    <row r="20" spans="1:26" ht="13.5">
      <c r="A20" s="57" t="s">
        <v>44</v>
      </c>
      <c r="B20" s="18">
        <v>2112514</v>
      </c>
      <c r="C20" s="18">
        <v>0</v>
      </c>
      <c r="D20" s="58">
        <v>9514000</v>
      </c>
      <c r="E20" s="59">
        <v>9514000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4756998</v>
      </c>
      <c r="X20" s="59">
        <v>-4756998</v>
      </c>
      <c r="Y20" s="60">
        <v>-100</v>
      </c>
      <c r="Z20" s="61">
        <v>9514000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-8585318</v>
      </c>
      <c r="C22" s="85">
        <f>SUM(C19:C21)</f>
        <v>0</v>
      </c>
      <c r="D22" s="86">
        <f aca="true" t="shared" si="3" ref="D22:Z22">SUM(D19:D21)</f>
        <v>9527773</v>
      </c>
      <c r="E22" s="87">
        <f t="shared" si="3"/>
        <v>9527773</v>
      </c>
      <c r="F22" s="87">
        <f t="shared" si="3"/>
        <v>-1692312</v>
      </c>
      <c r="G22" s="87">
        <f t="shared" si="3"/>
        <v>6752351</v>
      </c>
      <c r="H22" s="87">
        <f t="shared" si="3"/>
        <v>-1198342</v>
      </c>
      <c r="I22" s="87">
        <f t="shared" si="3"/>
        <v>3861697</v>
      </c>
      <c r="J22" s="87">
        <f t="shared" si="3"/>
        <v>172029</v>
      </c>
      <c r="K22" s="87">
        <f t="shared" si="3"/>
        <v>172029</v>
      </c>
      <c r="L22" s="87">
        <f t="shared" si="3"/>
        <v>-4538762</v>
      </c>
      <c r="M22" s="87">
        <f t="shared" si="3"/>
        <v>-4194704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-333007</v>
      </c>
      <c r="W22" s="87">
        <f t="shared" si="3"/>
        <v>4763784</v>
      </c>
      <c r="X22" s="87">
        <f t="shared" si="3"/>
        <v>-5096791</v>
      </c>
      <c r="Y22" s="88">
        <f>+IF(W22&lt;&gt;0,(X22/W22)*100,0)</f>
        <v>-106.9903883131561</v>
      </c>
      <c r="Z22" s="89">
        <f t="shared" si="3"/>
        <v>9527773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-8585318</v>
      </c>
      <c r="C24" s="74">
        <f>SUM(C22:C23)</f>
        <v>0</v>
      </c>
      <c r="D24" s="75">
        <f aca="true" t="shared" si="4" ref="D24:Z24">SUM(D22:D23)</f>
        <v>9527773</v>
      </c>
      <c r="E24" s="76">
        <f t="shared" si="4"/>
        <v>9527773</v>
      </c>
      <c r="F24" s="76">
        <f t="shared" si="4"/>
        <v>-1692312</v>
      </c>
      <c r="G24" s="76">
        <f t="shared" si="4"/>
        <v>6752351</v>
      </c>
      <c r="H24" s="76">
        <f t="shared" si="4"/>
        <v>-1198342</v>
      </c>
      <c r="I24" s="76">
        <f t="shared" si="4"/>
        <v>3861697</v>
      </c>
      <c r="J24" s="76">
        <f t="shared" si="4"/>
        <v>172029</v>
      </c>
      <c r="K24" s="76">
        <f t="shared" si="4"/>
        <v>172029</v>
      </c>
      <c r="L24" s="76">
        <f t="shared" si="4"/>
        <v>-4538762</v>
      </c>
      <c r="M24" s="76">
        <f t="shared" si="4"/>
        <v>-4194704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-333007</v>
      </c>
      <c r="W24" s="76">
        <f t="shared" si="4"/>
        <v>4763784</v>
      </c>
      <c r="X24" s="76">
        <f t="shared" si="4"/>
        <v>-5096791</v>
      </c>
      <c r="Y24" s="77">
        <f>+IF(W24&lt;&gt;0,(X24/W24)*100,0)</f>
        <v>-106.9903883131561</v>
      </c>
      <c r="Z24" s="78">
        <f t="shared" si="4"/>
        <v>9527773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2251554</v>
      </c>
      <c r="C27" s="21">
        <v>0</v>
      </c>
      <c r="D27" s="98">
        <v>9514000</v>
      </c>
      <c r="E27" s="99">
        <v>9514000</v>
      </c>
      <c r="F27" s="99">
        <v>598272</v>
      </c>
      <c r="G27" s="99">
        <v>228451</v>
      </c>
      <c r="H27" s="99">
        <v>264915</v>
      </c>
      <c r="I27" s="99">
        <v>1091638</v>
      </c>
      <c r="J27" s="99">
        <v>1275862</v>
      </c>
      <c r="K27" s="99">
        <v>1275862</v>
      </c>
      <c r="L27" s="99">
        <v>406</v>
      </c>
      <c r="M27" s="99">
        <v>2552130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3643768</v>
      </c>
      <c r="W27" s="99">
        <v>4757000</v>
      </c>
      <c r="X27" s="99">
        <v>-1113232</v>
      </c>
      <c r="Y27" s="100">
        <v>-23.4</v>
      </c>
      <c r="Z27" s="101">
        <v>9514000</v>
      </c>
    </row>
    <row r="28" spans="1:26" ht="13.5">
      <c r="A28" s="102" t="s">
        <v>44</v>
      </c>
      <c r="B28" s="18">
        <v>2112513</v>
      </c>
      <c r="C28" s="18">
        <v>0</v>
      </c>
      <c r="D28" s="58">
        <v>9514000</v>
      </c>
      <c r="E28" s="59">
        <v>9514000</v>
      </c>
      <c r="F28" s="59">
        <v>598272</v>
      </c>
      <c r="G28" s="59">
        <v>228451</v>
      </c>
      <c r="H28" s="59">
        <v>264915</v>
      </c>
      <c r="I28" s="59">
        <v>1091638</v>
      </c>
      <c r="J28" s="59">
        <v>1156702</v>
      </c>
      <c r="K28" s="59">
        <v>1156702</v>
      </c>
      <c r="L28" s="59">
        <v>0</v>
      </c>
      <c r="M28" s="59">
        <v>2313404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3405042</v>
      </c>
      <c r="W28" s="59">
        <v>4757000</v>
      </c>
      <c r="X28" s="59">
        <v>-1351958</v>
      </c>
      <c r="Y28" s="60">
        <v>-28.42</v>
      </c>
      <c r="Z28" s="61">
        <v>9514000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139041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119160</v>
      </c>
      <c r="K31" s="59">
        <v>119160</v>
      </c>
      <c r="L31" s="59">
        <v>406</v>
      </c>
      <c r="M31" s="59">
        <v>238726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238726</v>
      </c>
      <c r="W31" s="59"/>
      <c r="X31" s="59">
        <v>238726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2251554</v>
      </c>
      <c r="C32" s="21">
        <f>SUM(C28:C31)</f>
        <v>0</v>
      </c>
      <c r="D32" s="98">
        <f aca="true" t="shared" si="5" ref="D32:Z32">SUM(D28:D31)</f>
        <v>9514000</v>
      </c>
      <c r="E32" s="99">
        <f t="shared" si="5"/>
        <v>9514000</v>
      </c>
      <c r="F32" s="99">
        <f t="shared" si="5"/>
        <v>598272</v>
      </c>
      <c r="G32" s="99">
        <f t="shared" si="5"/>
        <v>228451</v>
      </c>
      <c r="H32" s="99">
        <f t="shared" si="5"/>
        <v>264915</v>
      </c>
      <c r="I32" s="99">
        <f t="shared" si="5"/>
        <v>1091638</v>
      </c>
      <c r="J32" s="99">
        <f t="shared" si="5"/>
        <v>1275862</v>
      </c>
      <c r="K32" s="99">
        <f t="shared" si="5"/>
        <v>1275862</v>
      </c>
      <c r="L32" s="99">
        <f t="shared" si="5"/>
        <v>406</v>
      </c>
      <c r="M32" s="99">
        <f t="shared" si="5"/>
        <v>2552130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3643768</v>
      </c>
      <c r="W32" s="99">
        <f t="shared" si="5"/>
        <v>4757000</v>
      </c>
      <c r="X32" s="99">
        <f t="shared" si="5"/>
        <v>-1113232</v>
      </c>
      <c r="Y32" s="100">
        <f>+IF(W32&lt;&gt;0,(X32/W32)*100,0)</f>
        <v>-23.401976035316377</v>
      </c>
      <c r="Z32" s="101">
        <f t="shared" si="5"/>
        <v>9514000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44689677</v>
      </c>
      <c r="C35" s="18">
        <v>0</v>
      </c>
      <c r="D35" s="58">
        <v>20236927</v>
      </c>
      <c r="E35" s="59">
        <v>20236927</v>
      </c>
      <c r="F35" s="59">
        <v>18416034</v>
      </c>
      <c r="G35" s="59">
        <v>38126596</v>
      </c>
      <c r="H35" s="59">
        <v>38828143</v>
      </c>
      <c r="I35" s="59">
        <v>38828143</v>
      </c>
      <c r="J35" s="59">
        <v>38562587</v>
      </c>
      <c r="K35" s="59">
        <v>38562587</v>
      </c>
      <c r="L35" s="59">
        <v>42984341</v>
      </c>
      <c r="M35" s="59">
        <v>42984341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42984341</v>
      </c>
      <c r="W35" s="59">
        <v>10118464</v>
      </c>
      <c r="X35" s="59">
        <v>32865877</v>
      </c>
      <c r="Y35" s="60">
        <v>324.81</v>
      </c>
      <c r="Z35" s="61">
        <v>20236927</v>
      </c>
    </row>
    <row r="36" spans="1:26" ht="13.5">
      <c r="A36" s="57" t="s">
        <v>53</v>
      </c>
      <c r="B36" s="18">
        <v>146540913</v>
      </c>
      <c r="C36" s="18">
        <v>0</v>
      </c>
      <c r="D36" s="58">
        <v>199425441</v>
      </c>
      <c r="E36" s="59">
        <v>199425441</v>
      </c>
      <c r="F36" s="59">
        <v>146540913</v>
      </c>
      <c r="G36" s="59">
        <v>156551103</v>
      </c>
      <c r="H36" s="59">
        <v>156816018</v>
      </c>
      <c r="I36" s="59">
        <v>156816018</v>
      </c>
      <c r="J36" s="59">
        <v>159893977</v>
      </c>
      <c r="K36" s="59">
        <v>159893977</v>
      </c>
      <c r="L36" s="59">
        <v>159792571</v>
      </c>
      <c r="M36" s="59">
        <v>159792571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159792571</v>
      </c>
      <c r="W36" s="59">
        <v>99712721</v>
      </c>
      <c r="X36" s="59">
        <v>60079850</v>
      </c>
      <c r="Y36" s="60">
        <v>60.25</v>
      </c>
      <c r="Z36" s="61">
        <v>199425441</v>
      </c>
    </row>
    <row r="37" spans="1:26" ht="13.5">
      <c r="A37" s="57" t="s">
        <v>54</v>
      </c>
      <c r="B37" s="18">
        <v>43149041</v>
      </c>
      <c r="C37" s="18">
        <v>0</v>
      </c>
      <c r="D37" s="58">
        <v>32954534</v>
      </c>
      <c r="E37" s="59">
        <v>32954534</v>
      </c>
      <c r="F37" s="59">
        <v>49523547</v>
      </c>
      <c r="G37" s="59">
        <v>28352135</v>
      </c>
      <c r="H37" s="59">
        <v>30651225</v>
      </c>
      <c r="I37" s="59">
        <v>30651225</v>
      </c>
      <c r="J37" s="59">
        <v>33598616</v>
      </c>
      <c r="K37" s="59">
        <v>33598616</v>
      </c>
      <c r="L37" s="59">
        <v>30970976</v>
      </c>
      <c r="M37" s="59">
        <v>30970976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30970976</v>
      </c>
      <c r="W37" s="59">
        <v>16477267</v>
      </c>
      <c r="X37" s="59">
        <v>14493709</v>
      </c>
      <c r="Y37" s="60">
        <v>87.96</v>
      </c>
      <c r="Z37" s="61">
        <v>32954534</v>
      </c>
    </row>
    <row r="38" spans="1:26" ht="13.5">
      <c r="A38" s="57" t="s">
        <v>55</v>
      </c>
      <c r="B38" s="18">
        <v>8576938</v>
      </c>
      <c r="C38" s="18">
        <v>0</v>
      </c>
      <c r="D38" s="58">
        <v>9549694</v>
      </c>
      <c r="E38" s="59">
        <v>9549694</v>
      </c>
      <c r="F38" s="59">
        <v>2232003</v>
      </c>
      <c r="G38" s="59">
        <v>12283298</v>
      </c>
      <c r="H38" s="59">
        <v>12283298</v>
      </c>
      <c r="I38" s="59">
        <v>12283298</v>
      </c>
      <c r="J38" s="59">
        <v>12283298</v>
      </c>
      <c r="K38" s="59">
        <v>12283298</v>
      </c>
      <c r="L38" s="59">
        <v>12283298</v>
      </c>
      <c r="M38" s="59">
        <v>12283298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12283298</v>
      </c>
      <c r="W38" s="59">
        <v>4774847</v>
      </c>
      <c r="X38" s="59">
        <v>7508451</v>
      </c>
      <c r="Y38" s="60">
        <v>157.25</v>
      </c>
      <c r="Z38" s="61">
        <v>9549694</v>
      </c>
    </row>
    <row r="39" spans="1:26" ht="13.5">
      <c r="A39" s="57" t="s">
        <v>56</v>
      </c>
      <c r="B39" s="18">
        <v>139504611</v>
      </c>
      <c r="C39" s="18">
        <v>0</v>
      </c>
      <c r="D39" s="58">
        <v>177158140</v>
      </c>
      <c r="E39" s="59">
        <v>177158140</v>
      </c>
      <c r="F39" s="59">
        <v>113201397</v>
      </c>
      <c r="G39" s="59">
        <v>154042267</v>
      </c>
      <c r="H39" s="59">
        <v>152709638</v>
      </c>
      <c r="I39" s="59">
        <v>152709638</v>
      </c>
      <c r="J39" s="59">
        <v>152574650</v>
      </c>
      <c r="K39" s="59">
        <v>152574650</v>
      </c>
      <c r="L39" s="59">
        <v>159522638</v>
      </c>
      <c r="M39" s="59">
        <v>159522638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159522638</v>
      </c>
      <c r="W39" s="59">
        <v>88579070</v>
      </c>
      <c r="X39" s="59">
        <v>70943568</v>
      </c>
      <c r="Y39" s="60">
        <v>80.09</v>
      </c>
      <c r="Z39" s="61">
        <v>177158140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-3612638</v>
      </c>
      <c r="C42" s="18">
        <v>0</v>
      </c>
      <c r="D42" s="58">
        <v>9476016</v>
      </c>
      <c r="E42" s="59">
        <v>9476016</v>
      </c>
      <c r="F42" s="59">
        <v>7817892</v>
      </c>
      <c r="G42" s="59">
        <v>-6372560</v>
      </c>
      <c r="H42" s="59">
        <v>-1727365</v>
      </c>
      <c r="I42" s="59">
        <v>-282033</v>
      </c>
      <c r="J42" s="59">
        <v>2628338</v>
      </c>
      <c r="K42" s="59">
        <v>4611955</v>
      </c>
      <c r="L42" s="59">
        <v>10539628</v>
      </c>
      <c r="M42" s="59">
        <v>17779921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17497888</v>
      </c>
      <c r="W42" s="59">
        <v>4738008</v>
      </c>
      <c r="X42" s="59">
        <v>12759880</v>
      </c>
      <c r="Y42" s="60">
        <v>269.31</v>
      </c>
      <c r="Z42" s="61">
        <v>9476016</v>
      </c>
    </row>
    <row r="43" spans="1:26" ht="13.5">
      <c r="A43" s="57" t="s">
        <v>59</v>
      </c>
      <c r="B43" s="18">
        <v>-785682</v>
      </c>
      <c r="C43" s="18">
        <v>0</v>
      </c>
      <c r="D43" s="58">
        <v>-9513996</v>
      </c>
      <c r="E43" s="59">
        <v>-9513996</v>
      </c>
      <c r="F43" s="59">
        <v>-621261</v>
      </c>
      <c r="G43" s="59">
        <v>-228451</v>
      </c>
      <c r="H43" s="59">
        <v>-264915</v>
      </c>
      <c r="I43" s="59">
        <v>-1114627</v>
      </c>
      <c r="J43" s="59">
        <v>-1275862</v>
      </c>
      <c r="K43" s="59">
        <v>101812</v>
      </c>
      <c r="L43" s="59">
        <v>-2085460</v>
      </c>
      <c r="M43" s="59">
        <v>-3259510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-4374137</v>
      </c>
      <c r="W43" s="59">
        <v>-4756998</v>
      </c>
      <c r="X43" s="59">
        <v>382861</v>
      </c>
      <c r="Y43" s="60">
        <v>-8.05</v>
      </c>
      <c r="Z43" s="61">
        <v>-9513996</v>
      </c>
    </row>
    <row r="44" spans="1:26" ht="13.5">
      <c r="A44" s="57" t="s">
        <v>60</v>
      </c>
      <c r="B44" s="18">
        <v>-234192</v>
      </c>
      <c r="C44" s="18">
        <v>0</v>
      </c>
      <c r="D44" s="58">
        <v>39012</v>
      </c>
      <c r="E44" s="59">
        <v>39012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19506</v>
      </c>
      <c r="X44" s="59">
        <v>-19506</v>
      </c>
      <c r="Y44" s="60">
        <v>-100</v>
      </c>
      <c r="Z44" s="61">
        <v>39012</v>
      </c>
    </row>
    <row r="45" spans="1:26" ht="13.5">
      <c r="A45" s="69" t="s">
        <v>61</v>
      </c>
      <c r="B45" s="21">
        <v>-2494104</v>
      </c>
      <c r="C45" s="21">
        <v>0</v>
      </c>
      <c r="D45" s="98">
        <v>565031</v>
      </c>
      <c r="E45" s="99">
        <v>565031</v>
      </c>
      <c r="F45" s="99">
        <v>7532941</v>
      </c>
      <c r="G45" s="99">
        <v>931930</v>
      </c>
      <c r="H45" s="99">
        <v>-1060350</v>
      </c>
      <c r="I45" s="99">
        <v>-1060350</v>
      </c>
      <c r="J45" s="99">
        <v>292126</v>
      </c>
      <c r="K45" s="99">
        <v>5005893</v>
      </c>
      <c r="L45" s="99">
        <v>13460061</v>
      </c>
      <c r="M45" s="99">
        <v>13460061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13460061</v>
      </c>
      <c r="W45" s="99">
        <v>564515</v>
      </c>
      <c r="X45" s="99">
        <v>12895546</v>
      </c>
      <c r="Y45" s="100">
        <v>2284.36</v>
      </c>
      <c r="Z45" s="101">
        <v>565031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2592275</v>
      </c>
      <c r="C49" s="51">
        <v>0</v>
      </c>
      <c r="D49" s="128">
        <v>4441106</v>
      </c>
      <c r="E49" s="53">
        <v>1807969</v>
      </c>
      <c r="F49" s="53">
        <v>0</v>
      </c>
      <c r="G49" s="53">
        <v>0</v>
      </c>
      <c r="H49" s="53">
        <v>0</v>
      </c>
      <c r="I49" s="53">
        <v>2452048</v>
      </c>
      <c r="J49" s="53">
        <v>0</v>
      </c>
      <c r="K49" s="53">
        <v>0</v>
      </c>
      <c r="L49" s="53">
        <v>0</v>
      </c>
      <c r="M49" s="53">
        <v>3338485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5143730</v>
      </c>
      <c r="W49" s="53">
        <v>11742498</v>
      </c>
      <c r="X49" s="53">
        <v>41563381</v>
      </c>
      <c r="Y49" s="53">
        <v>73081492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4041262</v>
      </c>
      <c r="C51" s="51">
        <v>0</v>
      </c>
      <c r="D51" s="128">
        <v>5251881</v>
      </c>
      <c r="E51" s="53">
        <v>5109609</v>
      </c>
      <c r="F51" s="53">
        <v>0</v>
      </c>
      <c r="G51" s="53">
        <v>0</v>
      </c>
      <c r="H51" s="53">
        <v>0</v>
      </c>
      <c r="I51" s="53">
        <v>56185738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70588490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71.88082616962629</v>
      </c>
      <c r="C58" s="5">
        <f>IF(C67=0,0,+(C76/C67)*100)</f>
        <v>0</v>
      </c>
      <c r="D58" s="6">
        <f aca="true" t="shared" si="6" ref="D58:Z58">IF(D67=0,0,+(D76/D67)*100)</f>
        <v>65.56132082811466</v>
      </c>
      <c r="E58" s="7">
        <f t="shared" si="6"/>
        <v>65.56132082811466</v>
      </c>
      <c r="F58" s="7">
        <f t="shared" si="6"/>
        <v>0</v>
      </c>
      <c r="G58" s="7">
        <f t="shared" si="6"/>
        <v>43.29196758703769</v>
      </c>
      <c r="H58" s="7">
        <f t="shared" si="6"/>
        <v>52.622023663689</v>
      </c>
      <c r="I58" s="7">
        <f t="shared" si="6"/>
        <v>154.2002013080667</v>
      </c>
      <c r="J58" s="7">
        <f t="shared" si="6"/>
        <v>42.54396011775302</v>
      </c>
      <c r="K58" s="7">
        <f t="shared" si="6"/>
        <v>-12.688168978149509</v>
      </c>
      <c r="L58" s="7">
        <f t="shared" si="6"/>
        <v>31.084446995377796</v>
      </c>
      <c r="M58" s="7">
        <f t="shared" si="6"/>
        <v>26.958079539156444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52.78596638401868</v>
      </c>
      <c r="W58" s="7">
        <f t="shared" si="6"/>
        <v>65.56130463519237</v>
      </c>
      <c r="X58" s="7">
        <f t="shared" si="6"/>
        <v>0</v>
      </c>
      <c r="Y58" s="7">
        <f t="shared" si="6"/>
        <v>0</v>
      </c>
      <c r="Z58" s="8">
        <f t="shared" si="6"/>
        <v>65.56132082811466</v>
      </c>
    </row>
    <row r="59" spans="1:26" ht="13.5">
      <c r="A59" s="36" t="s">
        <v>31</v>
      </c>
      <c r="B59" s="9">
        <f aca="true" t="shared" si="7" ref="B59:Z66">IF(B68=0,0,+(B77/B68)*100)</f>
        <v>68.64789427112574</v>
      </c>
      <c r="C59" s="9">
        <f t="shared" si="7"/>
        <v>0</v>
      </c>
      <c r="D59" s="2">
        <f t="shared" si="7"/>
        <v>99.99998531618009</v>
      </c>
      <c r="E59" s="10">
        <f t="shared" si="7"/>
        <v>99.99998531618009</v>
      </c>
      <c r="F59" s="10">
        <f t="shared" si="7"/>
        <v>0</v>
      </c>
      <c r="G59" s="10">
        <f t="shared" si="7"/>
        <v>-3.6466142298360205</v>
      </c>
      <c r="H59" s="10">
        <f t="shared" si="7"/>
        <v>56.03861867682901</v>
      </c>
      <c r="I59" s="10">
        <f t="shared" si="7"/>
        <v>669.5714974067944</v>
      </c>
      <c r="J59" s="10">
        <f t="shared" si="7"/>
        <v>67.51297972356697</v>
      </c>
      <c r="K59" s="10">
        <f t="shared" si="7"/>
        <v>-151.4037980308239</v>
      </c>
      <c r="L59" s="10">
        <f t="shared" si="7"/>
        <v>3.9120877629034974</v>
      </c>
      <c r="M59" s="10">
        <f t="shared" si="7"/>
        <v>-8.88283758795888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169.98167195165937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99.99998531618009</v>
      </c>
    </row>
    <row r="60" spans="1:26" ht="13.5">
      <c r="A60" s="37" t="s">
        <v>32</v>
      </c>
      <c r="B60" s="12">
        <f t="shared" si="7"/>
        <v>71.8800989976024</v>
      </c>
      <c r="C60" s="12">
        <f t="shared" si="7"/>
        <v>0</v>
      </c>
      <c r="D60" s="3">
        <f t="shared" si="7"/>
        <v>50.20187825054653</v>
      </c>
      <c r="E60" s="13">
        <f t="shared" si="7"/>
        <v>50.20187825054653</v>
      </c>
      <c r="F60" s="13">
        <f t="shared" si="7"/>
        <v>0</v>
      </c>
      <c r="G60" s="13">
        <f t="shared" si="7"/>
        <v>45.40866738632744</v>
      </c>
      <c r="H60" s="13">
        <f t="shared" si="7"/>
        <v>45.61558871955283</v>
      </c>
      <c r="I60" s="13">
        <f t="shared" si="7"/>
        <v>50.16856721228166</v>
      </c>
      <c r="J60" s="13">
        <f t="shared" si="7"/>
        <v>30.88030656782472</v>
      </c>
      <c r="K60" s="13">
        <f t="shared" si="7"/>
        <v>-6.622069440409714</v>
      </c>
      <c r="L60" s="13">
        <f t="shared" si="7"/>
        <v>35.69590570852218</v>
      </c>
      <c r="M60" s="13">
        <f t="shared" si="7"/>
        <v>29.863627379567344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33.78689022905705</v>
      </c>
      <c r="W60" s="13">
        <f t="shared" si="7"/>
        <v>50.20185808005537</v>
      </c>
      <c r="X60" s="13">
        <f t="shared" si="7"/>
        <v>0</v>
      </c>
      <c r="Y60" s="13">
        <f t="shared" si="7"/>
        <v>0</v>
      </c>
      <c r="Z60" s="14">
        <f t="shared" si="7"/>
        <v>50.20187825054653</v>
      </c>
    </row>
    <row r="61" spans="1:26" ht="13.5">
      <c r="A61" s="38" t="s">
        <v>114</v>
      </c>
      <c r="B61" s="12">
        <f t="shared" si="7"/>
        <v>80.53323478283153</v>
      </c>
      <c r="C61" s="12">
        <f t="shared" si="7"/>
        <v>0</v>
      </c>
      <c r="D61" s="3">
        <f t="shared" si="7"/>
        <v>57.80281345350042</v>
      </c>
      <c r="E61" s="13">
        <f t="shared" si="7"/>
        <v>57.80281345350042</v>
      </c>
      <c r="F61" s="13">
        <f t="shared" si="7"/>
        <v>0</v>
      </c>
      <c r="G61" s="13">
        <f t="shared" si="7"/>
        <v>27.86038094718627</v>
      </c>
      <c r="H61" s="13">
        <f t="shared" si="7"/>
        <v>16.7279046414951</v>
      </c>
      <c r="I61" s="13">
        <f t="shared" si="7"/>
        <v>33.54133912507902</v>
      </c>
      <c r="J61" s="13">
        <f t="shared" si="7"/>
        <v>12.990068762418217</v>
      </c>
      <c r="K61" s="13">
        <f t="shared" si="7"/>
        <v>0.16942552905872946</v>
      </c>
      <c r="L61" s="13">
        <f t="shared" si="7"/>
        <v>66.42483445900523</v>
      </c>
      <c r="M61" s="13">
        <f t="shared" si="7"/>
        <v>45.203843400229815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42.44331758973956</v>
      </c>
      <c r="W61" s="13">
        <f t="shared" si="7"/>
        <v>57.80278347424969</v>
      </c>
      <c r="X61" s="13">
        <f t="shared" si="7"/>
        <v>0</v>
      </c>
      <c r="Y61" s="13">
        <f t="shared" si="7"/>
        <v>0</v>
      </c>
      <c r="Z61" s="14">
        <f t="shared" si="7"/>
        <v>57.80281345350042</v>
      </c>
    </row>
    <row r="62" spans="1:26" ht="13.5">
      <c r="A62" s="38" t="s">
        <v>115</v>
      </c>
      <c r="B62" s="12">
        <f t="shared" si="7"/>
        <v>80.5327480910678</v>
      </c>
      <c r="C62" s="12">
        <f t="shared" si="7"/>
        <v>0</v>
      </c>
      <c r="D62" s="3">
        <f t="shared" si="7"/>
        <v>26.721934464650282</v>
      </c>
      <c r="E62" s="13">
        <f t="shared" si="7"/>
        <v>26.721934464650282</v>
      </c>
      <c r="F62" s="13">
        <f t="shared" si="7"/>
        <v>0</v>
      </c>
      <c r="G62" s="13">
        <f t="shared" si="7"/>
        <v>84.47889511235967</v>
      </c>
      <c r="H62" s="13">
        <f t="shared" si="7"/>
        <v>96.78869378460342</v>
      </c>
      <c r="I62" s="13">
        <f t="shared" si="7"/>
        <v>67.635181334859</v>
      </c>
      <c r="J62" s="13">
        <f t="shared" si="7"/>
        <v>64.34576883450566</v>
      </c>
      <c r="K62" s="13">
        <f t="shared" si="7"/>
        <v>-68.88156806878744</v>
      </c>
      <c r="L62" s="13">
        <f t="shared" si="7"/>
        <v>29.41060911583775</v>
      </c>
      <c r="M62" s="13">
        <f t="shared" si="7"/>
        <v>25.259411708901062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30.764533245157843</v>
      </c>
      <c r="W62" s="13">
        <f t="shared" si="7"/>
        <v>26.721950449173253</v>
      </c>
      <c r="X62" s="13">
        <f t="shared" si="7"/>
        <v>0</v>
      </c>
      <c r="Y62" s="13">
        <f t="shared" si="7"/>
        <v>0</v>
      </c>
      <c r="Z62" s="14">
        <f t="shared" si="7"/>
        <v>26.721934464650282</v>
      </c>
    </row>
    <row r="63" spans="1:26" ht="13.5">
      <c r="A63" s="38" t="s">
        <v>116</v>
      </c>
      <c r="B63" s="12">
        <f t="shared" si="7"/>
        <v>14.96480465653282</v>
      </c>
      <c r="C63" s="12">
        <f t="shared" si="7"/>
        <v>0</v>
      </c>
      <c r="D63" s="3">
        <f t="shared" si="7"/>
        <v>131.9337973829215</v>
      </c>
      <c r="E63" s="13">
        <f t="shared" si="7"/>
        <v>131.9337973829215</v>
      </c>
      <c r="F63" s="13">
        <f t="shared" si="7"/>
        <v>0</v>
      </c>
      <c r="G63" s="13">
        <f t="shared" si="7"/>
        <v>93.66527491103525</v>
      </c>
      <c r="H63" s="13">
        <f t="shared" si="7"/>
        <v>93.81029327092736</v>
      </c>
      <c r="I63" s="13">
        <f t="shared" si="7"/>
        <v>137.13762397316088</v>
      </c>
      <c r="J63" s="13">
        <f t="shared" si="7"/>
        <v>88.00294490948622</v>
      </c>
      <c r="K63" s="13">
        <f t="shared" si="7"/>
        <v>67.17231171560151</v>
      </c>
      <c r="L63" s="13">
        <f t="shared" si="7"/>
        <v>7.298098806213901</v>
      </c>
      <c r="M63" s="13">
        <f t="shared" si="7"/>
        <v>26.34290071957993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50.785055840588726</v>
      </c>
      <c r="W63" s="13">
        <f t="shared" si="7"/>
        <v>131.93335437554984</v>
      </c>
      <c r="X63" s="13">
        <f t="shared" si="7"/>
        <v>0</v>
      </c>
      <c r="Y63" s="13">
        <f t="shared" si="7"/>
        <v>0</v>
      </c>
      <c r="Z63" s="14">
        <f t="shared" si="7"/>
        <v>131.9337973829215</v>
      </c>
    </row>
    <row r="64" spans="1:26" ht="13.5">
      <c r="A64" s="38" t="s">
        <v>117</v>
      </c>
      <c r="B64" s="12">
        <f t="shared" si="7"/>
        <v>80.63330719697291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-1.9933305543976658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-0.4273247646764878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80.53323594899683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148.12099532576727</v>
      </c>
      <c r="J66" s="16">
        <f t="shared" si="7"/>
        <v>100</v>
      </c>
      <c r="K66" s="16">
        <f t="shared" si="7"/>
        <v>98.82859632107574</v>
      </c>
      <c r="L66" s="16">
        <f t="shared" si="7"/>
        <v>21.009492526916077</v>
      </c>
      <c r="M66" s="16">
        <f t="shared" si="7"/>
        <v>44.28072438644418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66.00846327641764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30029378</v>
      </c>
      <c r="C67" s="23"/>
      <c r="D67" s="24">
        <v>32390104</v>
      </c>
      <c r="E67" s="25">
        <v>32390104</v>
      </c>
      <c r="F67" s="25"/>
      <c r="G67" s="25">
        <v>2921177</v>
      </c>
      <c r="H67" s="25">
        <v>2816298</v>
      </c>
      <c r="I67" s="25">
        <v>5737475</v>
      </c>
      <c r="J67" s="25">
        <v>2876869</v>
      </c>
      <c r="K67" s="25">
        <v>2876869</v>
      </c>
      <c r="L67" s="25">
        <v>16774688</v>
      </c>
      <c r="M67" s="25">
        <v>22528426</v>
      </c>
      <c r="N67" s="25"/>
      <c r="O67" s="25"/>
      <c r="P67" s="25"/>
      <c r="Q67" s="25"/>
      <c r="R67" s="25"/>
      <c r="S67" s="25"/>
      <c r="T67" s="25"/>
      <c r="U67" s="25"/>
      <c r="V67" s="25">
        <v>28265901</v>
      </c>
      <c r="W67" s="25">
        <v>16195056</v>
      </c>
      <c r="X67" s="25"/>
      <c r="Y67" s="24"/>
      <c r="Z67" s="26">
        <v>32390104</v>
      </c>
    </row>
    <row r="68" spans="1:26" ht="13.5" hidden="1">
      <c r="A68" s="36" t="s">
        <v>31</v>
      </c>
      <c r="B68" s="18">
        <v>9435379</v>
      </c>
      <c r="C68" s="18"/>
      <c r="D68" s="19">
        <v>6810217</v>
      </c>
      <c r="E68" s="20">
        <v>6810217</v>
      </c>
      <c r="F68" s="20"/>
      <c r="G68" s="20">
        <v>422858</v>
      </c>
      <c r="H68" s="20">
        <v>455013</v>
      </c>
      <c r="I68" s="20">
        <v>877871</v>
      </c>
      <c r="J68" s="20">
        <v>342072</v>
      </c>
      <c r="K68" s="20">
        <v>342072</v>
      </c>
      <c r="L68" s="20">
        <v>1767854</v>
      </c>
      <c r="M68" s="20">
        <v>2451998</v>
      </c>
      <c r="N68" s="20"/>
      <c r="O68" s="20"/>
      <c r="P68" s="20"/>
      <c r="Q68" s="20"/>
      <c r="R68" s="20"/>
      <c r="S68" s="20"/>
      <c r="T68" s="20"/>
      <c r="U68" s="20"/>
      <c r="V68" s="20">
        <v>3329869</v>
      </c>
      <c r="W68" s="20">
        <v>3405108</v>
      </c>
      <c r="X68" s="20"/>
      <c r="Y68" s="19"/>
      <c r="Z68" s="22">
        <v>6810217</v>
      </c>
    </row>
    <row r="69" spans="1:26" ht="13.5" hidden="1">
      <c r="A69" s="37" t="s">
        <v>32</v>
      </c>
      <c r="B69" s="18">
        <v>17067080</v>
      </c>
      <c r="C69" s="18"/>
      <c r="D69" s="19">
        <v>22399887</v>
      </c>
      <c r="E69" s="20">
        <v>22399887</v>
      </c>
      <c r="F69" s="20"/>
      <c r="G69" s="20">
        <v>2231607</v>
      </c>
      <c r="H69" s="20">
        <v>2085662</v>
      </c>
      <c r="I69" s="20">
        <v>4317269</v>
      </c>
      <c r="J69" s="20">
        <v>2230632</v>
      </c>
      <c r="K69" s="20">
        <v>2230632</v>
      </c>
      <c r="L69" s="20">
        <v>13565595</v>
      </c>
      <c r="M69" s="20">
        <v>18026859</v>
      </c>
      <c r="N69" s="20"/>
      <c r="O69" s="20"/>
      <c r="P69" s="20"/>
      <c r="Q69" s="20"/>
      <c r="R69" s="20"/>
      <c r="S69" s="20"/>
      <c r="T69" s="20"/>
      <c r="U69" s="20"/>
      <c r="V69" s="20">
        <v>22344128</v>
      </c>
      <c r="W69" s="20">
        <v>11199948</v>
      </c>
      <c r="X69" s="20"/>
      <c r="Y69" s="19"/>
      <c r="Z69" s="22">
        <v>22399887</v>
      </c>
    </row>
    <row r="70" spans="1:26" ht="13.5" hidden="1">
      <c r="A70" s="38" t="s">
        <v>114</v>
      </c>
      <c r="B70" s="18">
        <v>12955794</v>
      </c>
      <c r="C70" s="18"/>
      <c r="D70" s="19">
        <v>11568558</v>
      </c>
      <c r="E70" s="20">
        <v>11568558</v>
      </c>
      <c r="F70" s="20"/>
      <c r="G70" s="20">
        <v>1136693</v>
      </c>
      <c r="H70" s="20">
        <v>961005</v>
      </c>
      <c r="I70" s="20">
        <v>2097698</v>
      </c>
      <c r="J70" s="20">
        <v>1199347</v>
      </c>
      <c r="K70" s="20">
        <v>1199347</v>
      </c>
      <c r="L70" s="20">
        <v>4365837</v>
      </c>
      <c r="M70" s="20">
        <v>6764531</v>
      </c>
      <c r="N70" s="20"/>
      <c r="O70" s="20"/>
      <c r="P70" s="20"/>
      <c r="Q70" s="20"/>
      <c r="R70" s="20"/>
      <c r="S70" s="20"/>
      <c r="T70" s="20"/>
      <c r="U70" s="20"/>
      <c r="V70" s="20">
        <v>8862229</v>
      </c>
      <c r="W70" s="20">
        <v>5784282</v>
      </c>
      <c r="X70" s="20"/>
      <c r="Y70" s="19"/>
      <c r="Z70" s="22">
        <v>11568558</v>
      </c>
    </row>
    <row r="71" spans="1:26" ht="13.5" hidden="1">
      <c r="A71" s="38" t="s">
        <v>115</v>
      </c>
      <c r="B71" s="18">
        <v>-142619</v>
      </c>
      <c r="C71" s="18"/>
      <c r="D71" s="19">
        <v>6686956</v>
      </c>
      <c r="E71" s="20">
        <v>6686956</v>
      </c>
      <c r="F71" s="20"/>
      <c r="G71" s="20">
        <v>519003</v>
      </c>
      <c r="H71" s="20">
        <v>555942</v>
      </c>
      <c r="I71" s="20">
        <v>1074945</v>
      </c>
      <c r="J71" s="20">
        <v>471714</v>
      </c>
      <c r="K71" s="20">
        <v>471714</v>
      </c>
      <c r="L71" s="20">
        <v>6256035</v>
      </c>
      <c r="M71" s="20">
        <v>7199463</v>
      </c>
      <c r="N71" s="20"/>
      <c r="O71" s="20"/>
      <c r="P71" s="20"/>
      <c r="Q71" s="20"/>
      <c r="R71" s="20"/>
      <c r="S71" s="20"/>
      <c r="T71" s="20"/>
      <c r="U71" s="20"/>
      <c r="V71" s="20">
        <v>8274408</v>
      </c>
      <c r="W71" s="20">
        <v>3343476</v>
      </c>
      <c r="X71" s="20"/>
      <c r="Y71" s="19"/>
      <c r="Z71" s="22">
        <v>6686956</v>
      </c>
    </row>
    <row r="72" spans="1:26" ht="13.5" hidden="1">
      <c r="A72" s="38" t="s">
        <v>116</v>
      </c>
      <c r="B72" s="18">
        <v>2255412</v>
      </c>
      <c r="C72" s="18"/>
      <c r="D72" s="19">
        <v>1786878</v>
      </c>
      <c r="E72" s="20">
        <v>1786878</v>
      </c>
      <c r="F72" s="20"/>
      <c r="G72" s="20">
        <v>275671</v>
      </c>
      <c r="H72" s="20">
        <v>269205</v>
      </c>
      <c r="I72" s="20">
        <v>544876</v>
      </c>
      <c r="J72" s="20">
        <v>260789</v>
      </c>
      <c r="K72" s="20">
        <v>260789</v>
      </c>
      <c r="L72" s="20">
        <v>1403434</v>
      </c>
      <c r="M72" s="20">
        <v>1925012</v>
      </c>
      <c r="N72" s="20"/>
      <c r="O72" s="20"/>
      <c r="P72" s="20"/>
      <c r="Q72" s="20"/>
      <c r="R72" s="20"/>
      <c r="S72" s="20"/>
      <c r="T72" s="20"/>
      <c r="U72" s="20"/>
      <c r="V72" s="20">
        <v>2469888</v>
      </c>
      <c r="W72" s="20">
        <v>893442</v>
      </c>
      <c r="X72" s="20"/>
      <c r="Y72" s="19"/>
      <c r="Z72" s="22">
        <v>1786878</v>
      </c>
    </row>
    <row r="73" spans="1:26" ht="13.5" hidden="1">
      <c r="A73" s="38" t="s">
        <v>117</v>
      </c>
      <c r="B73" s="18">
        <v>1998493</v>
      </c>
      <c r="C73" s="18"/>
      <c r="D73" s="19">
        <v>2357495</v>
      </c>
      <c r="E73" s="20">
        <v>2357495</v>
      </c>
      <c r="F73" s="20"/>
      <c r="G73" s="20">
        <v>300240</v>
      </c>
      <c r="H73" s="20">
        <v>299510</v>
      </c>
      <c r="I73" s="20">
        <v>599750</v>
      </c>
      <c r="J73" s="20">
        <v>298782</v>
      </c>
      <c r="K73" s="20">
        <v>298782</v>
      </c>
      <c r="L73" s="20">
        <v>1600324</v>
      </c>
      <c r="M73" s="20">
        <v>2197888</v>
      </c>
      <c r="N73" s="20"/>
      <c r="O73" s="20"/>
      <c r="P73" s="20"/>
      <c r="Q73" s="20"/>
      <c r="R73" s="20"/>
      <c r="S73" s="20"/>
      <c r="T73" s="20"/>
      <c r="U73" s="20"/>
      <c r="V73" s="20">
        <v>2797638</v>
      </c>
      <c r="W73" s="20">
        <v>1178748</v>
      </c>
      <c r="X73" s="20"/>
      <c r="Y73" s="19"/>
      <c r="Z73" s="22">
        <v>2357495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>
        <v>-60035</v>
      </c>
      <c r="M74" s="20">
        <v>-60035</v>
      </c>
      <c r="N74" s="20"/>
      <c r="O74" s="20"/>
      <c r="P74" s="20"/>
      <c r="Q74" s="20"/>
      <c r="R74" s="20"/>
      <c r="S74" s="20"/>
      <c r="T74" s="20"/>
      <c r="U74" s="20"/>
      <c r="V74" s="20">
        <v>-60035</v>
      </c>
      <c r="W74" s="20"/>
      <c r="X74" s="20"/>
      <c r="Y74" s="19"/>
      <c r="Z74" s="22"/>
    </row>
    <row r="75" spans="1:26" ht="13.5" hidden="1">
      <c r="A75" s="39" t="s">
        <v>119</v>
      </c>
      <c r="B75" s="27">
        <v>3526919</v>
      </c>
      <c r="C75" s="27"/>
      <c r="D75" s="28">
        <v>3180000</v>
      </c>
      <c r="E75" s="29">
        <v>3180000</v>
      </c>
      <c r="F75" s="29"/>
      <c r="G75" s="29">
        <v>266712</v>
      </c>
      <c r="H75" s="29">
        <v>275623</v>
      </c>
      <c r="I75" s="29">
        <v>542335</v>
      </c>
      <c r="J75" s="29">
        <v>304165</v>
      </c>
      <c r="K75" s="29">
        <v>304165</v>
      </c>
      <c r="L75" s="29">
        <v>1441239</v>
      </c>
      <c r="M75" s="29">
        <v>2049569</v>
      </c>
      <c r="N75" s="29"/>
      <c r="O75" s="29"/>
      <c r="P75" s="29"/>
      <c r="Q75" s="29"/>
      <c r="R75" s="29"/>
      <c r="S75" s="29"/>
      <c r="T75" s="29"/>
      <c r="U75" s="29"/>
      <c r="V75" s="29">
        <v>2591904</v>
      </c>
      <c r="W75" s="29">
        <v>1590000</v>
      </c>
      <c r="X75" s="29"/>
      <c r="Y75" s="28"/>
      <c r="Z75" s="30">
        <v>3180000</v>
      </c>
    </row>
    <row r="76" spans="1:26" ht="13.5" hidden="1">
      <c r="A76" s="41" t="s">
        <v>121</v>
      </c>
      <c r="B76" s="31">
        <v>21585365</v>
      </c>
      <c r="C76" s="31"/>
      <c r="D76" s="32">
        <v>21235380</v>
      </c>
      <c r="E76" s="33">
        <v>21235380</v>
      </c>
      <c r="F76" s="33">
        <v>6100570</v>
      </c>
      <c r="G76" s="33">
        <v>1264635</v>
      </c>
      <c r="H76" s="33">
        <v>1481993</v>
      </c>
      <c r="I76" s="33">
        <v>8847198</v>
      </c>
      <c r="J76" s="33">
        <v>1223934</v>
      </c>
      <c r="K76" s="33">
        <v>-365022</v>
      </c>
      <c r="L76" s="33">
        <v>5214319</v>
      </c>
      <c r="M76" s="33">
        <v>6073231</v>
      </c>
      <c r="N76" s="33"/>
      <c r="O76" s="33"/>
      <c r="P76" s="33"/>
      <c r="Q76" s="33"/>
      <c r="R76" s="33"/>
      <c r="S76" s="33"/>
      <c r="T76" s="33"/>
      <c r="U76" s="33"/>
      <c r="V76" s="33">
        <v>14920429</v>
      </c>
      <c r="W76" s="33">
        <v>10617690</v>
      </c>
      <c r="X76" s="33"/>
      <c r="Y76" s="32"/>
      <c r="Z76" s="34">
        <v>21235380</v>
      </c>
    </row>
    <row r="77" spans="1:26" ht="13.5" hidden="1">
      <c r="A77" s="36" t="s">
        <v>31</v>
      </c>
      <c r="B77" s="18">
        <v>6477189</v>
      </c>
      <c r="C77" s="18"/>
      <c r="D77" s="19">
        <v>6810216</v>
      </c>
      <c r="E77" s="20">
        <v>6810216</v>
      </c>
      <c r="F77" s="20">
        <v>5638411</v>
      </c>
      <c r="G77" s="20">
        <v>-15420</v>
      </c>
      <c r="H77" s="20">
        <v>254983</v>
      </c>
      <c r="I77" s="20">
        <v>5877974</v>
      </c>
      <c r="J77" s="20">
        <v>230943</v>
      </c>
      <c r="K77" s="20">
        <v>-517910</v>
      </c>
      <c r="L77" s="20">
        <v>69160</v>
      </c>
      <c r="M77" s="20">
        <v>-217807</v>
      </c>
      <c r="N77" s="20"/>
      <c r="O77" s="20"/>
      <c r="P77" s="20"/>
      <c r="Q77" s="20"/>
      <c r="R77" s="20"/>
      <c r="S77" s="20"/>
      <c r="T77" s="20"/>
      <c r="U77" s="20"/>
      <c r="V77" s="20">
        <v>5660167</v>
      </c>
      <c r="W77" s="20">
        <v>3405108</v>
      </c>
      <c r="X77" s="20"/>
      <c r="Y77" s="19"/>
      <c r="Z77" s="22">
        <v>6810216</v>
      </c>
    </row>
    <row r="78" spans="1:26" ht="13.5" hidden="1">
      <c r="A78" s="37" t="s">
        <v>32</v>
      </c>
      <c r="B78" s="18">
        <v>12267834</v>
      </c>
      <c r="C78" s="18"/>
      <c r="D78" s="19">
        <v>11245164</v>
      </c>
      <c r="E78" s="20">
        <v>11245164</v>
      </c>
      <c r="F78" s="20">
        <v>201182</v>
      </c>
      <c r="G78" s="20">
        <v>1013343</v>
      </c>
      <c r="H78" s="20">
        <v>951387</v>
      </c>
      <c r="I78" s="20">
        <v>2165912</v>
      </c>
      <c r="J78" s="20">
        <v>688826</v>
      </c>
      <c r="K78" s="20">
        <v>-147714</v>
      </c>
      <c r="L78" s="20">
        <v>4842362</v>
      </c>
      <c r="M78" s="20">
        <v>5383474</v>
      </c>
      <c r="N78" s="20"/>
      <c r="O78" s="20"/>
      <c r="P78" s="20"/>
      <c r="Q78" s="20"/>
      <c r="R78" s="20"/>
      <c r="S78" s="20"/>
      <c r="T78" s="20"/>
      <c r="U78" s="20"/>
      <c r="V78" s="20">
        <v>7549386</v>
      </c>
      <c r="W78" s="20">
        <v>5622582</v>
      </c>
      <c r="X78" s="20"/>
      <c r="Y78" s="19"/>
      <c r="Z78" s="22">
        <v>11245164</v>
      </c>
    </row>
    <row r="79" spans="1:26" ht="13.5" hidden="1">
      <c r="A79" s="38" t="s">
        <v>114</v>
      </c>
      <c r="B79" s="18">
        <v>10433720</v>
      </c>
      <c r="C79" s="18"/>
      <c r="D79" s="19">
        <v>6686952</v>
      </c>
      <c r="E79" s="20">
        <v>6686952</v>
      </c>
      <c r="F79" s="20">
        <v>226153</v>
      </c>
      <c r="G79" s="20">
        <v>316687</v>
      </c>
      <c r="H79" s="20">
        <v>160756</v>
      </c>
      <c r="I79" s="20">
        <v>703596</v>
      </c>
      <c r="J79" s="20">
        <v>155796</v>
      </c>
      <c r="K79" s="20">
        <v>2032</v>
      </c>
      <c r="L79" s="20">
        <v>2900000</v>
      </c>
      <c r="M79" s="20">
        <v>3057828</v>
      </c>
      <c r="N79" s="20"/>
      <c r="O79" s="20"/>
      <c r="P79" s="20"/>
      <c r="Q79" s="20"/>
      <c r="R79" s="20"/>
      <c r="S79" s="20"/>
      <c r="T79" s="20"/>
      <c r="U79" s="20"/>
      <c r="V79" s="20">
        <v>3761424</v>
      </c>
      <c r="W79" s="20">
        <v>3343476</v>
      </c>
      <c r="X79" s="20"/>
      <c r="Y79" s="19"/>
      <c r="Z79" s="22">
        <v>6686952</v>
      </c>
    </row>
    <row r="80" spans="1:26" ht="13.5" hidden="1">
      <c r="A80" s="38" t="s">
        <v>115</v>
      </c>
      <c r="B80" s="18">
        <v>-114855</v>
      </c>
      <c r="C80" s="18"/>
      <c r="D80" s="19">
        <v>1786884</v>
      </c>
      <c r="E80" s="20">
        <v>1786884</v>
      </c>
      <c r="F80" s="20">
        <v>-249496</v>
      </c>
      <c r="G80" s="20">
        <v>438448</v>
      </c>
      <c r="H80" s="20">
        <v>538089</v>
      </c>
      <c r="I80" s="20">
        <v>727041</v>
      </c>
      <c r="J80" s="20">
        <v>303528</v>
      </c>
      <c r="K80" s="20">
        <v>-324924</v>
      </c>
      <c r="L80" s="20">
        <v>1839938</v>
      </c>
      <c r="M80" s="20">
        <v>1818542</v>
      </c>
      <c r="N80" s="20"/>
      <c r="O80" s="20"/>
      <c r="P80" s="20"/>
      <c r="Q80" s="20"/>
      <c r="R80" s="20"/>
      <c r="S80" s="20"/>
      <c r="T80" s="20"/>
      <c r="U80" s="20"/>
      <c r="V80" s="20">
        <v>2545583</v>
      </c>
      <c r="W80" s="20">
        <v>893442</v>
      </c>
      <c r="X80" s="20"/>
      <c r="Y80" s="19"/>
      <c r="Z80" s="22">
        <v>1786884</v>
      </c>
    </row>
    <row r="81" spans="1:26" ht="13.5" hidden="1">
      <c r="A81" s="38" t="s">
        <v>116</v>
      </c>
      <c r="B81" s="18">
        <v>337518</v>
      </c>
      <c r="C81" s="18"/>
      <c r="D81" s="19">
        <v>2357496</v>
      </c>
      <c r="E81" s="20">
        <v>2357496</v>
      </c>
      <c r="F81" s="20">
        <v>236480</v>
      </c>
      <c r="G81" s="20">
        <v>258208</v>
      </c>
      <c r="H81" s="20">
        <v>252542</v>
      </c>
      <c r="I81" s="20">
        <v>747230</v>
      </c>
      <c r="J81" s="20">
        <v>229502</v>
      </c>
      <c r="K81" s="20">
        <v>175178</v>
      </c>
      <c r="L81" s="20">
        <v>102424</v>
      </c>
      <c r="M81" s="20">
        <v>507104</v>
      </c>
      <c r="N81" s="20"/>
      <c r="O81" s="20"/>
      <c r="P81" s="20"/>
      <c r="Q81" s="20"/>
      <c r="R81" s="20"/>
      <c r="S81" s="20"/>
      <c r="T81" s="20"/>
      <c r="U81" s="20"/>
      <c r="V81" s="20">
        <v>1254334</v>
      </c>
      <c r="W81" s="20">
        <v>1178748</v>
      </c>
      <c r="X81" s="20"/>
      <c r="Y81" s="19"/>
      <c r="Z81" s="22">
        <v>2357496</v>
      </c>
    </row>
    <row r="82" spans="1:26" ht="13.5" hidden="1">
      <c r="A82" s="38" t="s">
        <v>117</v>
      </c>
      <c r="B82" s="18">
        <v>1611451</v>
      </c>
      <c r="C82" s="18"/>
      <c r="D82" s="19"/>
      <c r="E82" s="20"/>
      <c r="F82" s="20">
        <v>-11955</v>
      </c>
      <c r="G82" s="20"/>
      <c r="H82" s="20"/>
      <c r="I82" s="20">
        <v>-11955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-11955</v>
      </c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>
        <v>413832</v>
      </c>
      <c r="E83" s="20">
        <v>413832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206916</v>
      </c>
      <c r="X83" s="20"/>
      <c r="Y83" s="19"/>
      <c r="Z83" s="22">
        <v>413832</v>
      </c>
    </row>
    <row r="84" spans="1:26" ht="13.5" hidden="1">
      <c r="A84" s="39" t="s">
        <v>119</v>
      </c>
      <c r="B84" s="27">
        <v>2840342</v>
      </c>
      <c r="C84" s="27"/>
      <c r="D84" s="28">
        <v>3180000</v>
      </c>
      <c r="E84" s="29">
        <v>3180000</v>
      </c>
      <c r="F84" s="29">
        <v>260977</v>
      </c>
      <c r="G84" s="29">
        <v>266712</v>
      </c>
      <c r="H84" s="29">
        <v>275623</v>
      </c>
      <c r="I84" s="29">
        <v>803312</v>
      </c>
      <c r="J84" s="29">
        <v>304165</v>
      </c>
      <c r="K84" s="29">
        <v>300602</v>
      </c>
      <c r="L84" s="29">
        <v>302797</v>
      </c>
      <c r="M84" s="29">
        <v>907564</v>
      </c>
      <c r="N84" s="29"/>
      <c r="O84" s="29"/>
      <c r="P84" s="29"/>
      <c r="Q84" s="29"/>
      <c r="R84" s="29"/>
      <c r="S84" s="29"/>
      <c r="T84" s="29"/>
      <c r="U84" s="29"/>
      <c r="V84" s="29">
        <v>1710876</v>
      </c>
      <c r="W84" s="29">
        <v>1590000</v>
      </c>
      <c r="X84" s="29"/>
      <c r="Y84" s="28"/>
      <c r="Z84" s="30">
        <v>3180000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8361297</v>
      </c>
      <c r="C5" s="18">
        <v>0</v>
      </c>
      <c r="D5" s="58">
        <v>8958007</v>
      </c>
      <c r="E5" s="59">
        <v>8958007</v>
      </c>
      <c r="F5" s="59">
        <v>2152064</v>
      </c>
      <c r="G5" s="59">
        <v>612636</v>
      </c>
      <c r="H5" s="59">
        <v>599167</v>
      </c>
      <c r="I5" s="59">
        <v>3363867</v>
      </c>
      <c r="J5" s="59">
        <v>606517</v>
      </c>
      <c r="K5" s="59">
        <v>599201</v>
      </c>
      <c r="L5" s="59">
        <v>604857</v>
      </c>
      <c r="M5" s="59">
        <v>1810575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5174442</v>
      </c>
      <c r="W5" s="59">
        <v>5354554</v>
      </c>
      <c r="X5" s="59">
        <v>-180112</v>
      </c>
      <c r="Y5" s="60">
        <v>-3.36</v>
      </c>
      <c r="Z5" s="61">
        <v>8958007</v>
      </c>
    </row>
    <row r="6" spans="1:26" ht="13.5">
      <c r="A6" s="57" t="s">
        <v>32</v>
      </c>
      <c r="B6" s="18">
        <v>51314410</v>
      </c>
      <c r="C6" s="18">
        <v>0</v>
      </c>
      <c r="D6" s="58">
        <v>65571847</v>
      </c>
      <c r="E6" s="59">
        <v>65571847</v>
      </c>
      <c r="F6" s="59">
        <v>-1217238</v>
      </c>
      <c r="G6" s="59">
        <v>11766877</v>
      </c>
      <c r="H6" s="59">
        <v>3594420</v>
      </c>
      <c r="I6" s="59">
        <v>14144059</v>
      </c>
      <c r="J6" s="59">
        <v>6662231</v>
      </c>
      <c r="K6" s="59">
        <v>6490831</v>
      </c>
      <c r="L6" s="59">
        <v>472288</v>
      </c>
      <c r="M6" s="59">
        <v>13625350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27769409</v>
      </c>
      <c r="W6" s="59">
        <v>33912209</v>
      </c>
      <c r="X6" s="59">
        <v>-6142800</v>
      </c>
      <c r="Y6" s="60">
        <v>-18.11</v>
      </c>
      <c r="Z6" s="61">
        <v>65571847</v>
      </c>
    </row>
    <row r="7" spans="1:26" ht="13.5">
      <c r="A7" s="57" t="s">
        <v>33</v>
      </c>
      <c r="B7" s="18">
        <v>538281</v>
      </c>
      <c r="C7" s="18">
        <v>0</v>
      </c>
      <c r="D7" s="58">
        <v>422000</v>
      </c>
      <c r="E7" s="59">
        <v>422000</v>
      </c>
      <c r="F7" s="59">
        <v>7961</v>
      </c>
      <c r="G7" s="59">
        <v>95240</v>
      </c>
      <c r="H7" s="59">
        <v>17840</v>
      </c>
      <c r="I7" s="59">
        <v>121041</v>
      </c>
      <c r="J7" s="59">
        <v>80172</v>
      </c>
      <c r="K7" s="59">
        <v>21766</v>
      </c>
      <c r="L7" s="59">
        <v>17234</v>
      </c>
      <c r="M7" s="59">
        <v>119172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240213</v>
      </c>
      <c r="W7" s="59">
        <v>193560</v>
      </c>
      <c r="X7" s="59">
        <v>46653</v>
      </c>
      <c r="Y7" s="60">
        <v>24.1</v>
      </c>
      <c r="Z7" s="61">
        <v>422000</v>
      </c>
    </row>
    <row r="8" spans="1:26" ht="13.5">
      <c r="A8" s="57" t="s">
        <v>34</v>
      </c>
      <c r="B8" s="18">
        <v>39345385</v>
      </c>
      <c r="C8" s="18">
        <v>0</v>
      </c>
      <c r="D8" s="58">
        <v>40925200</v>
      </c>
      <c r="E8" s="59">
        <v>40925200</v>
      </c>
      <c r="F8" s="59">
        <v>15274000</v>
      </c>
      <c r="G8" s="59">
        <v>1825000</v>
      </c>
      <c r="H8" s="59">
        <v>0</v>
      </c>
      <c r="I8" s="59">
        <v>17099000</v>
      </c>
      <c r="J8" s="59">
        <v>784500</v>
      </c>
      <c r="K8" s="59">
        <v>0</v>
      </c>
      <c r="L8" s="59">
        <v>12219000</v>
      </c>
      <c r="M8" s="59">
        <v>13003500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30102500</v>
      </c>
      <c r="W8" s="59">
        <v>28647640</v>
      </c>
      <c r="X8" s="59">
        <v>1454860</v>
      </c>
      <c r="Y8" s="60">
        <v>5.08</v>
      </c>
      <c r="Z8" s="61">
        <v>40925200</v>
      </c>
    </row>
    <row r="9" spans="1:26" ht="13.5">
      <c r="A9" s="57" t="s">
        <v>35</v>
      </c>
      <c r="B9" s="18">
        <v>21376803</v>
      </c>
      <c r="C9" s="18">
        <v>0</v>
      </c>
      <c r="D9" s="58">
        <v>16360008</v>
      </c>
      <c r="E9" s="59">
        <v>16360008</v>
      </c>
      <c r="F9" s="59">
        <v>888635</v>
      </c>
      <c r="G9" s="59">
        <v>1251486</v>
      </c>
      <c r="H9" s="59">
        <v>1010975</v>
      </c>
      <c r="I9" s="59">
        <v>3151096</v>
      </c>
      <c r="J9" s="59">
        <v>830491</v>
      </c>
      <c r="K9" s="59">
        <v>1038764</v>
      </c>
      <c r="L9" s="59">
        <v>560876</v>
      </c>
      <c r="M9" s="59">
        <v>2430131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5581227</v>
      </c>
      <c r="W9" s="59">
        <v>7684394</v>
      </c>
      <c r="X9" s="59">
        <v>-2103167</v>
      </c>
      <c r="Y9" s="60">
        <v>-27.37</v>
      </c>
      <c r="Z9" s="61">
        <v>16360008</v>
      </c>
    </row>
    <row r="10" spans="1:26" ht="25.5">
      <c r="A10" s="62" t="s">
        <v>106</v>
      </c>
      <c r="B10" s="63">
        <f>SUM(B5:B9)</f>
        <v>120936176</v>
      </c>
      <c r="C10" s="63">
        <f>SUM(C5:C9)</f>
        <v>0</v>
      </c>
      <c r="D10" s="64">
        <f aca="true" t="shared" si="0" ref="D10:Z10">SUM(D5:D9)</f>
        <v>132237062</v>
      </c>
      <c r="E10" s="65">
        <f t="shared" si="0"/>
        <v>132237062</v>
      </c>
      <c r="F10" s="65">
        <f t="shared" si="0"/>
        <v>17105422</v>
      </c>
      <c r="G10" s="65">
        <f t="shared" si="0"/>
        <v>15551239</v>
      </c>
      <c r="H10" s="65">
        <f t="shared" si="0"/>
        <v>5222402</v>
      </c>
      <c r="I10" s="65">
        <f t="shared" si="0"/>
        <v>37879063</v>
      </c>
      <c r="J10" s="65">
        <f t="shared" si="0"/>
        <v>8963911</v>
      </c>
      <c r="K10" s="65">
        <f t="shared" si="0"/>
        <v>8150562</v>
      </c>
      <c r="L10" s="65">
        <f t="shared" si="0"/>
        <v>13874255</v>
      </c>
      <c r="M10" s="65">
        <f t="shared" si="0"/>
        <v>30988728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68867791</v>
      </c>
      <c r="W10" s="65">
        <f t="shared" si="0"/>
        <v>75792357</v>
      </c>
      <c r="X10" s="65">
        <f t="shared" si="0"/>
        <v>-6924566</v>
      </c>
      <c r="Y10" s="66">
        <f>+IF(W10&lt;&gt;0,(X10/W10)*100,0)</f>
        <v>-9.136232562341345</v>
      </c>
      <c r="Z10" s="67">
        <f t="shared" si="0"/>
        <v>132237062</v>
      </c>
    </row>
    <row r="11" spans="1:26" ht="13.5">
      <c r="A11" s="57" t="s">
        <v>36</v>
      </c>
      <c r="B11" s="18">
        <v>37645791</v>
      </c>
      <c r="C11" s="18">
        <v>0</v>
      </c>
      <c r="D11" s="58">
        <v>47215689</v>
      </c>
      <c r="E11" s="59">
        <v>47215689</v>
      </c>
      <c r="F11" s="59">
        <v>3217128</v>
      </c>
      <c r="G11" s="59">
        <v>3212373</v>
      </c>
      <c r="H11" s="59">
        <v>3216510</v>
      </c>
      <c r="I11" s="59">
        <v>9646011</v>
      </c>
      <c r="J11" s="59">
        <v>3167927</v>
      </c>
      <c r="K11" s="59">
        <v>3264025</v>
      </c>
      <c r="L11" s="59">
        <v>3306705</v>
      </c>
      <c r="M11" s="59">
        <v>9738657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19384668</v>
      </c>
      <c r="W11" s="59">
        <v>19698385</v>
      </c>
      <c r="X11" s="59">
        <v>-313717</v>
      </c>
      <c r="Y11" s="60">
        <v>-1.59</v>
      </c>
      <c r="Z11" s="61">
        <v>47215689</v>
      </c>
    </row>
    <row r="12" spans="1:26" ht="13.5">
      <c r="A12" s="57" t="s">
        <v>37</v>
      </c>
      <c r="B12" s="18">
        <v>3095174</v>
      </c>
      <c r="C12" s="18">
        <v>0</v>
      </c>
      <c r="D12" s="58">
        <v>3246332</v>
      </c>
      <c r="E12" s="59">
        <v>3246332</v>
      </c>
      <c r="F12" s="59">
        <v>257197</v>
      </c>
      <c r="G12" s="59">
        <v>274828</v>
      </c>
      <c r="H12" s="59">
        <v>276464</v>
      </c>
      <c r="I12" s="59">
        <v>808489</v>
      </c>
      <c r="J12" s="59">
        <v>277064</v>
      </c>
      <c r="K12" s="59">
        <v>276764</v>
      </c>
      <c r="L12" s="59">
        <v>280064</v>
      </c>
      <c r="M12" s="59">
        <v>833892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1642381</v>
      </c>
      <c r="W12" s="59">
        <v>1521234</v>
      </c>
      <c r="X12" s="59">
        <v>121147</v>
      </c>
      <c r="Y12" s="60">
        <v>7.96</v>
      </c>
      <c r="Z12" s="61">
        <v>3246332</v>
      </c>
    </row>
    <row r="13" spans="1:26" ht="13.5">
      <c r="A13" s="57" t="s">
        <v>107</v>
      </c>
      <c r="B13" s="18">
        <v>28438477</v>
      </c>
      <c r="C13" s="18">
        <v>0</v>
      </c>
      <c r="D13" s="58">
        <v>29406916</v>
      </c>
      <c r="E13" s="59">
        <v>29406916</v>
      </c>
      <c r="F13" s="59">
        <v>0</v>
      </c>
      <c r="G13" s="59">
        <v>4913382</v>
      </c>
      <c r="H13" s="59">
        <v>2456691</v>
      </c>
      <c r="I13" s="59">
        <v>7370073</v>
      </c>
      <c r="J13" s="59">
        <v>2456691</v>
      </c>
      <c r="K13" s="59">
        <v>2456691</v>
      </c>
      <c r="L13" s="59">
        <v>2456691</v>
      </c>
      <c r="M13" s="59">
        <v>7370073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14740146</v>
      </c>
      <c r="W13" s="59">
        <v>14703456</v>
      </c>
      <c r="X13" s="59">
        <v>36690</v>
      </c>
      <c r="Y13" s="60">
        <v>0.25</v>
      </c>
      <c r="Z13" s="61">
        <v>29406916</v>
      </c>
    </row>
    <row r="14" spans="1:26" ht="13.5">
      <c r="A14" s="57" t="s">
        <v>38</v>
      </c>
      <c r="B14" s="18">
        <v>336340</v>
      </c>
      <c r="C14" s="18">
        <v>0</v>
      </c>
      <c r="D14" s="58">
        <v>310000</v>
      </c>
      <c r="E14" s="59">
        <v>310000</v>
      </c>
      <c r="F14" s="59">
        <v>20527</v>
      </c>
      <c r="G14" s="59">
        <v>20250</v>
      </c>
      <c r="H14" s="59">
        <v>19297</v>
      </c>
      <c r="I14" s="59">
        <v>60074</v>
      </c>
      <c r="J14" s="59">
        <v>18002</v>
      </c>
      <c r="K14" s="59">
        <v>17545</v>
      </c>
      <c r="L14" s="59">
        <v>16276</v>
      </c>
      <c r="M14" s="59">
        <v>51823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111897</v>
      </c>
      <c r="W14" s="59">
        <v>148800</v>
      </c>
      <c r="X14" s="59">
        <v>-36903</v>
      </c>
      <c r="Y14" s="60">
        <v>-24.8</v>
      </c>
      <c r="Z14" s="61">
        <v>310000</v>
      </c>
    </row>
    <row r="15" spans="1:26" ht="13.5">
      <c r="A15" s="57" t="s">
        <v>39</v>
      </c>
      <c r="B15" s="18">
        <v>21065220</v>
      </c>
      <c r="C15" s="18">
        <v>0</v>
      </c>
      <c r="D15" s="58">
        <v>22962421</v>
      </c>
      <c r="E15" s="59">
        <v>22962421</v>
      </c>
      <c r="F15" s="59">
        <v>38064</v>
      </c>
      <c r="G15" s="59">
        <v>3048051</v>
      </c>
      <c r="H15" s="59">
        <v>2872172</v>
      </c>
      <c r="I15" s="59">
        <v>5958287</v>
      </c>
      <c r="J15" s="59">
        <v>1532065</v>
      </c>
      <c r="K15" s="59">
        <v>1552384</v>
      </c>
      <c r="L15" s="59">
        <v>1549636</v>
      </c>
      <c r="M15" s="59">
        <v>4634085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10592372</v>
      </c>
      <c r="W15" s="59">
        <v>9981764</v>
      </c>
      <c r="X15" s="59">
        <v>610608</v>
      </c>
      <c r="Y15" s="60">
        <v>6.12</v>
      </c>
      <c r="Z15" s="61">
        <v>22962421</v>
      </c>
    </row>
    <row r="16" spans="1:26" ht="13.5">
      <c r="A16" s="68" t="s">
        <v>40</v>
      </c>
      <c r="B16" s="18">
        <v>0</v>
      </c>
      <c r="C16" s="18">
        <v>0</v>
      </c>
      <c r="D16" s="58">
        <v>9536950</v>
      </c>
      <c r="E16" s="59">
        <v>9536950</v>
      </c>
      <c r="F16" s="59">
        <v>469004</v>
      </c>
      <c r="G16" s="59">
        <v>474933</v>
      </c>
      <c r="H16" s="59">
        <v>491215</v>
      </c>
      <c r="I16" s="59">
        <v>1435152</v>
      </c>
      <c r="J16" s="59">
        <v>491215</v>
      </c>
      <c r="K16" s="59">
        <v>497408</v>
      </c>
      <c r="L16" s="59">
        <v>556724</v>
      </c>
      <c r="M16" s="59">
        <v>1545347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2980499</v>
      </c>
      <c r="W16" s="59">
        <v>4643597</v>
      </c>
      <c r="X16" s="59">
        <v>-1663098</v>
      </c>
      <c r="Y16" s="60">
        <v>-35.81</v>
      </c>
      <c r="Z16" s="61">
        <v>9536950</v>
      </c>
    </row>
    <row r="17" spans="1:26" ht="13.5">
      <c r="A17" s="57" t="s">
        <v>41</v>
      </c>
      <c r="B17" s="18">
        <v>48597015</v>
      </c>
      <c r="C17" s="18">
        <v>0</v>
      </c>
      <c r="D17" s="58">
        <v>40751545</v>
      </c>
      <c r="E17" s="59">
        <v>40751545</v>
      </c>
      <c r="F17" s="59">
        <v>1737033</v>
      </c>
      <c r="G17" s="59">
        <v>4706433</v>
      </c>
      <c r="H17" s="59">
        <v>2758378</v>
      </c>
      <c r="I17" s="59">
        <v>9201844</v>
      </c>
      <c r="J17" s="59">
        <v>4387167</v>
      </c>
      <c r="K17" s="59">
        <v>4323955</v>
      </c>
      <c r="L17" s="59">
        <v>2825873</v>
      </c>
      <c r="M17" s="59">
        <v>11536995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20738839</v>
      </c>
      <c r="W17" s="59">
        <v>20375772</v>
      </c>
      <c r="X17" s="59">
        <v>363067</v>
      </c>
      <c r="Y17" s="60">
        <v>1.78</v>
      </c>
      <c r="Z17" s="61">
        <v>40751545</v>
      </c>
    </row>
    <row r="18" spans="1:26" ht="13.5">
      <c r="A18" s="69" t="s">
        <v>42</v>
      </c>
      <c r="B18" s="70">
        <f>SUM(B11:B17)</f>
        <v>139178017</v>
      </c>
      <c r="C18" s="70">
        <f>SUM(C11:C17)</f>
        <v>0</v>
      </c>
      <c r="D18" s="71">
        <f aca="true" t="shared" si="1" ref="D18:Z18">SUM(D11:D17)</f>
        <v>153429853</v>
      </c>
      <c r="E18" s="72">
        <f t="shared" si="1"/>
        <v>153429853</v>
      </c>
      <c r="F18" s="72">
        <f t="shared" si="1"/>
        <v>5738953</v>
      </c>
      <c r="G18" s="72">
        <f t="shared" si="1"/>
        <v>16650250</v>
      </c>
      <c r="H18" s="72">
        <f t="shared" si="1"/>
        <v>12090727</v>
      </c>
      <c r="I18" s="72">
        <f t="shared" si="1"/>
        <v>34479930</v>
      </c>
      <c r="J18" s="72">
        <f t="shared" si="1"/>
        <v>12330131</v>
      </c>
      <c r="K18" s="72">
        <f t="shared" si="1"/>
        <v>12388772</v>
      </c>
      <c r="L18" s="72">
        <f t="shared" si="1"/>
        <v>10991969</v>
      </c>
      <c r="M18" s="72">
        <f t="shared" si="1"/>
        <v>35710872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70190802</v>
      </c>
      <c r="W18" s="72">
        <f t="shared" si="1"/>
        <v>71073008</v>
      </c>
      <c r="X18" s="72">
        <f t="shared" si="1"/>
        <v>-882206</v>
      </c>
      <c r="Y18" s="66">
        <f>+IF(W18&lt;&gt;0,(X18/W18)*100,0)</f>
        <v>-1.2412672895454206</v>
      </c>
      <c r="Z18" s="73">
        <f t="shared" si="1"/>
        <v>153429853</v>
      </c>
    </row>
    <row r="19" spans="1:26" ht="13.5">
      <c r="A19" s="69" t="s">
        <v>43</v>
      </c>
      <c r="B19" s="74">
        <f>+B10-B18</f>
        <v>-18241841</v>
      </c>
      <c r="C19" s="74">
        <f>+C10-C18</f>
        <v>0</v>
      </c>
      <c r="D19" s="75">
        <f aca="true" t="shared" si="2" ref="D19:Z19">+D10-D18</f>
        <v>-21192791</v>
      </c>
      <c r="E19" s="76">
        <f t="shared" si="2"/>
        <v>-21192791</v>
      </c>
      <c r="F19" s="76">
        <f t="shared" si="2"/>
        <v>11366469</v>
      </c>
      <c r="G19" s="76">
        <f t="shared" si="2"/>
        <v>-1099011</v>
      </c>
      <c r="H19" s="76">
        <f t="shared" si="2"/>
        <v>-6868325</v>
      </c>
      <c r="I19" s="76">
        <f t="shared" si="2"/>
        <v>3399133</v>
      </c>
      <c r="J19" s="76">
        <f t="shared" si="2"/>
        <v>-3366220</v>
      </c>
      <c r="K19" s="76">
        <f t="shared" si="2"/>
        <v>-4238210</v>
      </c>
      <c r="L19" s="76">
        <f t="shared" si="2"/>
        <v>2882286</v>
      </c>
      <c r="M19" s="76">
        <f t="shared" si="2"/>
        <v>-4722144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-1323011</v>
      </c>
      <c r="W19" s="76">
        <f>IF(E10=E18,0,W10-W18)</f>
        <v>4719349</v>
      </c>
      <c r="X19" s="76">
        <f t="shared" si="2"/>
        <v>-6042360</v>
      </c>
      <c r="Y19" s="77">
        <f>+IF(W19&lt;&gt;0,(X19/W19)*100,0)</f>
        <v>-128.03376058858967</v>
      </c>
      <c r="Z19" s="78">
        <f t="shared" si="2"/>
        <v>-21192791</v>
      </c>
    </row>
    <row r="20" spans="1:26" ht="13.5">
      <c r="A20" s="57" t="s">
        <v>44</v>
      </c>
      <c r="B20" s="18">
        <v>60044153</v>
      </c>
      <c r="C20" s="18">
        <v>0</v>
      </c>
      <c r="D20" s="58">
        <v>28090800</v>
      </c>
      <c r="E20" s="59">
        <v>28090800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19663560</v>
      </c>
      <c r="X20" s="59">
        <v>-19663560</v>
      </c>
      <c r="Y20" s="60">
        <v>-100</v>
      </c>
      <c r="Z20" s="61">
        <v>28090800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41802312</v>
      </c>
      <c r="C22" s="85">
        <f>SUM(C19:C21)</f>
        <v>0</v>
      </c>
      <c r="D22" s="86">
        <f aca="true" t="shared" si="3" ref="D22:Z22">SUM(D19:D21)</f>
        <v>6898009</v>
      </c>
      <c r="E22" s="87">
        <f t="shared" si="3"/>
        <v>6898009</v>
      </c>
      <c r="F22" s="87">
        <f t="shared" si="3"/>
        <v>11366469</v>
      </c>
      <c r="G22" s="87">
        <f t="shared" si="3"/>
        <v>-1099011</v>
      </c>
      <c r="H22" s="87">
        <f t="shared" si="3"/>
        <v>-6868325</v>
      </c>
      <c r="I22" s="87">
        <f t="shared" si="3"/>
        <v>3399133</v>
      </c>
      <c r="J22" s="87">
        <f t="shared" si="3"/>
        <v>-3366220</v>
      </c>
      <c r="K22" s="87">
        <f t="shared" si="3"/>
        <v>-4238210</v>
      </c>
      <c r="L22" s="87">
        <f t="shared" si="3"/>
        <v>2882286</v>
      </c>
      <c r="M22" s="87">
        <f t="shared" si="3"/>
        <v>-4722144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-1323011</v>
      </c>
      <c r="W22" s="87">
        <f t="shared" si="3"/>
        <v>24382909</v>
      </c>
      <c r="X22" s="87">
        <f t="shared" si="3"/>
        <v>-25705920</v>
      </c>
      <c r="Y22" s="88">
        <f>+IF(W22&lt;&gt;0,(X22/W22)*100,0)</f>
        <v>-105.42597685944692</v>
      </c>
      <c r="Z22" s="89">
        <f t="shared" si="3"/>
        <v>6898009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41802312</v>
      </c>
      <c r="C24" s="74">
        <f>SUM(C22:C23)</f>
        <v>0</v>
      </c>
      <c r="D24" s="75">
        <f aca="true" t="shared" si="4" ref="D24:Z24">SUM(D22:D23)</f>
        <v>6898009</v>
      </c>
      <c r="E24" s="76">
        <f t="shared" si="4"/>
        <v>6898009</v>
      </c>
      <c r="F24" s="76">
        <f t="shared" si="4"/>
        <v>11366469</v>
      </c>
      <c r="G24" s="76">
        <f t="shared" si="4"/>
        <v>-1099011</v>
      </c>
      <c r="H24" s="76">
        <f t="shared" si="4"/>
        <v>-6868325</v>
      </c>
      <c r="I24" s="76">
        <f t="shared" si="4"/>
        <v>3399133</v>
      </c>
      <c r="J24" s="76">
        <f t="shared" si="4"/>
        <v>-3366220</v>
      </c>
      <c r="K24" s="76">
        <f t="shared" si="4"/>
        <v>-4238210</v>
      </c>
      <c r="L24" s="76">
        <f t="shared" si="4"/>
        <v>2882286</v>
      </c>
      <c r="M24" s="76">
        <f t="shared" si="4"/>
        <v>-4722144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-1323011</v>
      </c>
      <c r="W24" s="76">
        <f t="shared" si="4"/>
        <v>24382909</v>
      </c>
      <c r="X24" s="76">
        <f t="shared" si="4"/>
        <v>-25705920</v>
      </c>
      <c r="Y24" s="77">
        <f>+IF(W24&lt;&gt;0,(X24/W24)*100,0)</f>
        <v>-105.42597685944692</v>
      </c>
      <c r="Z24" s="78">
        <f t="shared" si="4"/>
        <v>6898009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214007514</v>
      </c>
      <c r="C27" s="21">
        <v>0</v>
      </c>
      <c r="D27" s="98">
        <v>29640800</v>
      </c>
      <c r="E27" s="99">
        <v>29640800</v>
      </c>
      <c r="F27" s="99">
        <v>0</v>
      </c>
      <c r="G27" s="99">
        <v>3681438</v>
      </c>
      <c r="H27" s="99">
        <v>2025552</v>
      </c>
      <c r="I27" s="99">
        <v>5706990</v>
      </c>
      <c r="J27" s="99">
        <v>4780</v>
      </c>
      <c r="K27" s="99">
        <v>4328966</v>
      </c>
      <c r="L27" s="99">
        <v>2783537</v>
      </c>
      <c r="M27" s="99">
        <v>7117283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12824273</v>
      </c>
      <c r="W27" s="99">
        <v>14820400</v>
      </c>
      <c r="X27" s="99">
        <v>-1996127</v>
      </c>
      <c r="Y27" s="100">
        <v>-13.47</v>
      </c>
      <c r="Z27" s="101">
        <v>29640800</v>
      </c>
    </row>
    <row r="28" spans="1:26" ht="13.5">
      <c r="A28" s="102" t="s">
        <v>44</v>
      </c>
      <c r="B28" s="18">
        <v>213133011</v>
      </c>
      <c r="C28" s="18">
        <v>0</v>
      </c>
      <c r="D28" s="58">
        <v>28090800</v>
      </c>
      <c r="E28" s="59">
        <v>28090800</v>
      </c>
      <c r="F28" s="59">
        <v>0</v>
      </c>
      <c r="G28" s="59">
        <v>3681438</v>
      </c>
      <c r="H28" s="59">
        <v>2025552</v>
      </c>
      <c r="I28" s="59">
        <v>5706990</v>
      </c>
      <c r="J28" s="59">
        <v>4780</v>
      </c>
      <c r="K28" s="59">
        <v>4328966</v>
      </c>
      <c r="L28" s="59">
        <v>2783537</v>
      </c>
      <c r="M28" s="59">
        <v>7117283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12824273</v>
      </c>
      <c r="W28" s="59">
        <v>14045400</v>
      </c>
      <c r="X28" s="59">
        <v>-1221127</v>
      </c>
      <c r="Y28" s="60">
        <v>-8.69</v>
      </c>
      <c r="Z28" s="61">
        <v>28090800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349493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525010</v>
      </c>
      <c r="C31" s="18">
        <v>0</v>
      </c>
      <c r="D31" s="58">
        <v>1550000</v>
      </c>
      <c r="E31" s="59">
        <v>1550000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775000</v>
      </c>
      <c r="X31" s="59">
        <v>-775000</v>
      </c>
      <c r="Y31" s="60">
        <v>-100</v>
      </c>
      <c r="Z31" s="61">
        <v>1550000</v>
      </c>
    </row>
    <row r="32" spans="1:26" ht="13.5">
      <c r="A32" s="69" t="s">
        <v>50</v>
      </c>
      <c r="B32" s="21">
        <f>SUM(B28:B31)</f>
        <v>214007514</v>
      </c>
      <c r="C32" s="21">
        <f>SUM(C28:C31)</f>
        <v>0</v>
      </c>
      <c r="D32" s="98">
        <f aca="true" t="shared" si="5" ref="D32:Z32">SUM(D28:D31)</f>
        <v>29640800</v>
      </c>
      <c r="E32" s="99">
        <f t="shared" si="5"/>
        <v>29640800</v>
      </c>
      <c r="F32" s="99">
        <f t="shared" si="5"/>
        <v>0</v>
      </c>
      <c r="G32" s="99">
        <f t="shared" si="5"/>
        <v>3681438</v>
      </c>
      <c r="H32" s="99">
        <f t="shared" si="5"/>
        <v>2025552</v>
      </c>
      <c r="I32" s="99">
        <f t="shared" si="5"/>
        <v>5706990</v>
      </c>
      <c r="J32" s="99">
        <f t="shared" si="5"/>
        <v>4780</v>
      </c>
      <c r="K32" s="99">
        <f t="shared" si="5"/>
        <v>4328966</v>
      </c>
      <c r="L32" s="99">
        <f t="shared" si="5"/>
        <v>2783537</v>
      </c>
      <c r="M32" s="99">
        <f t="shared" si="5"/>
        <v>7117283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12824273</v>
      </c>
      <c r="W32" s="99">
        <f t="shared" si="5"/>
        <v>14820400</v>
      </c>
      <c r="X32" s="99">
        <f t="shared" si="5"/>
        <v>-1996127</v>
      </c>
      <c r="Y32" s="100">
        <f>+IF(W32&lt;&gt;0,(X32/W32)*100,0)</f>
        <v>-13.468779520120913</v>
      </c>
      <c r="Z32" s="101">
        <f t="shared" si="5"/>
        <v>29640800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86107961</v>
      </c>
      <c r="C35" s="18">
        <v>0</v>
      </c>
      <c r="D35" s="58">
        <v>82402939</v>
      </c>
      <c r="E35" s="59">
        <v>82402939</v>
      </c>
      <c r="F35" s="59">
        <v>58717270</v>
      </c>
      <c r="G35" s="59">
        <v>61121892</v>
      </c>
      <c r="H35" s="59">
        <v>55625150</v>
      </c>
      <c r="I35" s="59">
        <v>55625150</v>
      </c>
      <c r="J35" s="59">
        <v>57760128</v>
      </c>
      <c r="K35" s="59">
        <v>9723445</v>
      </c>
      <c r="L35" s="59">
        <v>27267877</v>
      </c>
      <c r="M35" s="59">
        <v>27267877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27267877</v>
      </c>
      <c r="W35" s="59">
        <v>41201470</v>
      </c>
      <c r="X35" s="59">
        <v>-13933593</v>
      </c>
      <c r="Y35" s="60">
        <v>-33.82</v>
      </c>
      <c r="Z35" s="61">
        <v>82402939</v>
      </c>
    </row>
    <row r="36" spans="1:26" ht="13.5">
      <c r="A36" s="57" t="s">
        <v>53</v>
      </c>
      <c r="B36" s="18">
        <v>530047737</v>
      </c>
      <c r="C36" s="18">
        <v>0</v>
      </c>
      <c r="D36" s="58">
        <v>550188679</v>
      </c>
      <c r="E36" s="59">
        <v>550188679</v>
      </c>
      <c r="F36" s="59">
        <v>579715967</v>
      </c>
      <c r="G36" s="59">
        <v>577850893</v>
      </c>
      <c r="H36" s="59">
        <v>576720800</v>
      </c>
      <c r="I36" s="59">
        <v>576720800</v>
      </c>
      <c r="J36" s="59">
        <v>574280414</v>
      </c>
      <c r="K36" s="59">
        <v>527905665</v>
      </c>
      <c r="L36" s="59">
        <v>527378991</v>
      </c>
      <c r="M36" s="59">
        <v>527378991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527378991</v>
      </c>
      <c r="W36" s="59">
        <v>275094340</v>
      </c>
      <c r="X36" s="59">
        <v>252284651</v>
      </c>
      <c r="Y36" s="60">
        <v>91.71</v>
      </c>
      <c r="Z36" s="61">
        <v>550188679</v>
      </c>
    </row>
    <row r="37" spans="1:26" ht="13.5">
      <c r="A37" s="57" t="s">
        <v>54</v>
      </c>
      <c r="B37" s="18">
        <v>39876541</v>
      </c>
      <c r="C37" s="18">
        <v>0</v>
      </c>
      <c r="D37" s="58">
        <v>27167006</v>
      </c>
      <c r="E37" s="59">
        <v>27167006</v>
      </c>
      <c r="F37" s="59">
        <v>30657394</v>
      </c>
      <c r="G37" s="59">
        <v>32383222</v>
      </c>
      <c r="H37" s="59">
        <v>32714112</v>
      </c>
      <c r="I37" s="59">
        <v>32714112</v>
      </c>
      <c r="J37" s="59">
        <v>35865622</v>
      </c>
      <c r="K37" s="59">
        <v>36285672</v>
      </c>
      <c r="L37" s="59">
        <v>50512458</v>
      </c>
      <c r="M37" s="59">
        <v>50512458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50512458</v>
      </c>
      <c r="W37" s="59">
        <v>13583503</v>
      </c>
      <c r="X37" s="59">
        <v>36928955</v>
      </c>
      <c r="Y37" s="60">
        <v>271.87</v>
      </c>
      <c r="Z37" s="61">
        <v>27167006</v>
      </c>
    </row>
    <row r="38" spans="1:26" ht="13.5">
      <c r="A38" s="57" t="s">
        <v>55</v>
      </c>
      <c r="B38" s="18">
        <v>15005794</v>
      </c>
      <c r="C38" s="18">
        <v>0</v>
      </c>
      <c r="D38" s="58">
        <v>25887255</v>
      </c>
      <c r="E38" s="59">
        <v>25887255</v>
      </c>
      <c r="F38" s="59">
        <v>18943172</v>
      </c>
      <c r="G38" s="59">
        <v>18854722</v>
      </c>
      <c r="H38" s="59">
        <v>18765319</v>
      </c>
      <c r="I38" s="59">
        <v>18765319</v>
      </c>
      <c r="J38" s="59">
        <v>18674620</v>
      </c>
      <c r="K38" s="59">
        <v>19360629</v>
      </c>
      <c r="L38" s="59">
        <v>19268204</v>
      </c>
      <c r="M38" s="59">
        <v>19268204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19268204</v>
      </c>
      <c r="W38" s="59">
        <v>12943628</v>
      </c>
      <c r="X38" s="59">
        <v>6324576</v>
      </c>
      <c r="Y38" s="60">
        <v>48.86</v>
      </c>
      <c r="Z38" s="61">
        <v>25887255</v>
      </c>
    </row>
    <row r="39" spans="1:26" ht="13.5">
      <c r="A39" s="57" t="s">
        <v>56</v>
      </c>
      <c r="B39" s="18">
        <v>561273363</v>
      </c>
      <c r="C39" s="18">
        <v>0</v>
      </c>
      <c r="D39" s="58">
        <v>579537357</v>
      </c>
      <c r="E39" s="59">
        <v>579537357</v>
      </c>
      <c r="F39" s="59">
        <v>588832671</v>
      </c>
      <c r="G39" s="59">
        <v>587734841</v>
      </c>
      <c r="H39" s="59">
        <v>580866519</v>
      </c>
      <c r="I39" s="59">
        <v>580866519</v>
      </c>
      <c r="J39" s="59">
        <v>577500300</v>
      </c>
      <c r="K39" s="59">
        <v>481982809</v>
      </c>
      <c r="L39" s="59">
        <v>484866206</v>
      </c>
      <c r="M39" s="59">
        <v>484866206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484866206</v>
      </c>
      <c r="W39" s="59">
        <v>289768679</v>
      </c>
      <c r="X39" s="59">
        <v>195097527</v>
      </c>
      <c r="Y39" s="60">
        <v>67.33</v>
      </c>
      <c r="Z39" s="61">
        <v>579537357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66072032</v>
      </c>
      <c r="C42" s="18">
        <v>0</v>
      </c>
      <c r="D42" s="58">
        <v>34114588</v>
      </c>
      <c r="E42" s="59">
        <v>34114588</v>
      </c>
      <c r="F42" s="59">
        <v>6400585</v>
      </c>
      <c r="G42" s="59">
        <v>-3707122</v>
      </c>
      <c r="H42" s="59">
        <v>-2095827</v>
      </c>
      <c r="I42" s="59">
        <v>597636</v>
      </c>
      <c r="J42" s="59">
        <v>-1220636</v>
      </c>
      <c r="K42" s="59">
        <v>-216625</v>
      </c>
      <c r="L42" s="59">
        <v>22829665</v>
      </c>
      <c r="M42" s="59">
        <v>21392404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21990040</v>
      </c>
      <c r="W42" s="59">
        <v>36882049</v>
      </c>
      <c r="X42" s="59">
        <v>-14892009</v>
      </c>
      <c r="Y42" s="60">
        <v>-40.38</v>
      </c>
      <c r="Z42" s="61">
        <v>34114588</v>
      </c>
    </row>
    <row r="43" spans="1:26" ht="13.5">
      <c r="A43" s="57" t="s">
        <v>59</v>
      </c>
      <c r="B43" s="18">
        <v>-64578683</v>
      </c>
      <c r="C43" s="18">
        <v>0</v>
      </c>
      <c r="D43" s="58">
        <v>-29640800</v>
      </c>
      <c r="E43" s="59">
        <v>-29640800</v>
      </c>
      <c r="F43" s="59">
        <v>0</v>
      </c>
      <c r="G43" s="59">
        <v>-3681438</v>
      </c>
      <c r="H43" s="59">
        <v>-2025552</v>
      </c>
      <c r="I43" s="59">
        <v>-5706990</v>
      </c>
      <c r="J43" s="59">
        <v>-4780</v>
      </c>
      <c r="K43" s="59">
        <v>-4328966</v>
      </c>
      <c r="L43" s="59">
        <v>-2783537</v>
      </c>
      <c r="M43" s="59">
        <v>-7117283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-12824273</v>
      </c>
      <c r="W43" s="59">
        <v>-12900000</v>
      </c>
      <c r="X43" s="59">
        <v>75727</v>
      </c>
      <c r="Y43" s="60">
        <v>-0.59</v>
      </c>
      <c r="Z43" s="61">
        <v>-29640800</v>
      </c>
    </row>
    <row r="44" spans="1:26" ht="13.5">
      <c r="A44" s="57" t="s">
        <v>60</v>
      </c>
      <c r="B44" s="18">
        <v>-693020</v>
      </c>
      <c r="C44" s="18">
        <v>0</v>
      </c>
      <c r="D44" s="58">
        <v>-655000</v>
      </c>
      <c r="E44" s="59">
        <v>-655000</v>
      </c>
      <c r="F44" s="59">
        <v>-79400</v>
      </c>
      <c r="G44" s="59">
        <v>-80586</v>
      </c>
      <c r="H44" s="59">
        <v>-77654</v>
      </c>
      <c r="I44" s="59">
        <v>-237640</v>
      </c>
      <c r="J44" s="59">
        <v>-78683</v>
      </c>
      <c r="K44" s="59">
        <v>-84276</v>
      </c>
      <c r="L44" s="59">
        <v>-87831</v>
      </c>
      <c r="M44" s="59">
        <v>-250790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-488430</v>
      </c>
      <c r="W44" s="59">
        <v>-399996</v>
      </c>
      <c r="X44" s="59">
        <v>-88434</v>
      </c>
      <c r="Y44" s="60">
        <v>22.11</v>
      </c>
      <c r="Z44" s="61">
        <v>-655000</v>
      </c>
    </row>
    <row r="45" spans="1:26" ht="13.5">
      <c r="A45" s="69" t="s">
        <v>61</v>
      </c>
      <c r="B45" s="21">
        <v>19248106</v>
      </c>
      <c r="C45" s="21">
        <v>0</v>
      </c>
      <c r="D45" s="98">
        <v>27541804</v>
      </c>
      <c r="E45" s="99">
        <v>27541804</v>
      </c>
      <c r="F45" s="99">
        <v>25569291</v>
      </c>
      <c r="G45" s="99">
        <v>18100145</v>
      </c>
      <c r="H45" s="99">
        <v>13901112</v>
      </c>
      <c r="I45" s="99">
        <v>13901112</v>
      </c>
      <c r="J45" s="99">
        <v>12597013</v>
      </c>
      <c r="K45" s="99">
        <v>7967146</v>
      </c>
      <c r="L45" s="99">
        <v>27925443</v>
      </c>
      <c r="M45" s="99">
        <v>27925443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27925443</v>
      </c>
      <c r="W45" s="99">
        <v>47305069</v>
      </c>
      <c r="X45" s="99">
        <v>-19379626</v>
      </c>
      <c r="Y45" s="100">
        <v>-40.97</v>
      </c>
      <c r="Z45" s="101">
        <v>27541804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4610438</v>
      </c>
      <c r="C49" s="51">
        <v>0</v>
      </c>
      <c r="D49" s="128">
        <v>2909777</v>
      </c>
      <c r="E49" s="53">
        <v>2390261</v>
      </c>
      <c r="F49" s="53">
        <v>0</v>
      </c>
      <c r="G49" s="53">
        <v>0</v>
      </c>
      <c r="H49" s="53">
        <v>0</v>
      </c>
      <c r="I49" s="53">
        <v>2408838</v>
      </c>
      <c r="J49" s="53">
        <v>0</v>
      </c>
      <c r="K49" s="53">
        <v>0</v>
      </c>
      <c r="L49" s="53">
        <v>0</v>
      </c>
      <c r="M49" s="53">
        <v>104583426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116902740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2284143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2284143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66.8646863647535</v>
      </c>
      <c r="C58" s="5">
        <f>IF(C67=0,0,+(C76/C67)*100)</f>
        <v>0</v>
      </c>
      <c r="D58" s="6">
        <f aca="true" t="shared" si="6" ref="D58:Z58">IF(D67=0,0,+(D76/D67)*100)</f>
        <v>88.99382838462199</v>
      </c>
      <c r="E58" s="7">
        <f t="shared" si="6"/>
        <v>88.99382838462199</v>
      </c>
      <c r="F58" s="7">
        <f t="shared" si="6"/>
        <v>239.15195668082433</v>
      </c>
      <c r="G58" s="7">
        <f t="shared" si="6"/>
        <v>29.420689402823296</v>
      </c>
      <c r="H58" s="7">
        <f t="shared" si="6"/>
        <v>98.85272063366001</v>
      </c>
      <c r="I58" s="7">
        <f t="shared" si="6"/>
        <v>58.500409424632174</v>
      </c>
      <c r="J58" s="7">
        <f t="shared" si="6"/>
        <v>48.840172840299765</v>
      </c>
      <c r="K58" s="7">
        <f t="shared" si="6"/>
        <v>49.249174143523675</v>
      </c>
      <c r="L58" s="7">
        <f t="shared" si="6"/>
        <v>345.81559670069794</v>
      </c>
      <c r="M58" s="7">
        <f t="shared" si="6"/>
        <v>68.47710029174425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63.115199921742025</v>
      </c>
      <c r="W58" s="7">
        <f t="shared" si="6"/>
        <v>83.66916237365892</v>
      </c>
      <c r="X58" s="7">
        <f t="shared" si="6"/>
        <v>0</v>
      </c>
      <c r="Y58" s="7">
        <f t="shared" si="6"/>
        <v>0</v>
      </c>
      <c r="Z58" s="8">
        <f t="shared" si="6"/>
        <v>88.99382838462199</v>
      </c>
    </row>
    <row r="59" spans="1:26" ht="13.5">
      <c r="A59" s="36" t="s">
        <v>31</v>
      </c>
      <c r="B59" s="9">
        <f aca="true" t="shared" si="7" ref="B59:Z66">IF(B68=0,0,+(B77/B68)*100)</f>
        <v>77.9630432078581</v>
      </c>
      <c r="C59" s="9">
        <f t="shared" si="7"/>
        <v>0</v>
      </c>
      <c r="D59" s="2">
        <f t="shared" si="7"/>
        <v>99.99998856083263</v>
      </c>
      <c r="E59" s="10">
        <f t="shared" si="7"/>
        <v>99.99998856083263</v>
      </c>
      <c r="F59" s="10">
        <f t="shared" si="7"/>
        <v>18.017964807278176</v>
      </c>
      <c r="G59" s="10">
        <f t="shared" si="7"/>
        <v>108.89759231912927</v>
      </c>
      <c r="H59" s="10">
        <f t="shared" si="7"/>
        <v>87.78362397791997</v>
      </c>
      <c r="I59" s="10">
        <f t="shared" si="7"/>
        <v>46.5784780356312</v>
      </c>
      <c r="J59" s="10">
        <f t="shared" si="7"/>
        <v>88.1179128085549</v>
      </c>
      <c r="K59" s="10">
        <f t="shared" si="7"/>
        <v>78.64098828268484</v>
      </c>
      <c r="L59" s="10">
        <f t="shared" si="7"/>
        <v>102.56001498748442</v>
      </c>
      <c r="M59" s="10">
        <f t="shared" si="7"/>
        <v>89.82194340831605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61.38057349474829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99.99998856083263</v>
      </c>
    </row>
    <row r="60" spans="1:26" ht="13.5">
      <c r="A60" s="37" t="s">
        <v>32</v>
      </c>
      <c r="B60" s="12">
        <f t="shared" si="7"/>
        <v>64.01693793224943</v>
      </c>
      <c r="C60" s="12">
        <f t="shared" si="7"/>
        <v>0</v>
      </c>
      <c r="D60" s="3">
        <f t="shared" si="7"/>
        <v>87.182920133392</v>
      </c>
      <c r="E60" s="13">
        <f t="shared" si="7"/>
        <v>87.182920133392</v>
      </c>
      <c r="F60" s="13">
        <f t="shared" si="7"/>
        <v>-184.8167737122896</v>
      </c>
      <c r="G60" s="13">
        <f t="shared" si="7"/>
        <v>26.892981034814927</v>
      </c>
      <c r="H60" s="13">
        <f t="shared" si="7"/>
        <v>106.95603184936652</v>
      </c>
      <c r="I60" s="13">
        <f t="shared" si="7"/>
        <v>65.45909487509914</v>
      </c>
      <c r="J60" s="13">
        <f t="shared" si="7"/>
        <v>46.21105152313091</v>
      </c>
      <c r="K60" s="13">
        <f t="shared" si="7"/>
        <v>50.05001670818421</v>
      </c>
      <c r="L60" s="13">
        <f t="shared" si="7"/>
        <v>632.2788213971136</v>
      </c>
      <c r="M60" s="13">
        <f t="shared" si="7"/>
        <v>68.35439823564165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66.87970565019947</v>
      </c>
      <c r="W60" s="13">
        <f t="shared" si="7"/>
        <v>80.64977129623139</v>
      </c>
      <c r="X60" s="13">
        <f t="shared" si="7"/>
        <v>0</v>
      </c>
      <c r="Y60" s="13">
        <f t="shared" si="7"/>
        <v>0</v>
      </c>
      <c r="Z60" s="14">
        <f t="shared" si="7"/>
        <v>87.182920133392</v>
      </c>
    </row>
    <row r="61" spans="1:26" ht="13.5">
      <c r="A61" s="38" t="s">
        <v>114</v>
      </c>
      <c r="B61" s="12">
        <f t="shared" si="7"/>
        <v>64.03363915783157</v>
      </c>
      <c r="C61" s="12">
        <f t="shared" si="7"/>
        <v>0</v>
      </c>
      <c r="D61" s="3">
        <f t="shared" si="7"/>
        <v>94.99999637790529</v>
      </c>
      <c r="E61" s="13">
        <f t="shared" si="7"/>
        <v>94.99999637790529</v>
      </c>
      <c r="F61" s="13">
        <f t="shared" si="7"/>
        <v>43.51274711565134</v>
      </c>
      <c r="G61" s="13">
        <f t="shared" si="7"/>
        <v>286.67220769684786</v>
      </c>
      <c r="H61" s="13">
        <f t="shared" si="7"/>
        <v>154.2484669439391</v>
      </c>
      <c r="I61" s="13">
        <f t="shared" si="7"/>
        <v>107.04255217518157</v>
      </c>
      <c r="J61" s="13">
        <f t="shared" si="7"/>
        <v>136.7835712898811</v>
      </c>
      <c r="K61" s="13">
        <f t="shared" si="7"/>
        <v>85.31696422192073</v>
      </c>
      <c r="L61" s="13">
        <f t="shared" si="7"/>
        <v>65.01441945543284</v>
      </c>
      <c r="M61" s="13">
        <f t="shared" si="7"/>
        <v>88.93337844128155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97.23997908457099</v>
      </c>
      <c r="W61" s="13">
        <f t="shared" si="7"/>
        <v>86.87772004979594</v>
      </c>
      <c r="X61" s="13">
        <f t="shared" si="7"/>
        <v>0</v>
      </c>
      <c r="Y61" s="13">
        <f t="shared" si="7"/>
        <v>0</v>
      </c>
      <c r="Z61" s="14">
        <f t="shared" si="7"/>
        <v>94.99999637790529</v>
      </c>
    </row>
    <row r="62" spans="1:26" ht="13.5">
      <c r="A62" s="38" t="s">
        <v>115</v>
      </c>
      <c r="B62" s="12">
        <f t="shared" si="7"/>
        <v>63.96211700613665</v>
      </c>
      <c r="C62" s="12">
        <f t="shared" si="7"/>
        <v>0</v>
      </c>
      <c r="D62" s="3">
        <f t="shared" si="7"/>
        <v>79.99999713153552</v>
      </c>
      <c r="E62" s="13">
        <f t="shared" si="7"/>
        <v>79.99999713153552</v>
      </c>
      <c r="F62" s="13">
        <f t="shared" si="7"/>
        <v>-5.417737329697092</v>
      </c>
      <c r="G62" s="13">
        <f t="shared" si="7"/>
        <v>4.717378213652125</v>
      </c>
      <c r="H62" s="13">
        <f t="shared" si="7"/>
        <v>123.3513600148901</v>
      </c>
      <c r="I62" s="13">
        <f t="shared" si="7"/>
        <v>33.02769448371931</v>
      </c>
      <c r="J62" s="13">
        <f t="shared" si="7"/>
        <v>10.506379707745356</v>
      </c>
      <c r="K62" s="13">
        <f t="shared" si="7"/>
        <v>17.7419577623775</v>
      </c>
      <c r="L62" s="13">
        <f t="shared" si="7"/>
        <v>-13.478987228326314</v>
      </c>
      <c r="M62" s="13">
        <f t="shared" si="7"/>
        <v>60.648017485103054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43.270510314821614</v>
      </c>
      <c r="W62" s="13">
        <f t="shared" si="7"/>
        <v>73.6486869406793</v>
      </c>
      <c r="X62" s="13">
        <f t="shared" si="7"/>
        <v>0</v>
      </c>
      <c r="Y62" s="13">
        <f t="shared" si="7"/>
        <v>0</v>
      </c>
      <c r="Z62" s="14">
        <f t="shared" si="7"/>
        <v>79.99999713153552</v>
      </c>
    </row>
    <row r="63" spans="1:26" ht="13.5">
      <c r="A63" s="38" t="s">
        <v>116</v>
      </c>
      <c r="B63" s="12">
        <f t="shared" si="7"/>
        <v>64.01693937608181</v>
      </c>
      <c r="C63" s="12">
        <f t="shared" si="7"/>
        <v>0</v>
      </c>
      <c r="D63" s="3">
        <f t="shared" si="7"/>
        <v>80.00000444456938</v>
      </c>
      <c r="E63" s="13">
        <f t="shared" si="7"/>
        <v>80.00000444456938</v>
      </c>
      <c r="F63" s="13">
        <f t="shared" si="7"/>
        <v>31.26596652386602</v>
      </c>
      <c r="G63" s="13">
        <f t="shared" si="7"/>
        <v>39.524959497001</v>
      </c>
      <c r="H63" s="13">
        <f t="shared" si="7"/>
        <v>51.18636903240177</v>
      </c>
      <c r="I63" s="13">
        <f t="shared" si="7"/>
        <v>40.67514357174611</v>
      </c>
      <c r="J63" s="13">
        <f t="shared" si="7"/>
        <v>31.842007118990658</v>
      </c>
      <c r="K63" s="13">
        <f t="shared" si="7"/>
        <v>58.5914414718687</v>
      </c>
      <c r="L63" s="13">
        <f t="shared" si="7"/>
        <v>43.78440887678075</v>
      </c>
      <c r="M63" s="13">
        <f t="shared" si="7"/>
        <v>44.52325809666565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42.60927613214541</v>
      </c>
      <c r="W63" s="13">
        <f t="shared" si="7"/>
        <v>74.00000533348266</v>
      </c>
      <c r="X63" s="13">
        <f t="shared" si="7"/>
        <v>0</v>
      </c>
      <c r="Y63" s="13">
        <f t="shared" si="7"/>
        <v>0</v>
      </c>
      <c r="Z63" s="14">
        <f t="shared" si="7"/>
        <v>80.00000444456938</v>
      </c>
    </row>
    <row r="64" spans="1:26" ht="13.5">
      <c r="A64" s="38" t="s">
        <v>117</v>
      </c>
      <c r="B64" s="12">
        <f t="shared" si="7"/>
        <v>64.01693107124746</v>
      </c>
      <c r="C64" s="12">
        <f t="shared" si="7"/>
        <v>0</v>
      </c>
      <c r="D64" s="3">
        <f t="shared" si="7"/>
        <v>70.00002820446096</v>
      </c>
      <c r="E64" s="13">
        <f t="shared" si="7"/>
        <v>70.00002820446096</v>
      </c>
      <c r="F64" s="13">
        <f t="shared" si="7"/>
        <v>19.15665680650531</v>
      </c>
      <c r="G64" s="13">
        <f t="shared" si="7"/>
        <v>25.831182359793303</v>
      </c>
      <c r="H64" s="13">
        <f t="shared" si="7"/>
        <v>23.26488039259272</v>
      </c>
      <c r="I64" s="13">
        <f t="shared" si="7"/>
        <v>22.751197863572404</v>
      </c>
      <c r="J64" s="13">
        <f t="shared" si="7"/>
        <v>20.372833493625816</v>
      </c>
      <c r="K64" s="13">
        <f t="shared" si="7"/>
        <v>22.98061251628126</v>
      </c>
      <c r="L64" s="13">
        <f t="shared" si="7"/>
        <v>20.99450620607862</v>
      </c>
      <c r="M64" s="13">
        <f t="shared" si="7"/>
        <v>21.44932823285806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22.099173770103636</v>
      </c>
      <c r="W64" s="13">
        <f t="shared" si="7"/>
        <v>70.00001781334112</v>
      </c>
      <c r="X64" s="13">
        <f t="shared" si="7"/>
        <v>0</v>
      </c>
      <c r="Y64" s="13">
        <f t="shared" si="7"/>
        <v>0</v>
      </c>
      <c r="Z64" s="14">
        <f t="shared" si="7"/>
        <v>70.00002820446096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92.5705060424528</v>
      </c>
      <c r="C66" s="15">
        <f t="shared" si="7"/>
        <v>0</v>
      </c>
      <c r="D66" s="4">
        <f t="shared" si="7"/>
        <v>100.0002442623984</v>
      </c>
      <c r="E66" s="16">
        <f t="shared" si="7"/>
        <v>100.0002442623984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-231.92186220610597</v>
      </c>
      <c r="M66" s="16">
        <f t="shared" si="7"/>
        <v>3.664073891325198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1.2795699271702898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100.0002442623984</v>
      </c>
    </row>
    <row r="67" spans="1:26" ht="13.5" hidden="1">
      <c r="A67" s="40" t="s">
        <v>120</v>
      </c>
      <c r="B67" s="23">
        <v>61627034</v>
      </c>
      <c r="C67" s="23"/>
      <c r="D67" s="24">
        <v>76360721</v>
      </c>
      <c r="E67" s="25">
        <v>76360721</v>
      </c>
      <c r="F67" s="25">
        <v>1101406</v>
      </c>
      <c r="G67" s="25">
        <v>12954139</v>
      </c>
      <c r="H67" s="25">
        <v>4404507</v>
      </c>
      <c r="I67" s="25">
        <v>18460052</v>
      </c>
      <c r="J67" s="25">
        <v>7342732</v>
      </c>
      <c r="K67" s="25">
        <v>7504936</v>
      </c>
      <c r="L67" s="25">
        <v>1040220</v>
      </c>
      <c r="M67" s="25">
        <v>15887888</v>
      </c>
      <c r="N67" s="25"/>
      <c r="O67" s="25"/>
      <c r="P67" s="25"/>
      <c r="Q67" s="25"/>
      <c r="R67" s="25"/>
      <c r="S67" s="25"/>
      <c r="T67" s="25"/>
      <c r="U67" s="25"/>
      <c r="V67" s="25">
        <v>34347940</v>
      </c>
      <c r="W67" s="25">
        <v>40182201</v>
      </c>
      <c r="X67" s="25"/>
      <c r="Y67" s="24"/>
      <c r="Z67" s="26">
        <v>76360721</v>
      </c>
    </row>
    <row r="68" spans="1:26" ht="13.5" hidden="1">
      <c r="A68" s="36" t="s">
        <v>31</v>
      </c>
      <c r="B68" s="18">
        <v>8144051</v>
      </c>
      <c r="C68" s="18"/>
      <c r="D68" s="19">
        <v>8741895</v>
      </c>
      <c r="E68" s="20">
        <v>8741895</v>
      </c>
      <c r="F68" s="20">
        <v>2133282</v>
      </c>
      <c r="G68" s="20">
        <v>593891</v>
      </c>
      <c r="H68" s="20">
        <v>580434</v>
      </c>
      <c r="I68" s="20">
        <v>3307607</v>
      </c>
      <c r="J68" s="20">
        <v>575951</v>
      </c>
      <c r="K68" s="20">
        <v>568987</v>
      </c>
      <c r="L68" s="20">
        <v>576481</v>
      </c>
      <c r="M68" s="20">
        <v>1721419</v>
      </c>
      <c r="N68" s="20"/>
      <c r="O68" s="20"/>
      <c r="P68" s="20"/>
      <c r="Q68" s="20"/>
      <c r="R68" s="20"/>
      <c r="S68" s="20"/>
      <c r="T68" s="20"/>
      <c r="U68" s="20"/>
      <c r="V68" s="20">
        <v>5029026</v>
      </c>
      <c r="W68" s="20">
        <v>5246500</v>
      </c>
      <c r="X68" s="20"/>
      <c r="Y68" s="19"/>
      <c r="Z68" s="22">
        <v>8741895</v>
      </c>
    </row>
    <row r="69" spans="1:26" ht="13.5" hidden="1">
      <c r="A69" s="37" t="s">
        <v>32</v>
      </c>
      <c r="B69" s="18">
        <v>51314410</v>
      </c>
      <c r="C69" s="18"/>
      <c r="D69" s="19">
        <v>65571847</v>
      </c>
      <c r="E69" s="20">
        <v>65571847</v>
      </c>
      <c r="F69" s="20">
        <v>-1217238</v>
      </c>
      <c r="G69" s="20">
        <v>11766877</v>
      </c>
      <c r="H69" s="20">
        <v>3594420</v>
      </c>
      <c r="I69" s="20">
        <v>14144059</v>
      </c>
      <c r="J69" s="20">
        <v>6662231</v>
      </c>
      <c r="K69" s="20">
        <v>6490831</v>
      </c>
      <c r="L69" s="20">
        <v>472288</v>
      </c>
      <c r="M69" s="20">
        <v>13625350</v>
      </c>
      <c r="N69" s="20"/>
      <c r="O69" s="20"/>
      <c r="P69" s="20"/>
      <c r="Q69" s="20"/>
      <c r="R69" s="20"/>
      <c r="S69" s="20"/>
      <c r="T69" s="20"/>
      <c r="U69" s="20"/>
      <c r="V69" s="20">
        <v>27769409</v>
      </c>
      <c r="W69" s="20">
        <v>33912209</v>
      </c>
      <c r="X69" s="20"/>
      <c r="Y69" s="19"/>
      <c r="Z69" s="22">
        <v>65571847</v>
      </c>
    </row>
    <row r="70" spans="1:26" ht="13.5" hidden="1">
      <c r="A70" s="38" t="s">
        <v>114</v>
      </c>
      <c r="B70" s="18">
        <v>27760148</v>
      </c>
      <c r="C70" s="18"/>
      <c r="D70" s="19">
        <v>35890834</v>
      </c>
      <c r="E70" s="20">
        <v>35890834</v>
      </c>
      <c r="F70" s="20">
        <v>3579751</v>
      </c>
      <c r="G70" s="20">
        <v>784451</v>
      </c>
      <c r="H70" s="20">
        <v>1832614</v>
      </c>
      <c r="I70" s="20">
        <v>6196816</v>
      </c>
      <c r="J70" s="20">
        <v>1704723</v>
      </c>
      <c r="K70" s="20">
        <v>2589267</v>
      </c>
      <c r="L70" s="20">
        <v>3018838</v>
      </c>
      <c r="M70" s="20">
        <v>7312828</v>
      </c>
      <c r="N70" s="20"/>
      <c r="O70" s="20"/>
      <c r="P70" s="20"/>
      <c r="Q70" s="20"/>
      <c r="R70" s="20"/>
      <c r="S70" s="20"/>
      <c r="T70" s="20"/>
      <c r="U70" s="20"/>
      <c r="V70" s="20">
        <v>13509644</v>
      </c>
      <c r="W70" s="20">
        <v>18756550</v>
      </c>
      <c r="X70" s="20"/>
      <c r="Y70" s="19"/>
      <c r="Z70" s="22">
        <v>35890834</v>
      </c>
    </row>
    <row r="71" spans="1:26" ht="13.5" hidden="1">
      <c r="A71" s="38" t="s">
        <v>115</v>
      </c>
      <c r="B71" s="18">
        <v>8456565</v>
      </c>
      <c r="C71" s="18"/>
      <c r="D71" s="19">
        <v>13944743</v>
      </c>
      <c r="E71" s="20">
        <v>13944743</v>
      </c>
      <c r="F71" s="20">
        <v>-6167907</v>
      </c>
      <c r="G71" s="20">
        <v>9610211</v>
      </c>
      <c r="H71" s="20">
        <v>386834</v>
      </c>
      <c r="I71" s="20">
        <v>3829138</v>
      </c>
      <c r="J71" s="20">
        <v>3582766</v>
      </c>
      <c r="K71" s="20">
        <v>2606302</v>
      </c>
      <c r="L71" s="20">
        <v>-3932061</v>
      </c>
      <c r="M71" s="20">
        <v>2257007</v>
      </c>
      <c r="N71" s="20"/>
      <c r="O71" s="20"/>
      <c r="P71" s="20"/>
      <c r="Q71" s="20"/>
      <c r="R71" s="20"/>
      <c r="S71" s="20"/>
      <c r="T71" s="20"/>
      <c r="U71" s="20"/>
      <c r="V71" s="20">
        <v>6086145</v>
      </c>
      <c r="W71" s="20">
        <v>7287523</v>
      </c>
      <c r="X71" s="20"/>
      <c r="Y71" s="19"/>
      <c r="Z71" s="22">
        <v>13944743</v>
      </c>
    </row>
    <row r="72" spans="1:26" ht="13.5" hidden="1">
      <c r="A72" s="38" t="s">
        <v>116</v>
      </c>
      <c r="B72" s="18">
        <v>8647544</v>
      </c>
      <c r="C72" s="18"/>
      <c r="D72" s="19">
        <v>8999747</v>
      </c>
      <c r="E72" s="20">
        <v>8999747</v>
      </c>
      <c r="F72" s="20">
        <v>786411</v>
      </c>
      <c r="G72" s="20">
        <v>787596</v>
      </c>
      <c r="H72" s="20">
        <v>790142</v>
      </c>
      <c r="I72" s="20">
        <v>2364149</v>
      </c>
      <c r="J72" s="20">
        <v>788314</v>
      </c>
      <c r="K72" s="20">
        <v>755013</v>
      </c>
      <c r="L72" s="20">
        <v>845712</v>
      </c>
      <c r="M72" s="20">
        <v>2389039</v>
      </c>
      <c r="N72" s="20"/>
      <c r="O72" s="20"/>
      <c r="P72" s="20"/>
      <c r="Q72" s="20"/>
      <c r="R72" s="20"/>
      <c r="S72" s="20"/>
      <c r="T72" s="20"/>
      <c r="U72" s="20"/>
      <c r="V72" s="20">
        <v>4753188</v>
      </c>
      <c r="W72" s="20">
        <v>4499874</v>
      </c>
      <c r="X72" s="20"/>
      <c r="Y72" s="19"/>
      <c r="Z72" s="22">
        <v>8999747</v>
      </c>
    </row>
    <row r="73" spans="1:26" ht="13.5" hidden="1">
      <c r="A73" s="38" t="s">
        <v>117</v>
      </c>
      <c r="B73" s="18">
        <v>6450153</v>
      </c>
      <c r="C73" s="18"/>
      <c r="D73" s="19">
        <v>6736523</v>
      </c>
      <c r="E73" s="20">
        <v>6736523</v>
      </c>
      <c r="F73" s="20">
        <v>584507</v>
      </c>
      <c r="G73" s="20">
        <v>584619</v>
      </c>
      <c r="H73" s="20">
        <v>584830</v>
      </c>
      <c r="I73" s="20">
        <v>1753956</v>
      </c>
      <c r="J73" s="20">
        <v>586428</v>
      </c>
      <c r="K73" s="20">
        <v>586564</v>
      </c>
      <c r="L73" s="20">
        <v>586844</v>
      </c>
      <c r="M73" s="20">
        <v>1759836</v>
      </c>
      <c r="N73" s="20"/>
      <c r="O73" s="20"/>
      <c r="P73" s="20"/>
      <c r="Q73" s="20"/>
      <c r="R73" s="20"/>
      <c r="S73" s="20"/>
      <c r="T73" s="20"/>
      <c r="U73" s="20"/>
      <c r="V73" s="20">
        <v>3513792</v>
      </c>
      <c r="W73" s="20">
        <v>3368262</v>
      </c>
      <c r="X73" s="20"/>
      <c r="Y73" s="19"/>
      <c r="Z73" s="22">
        <v>6736523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-46315</v>
      </c>
      <c r="L74" s="20">
        <v>-47045</v>
      </c>
      <c r="M74" s="20">
        <v>-93360</v>
      </c>
      <c r="N74" s="20"/>
      <c r="O74" s="20"/>
      <c r="P74" s="20"/>
      <c r="Q74" s="20"/>
      <c r="R74" s="20"/>
      <c r="S74" s="20"/>
      <c r="T74" s="20"/>
      <c r="U74" s="20"/>
      <c r="V74" s="20">
        <v>-93360</v>
      </c>
      <c r="W74" s="20"/>
      <c r="X74" s="20"/>
      <c r="Y74" s="19"/>
      <c r="Z74" s="22"/>
    </row>
    <row r="75" spans="1:26" ht="13.5" hidden="1">
      <c r="A75" s="39" t="s">
        <v>119</v>
      </c>
      <c r="B75" s="27">
        <v>2168573</v>
      </c>
      <c r="C75" s="27"/>
      <c r="D75" s="28">
        <v>2046979</v>
      </c>
      <c r="E75" s="29">
        <v>2046979</v>
      </c>
      <c r="F75" s="29">
        <v>185362</v>
      </c>
      <c r="G75" s="29">
        <v>593371</v>
      </c>
      <c r="H75" s="29">
        <v>229653</v>
      </c>
      <c r="I75" s="29">
        <v>1008386</v>
      </c>
      <c r="J75" s="29">
        <v>104550</v>
      </c>
      <c r="K75" s="29">
        <v>445118</v>
      </c>
      <c r="L75" s="29">
        <v>-8549</v>
      </c>
      <c r="M75" s="29">
        <v>541119</v>
      </c>
      <c r="N75" s="29"/>
      <c r="O75" s="29"/>
      <c r="P75" s="29"/>
      <c r="Q75" s="29"/>
      <c r="R75" s="29"/>
      <c r="S75" s="29"/>
      <c r="T75" s="29"/>
      <c r="U75" s="29"/>
      <c r="V75" s="29">
        <v>1549505</v>
      </c>
      <c r="W75" s="29">
        <v>1023492</v>
      </c>
      <c r="X75" s="29"/>
      <c r="Y75" s="28"/>
      <c r="Z75" s="30">
        <v>2046979</v>
      </c>
    </row>
    <row r="76" spans="1:26" ht="13.5" hidden="1">
      <c r="A76" s="41" t="s">
        <v>121</v>
      </c>
      <c r="B76" s="31">
        <v>41206723</v>
      </c>
      <c r="C76" s="31"/>
      <c r="D76" s="32">
        <v>67956329</v>
      </c>
      <c r="E76" s="33">
        <v>67956329</v>
      </c>
      <c r="F76" s="33">
        <v>2634034</v>
      </c>
      <c r="G76" s="33">
        <v>3811197</v>
      </c>
      <c r="H76" s="33">
        <v>4353975</v>
      </c>
      <c r="I76" s="33">
        <v>10799206</v>
      </c>
      <c r="J76" s="33">
        <v>3586203</v>
      </c>
      <c r="K76" s="33">
        <v>3696119</v>
      </c>
      <c r="L76" s="33">
        <v>3597243</v>
      </c>
      <c r="M76" s="33">
        <v>10879565</v>
      </c>
      <c r="N76" s="33"/>
      <c r="O76" s="33"/>
      <c r="P76" s="33"/>
      <c r="Q76" s="33"/>
      <c r="R76" s="33"/>
      <c r="S76" s="33"/>
      <c r="T76" s="33"/>
      <c r="U76" s="33"/>
      <c r="V76" s="33">
        <v>21678771</v>
      </c>
      <c r="W76" s="33">
        <v>33620111</v>
      </c>
      <c r="X76" s="33"/>
      <c r="Y76" s="32"/>
      <c r="Z76" s="34">
        <v>67956329</v>
      </c>
    </row>
    <row r="77" spans="1:26" ht="13.5" hidden="1">
      <c r="A77" s="36" t="s">
        <v>31</v>
      </c>
      <c r="B77" s="18">
        <v>6349350</v>
      </c>
      <c r="C77" s="18"/>
      <c r="D77" s="19">
        <v>8741894</v>
      </c>
      <c r="E77" s="20">
        <v>8741894</v>
      </c>
      <c r="F77" s="20">
        <v>384374</v>
      </c>
      <c r="G77" s="20">
        <v>646733</v>
      </c>
      <c r="H77" s="20">
        <v>509526</v>
      </c>
      <c r="I77" s="20">
        <v>1540633</v>
      </c>
      <c r="J77" s="20">
        <v>507516</v>
      </c>
      <c r="K77" s="20">
        <v>447457</v>
      </c>
      <c r="L77" s="20">
        <v>591239</v>
      </c>
      <c r="M77" s="20">
        <v>1546212</v>
      </c>
      <c r="N77" s="20"/>
      <c r="O77" s="20"/>
      <c r="P77" s="20"/>
      <c r="Q77" s="20"/>
      <c r="R77" s="20"/>
      <c r="S77" s="20"/>
      <c r="T77" s="20"/>
      <c r="U77" s="20"/>
      <c r="V77" s="20">
        <v>3086845</v>
      </c>
      <c r="W77" s="20">
        <v>5246500</v>
      </c>
      <c r="X77" s="20"/>
      <c r="Y77" s="19"/>
      <c r="Z77" s="22">
        <v>8741894</v>
      </c>
    </row>
    <row r="78" spans="1:26" ht="13.5" hidden="1">
      <c r="A78" s="37" t="s">
        <v>32</v>
      </c>
      <c r="B78" s="18">
        <v>32849914</v>
      </c>
      <c r="C78" s="18"/>
      <c r="D78" s="19">
        <v>57167451</v>
      </c>
      <c r="E78" s="20">
        <v>57167451</v>
      </c>
      <c r="F78" s="20">
        <v>2249660</v>
      </c>
      <c r="G78" s="20">
        <v>3164464</v>
      </c>
      <c r="H78" s="20">
        <v>3844449</v>
      </c>
      <c r="I78" s="20">
        <v>9258573</v>
      </c>
      <c r="J78" s="20">
        <v>3078687</v>
      </c>
      <c r="K78" s="20">
        <v>3248662</v>
      </c>
      <c r="L78" s="20">
        <v>2986177</v>
      </c>
      <c r="M78" s="20">
        <v>9313526</v>
      </c>
      <c r="N78" s="20"/>
      <c r="O78" s="20"/>
      <c r="P78" s="20"/>
      <c r="Q78" s="20"/>
      <c r="R78" s="20"/>
      <c r="S78" s="20"/>
      <c r="T78" s="20"/>
      <c r="U78" s="20"/>
      <c r="V78" s="20">
        <v>18572099</v>
      </c>
      <c r="W78" s="20">
        <v>27350119</v>
      </c>
      <c r="X78" s="20"/>
      <c r="Y78" s="19"/>
      <c r="Z78" s="22">
        <v>57167451</v>
      </c>
    </row>
    <row r="79" spans="1:26" ht="13.5" hidden="1">
      <c r="A79" s="38" t="s">
        <v>114</v>
      </c>
      <c r="B79" s="18">
        <v>17775833</v>
      </c>
      <c r="C79" s="18"/>
      <c r="D79" s="19">
        <v>34096291</v>
      </c>
      <c r="E79" s="20">
        <v>34096291</v>
      </c>
      <c r="F79" s="20">
        <v>1557648</v>
      </c>
      <c r="G79" s="20">
        <v>2248803</v>
      </c>
      <c r="H79" s="20">
        <v>2826779</v>
      </c>
      <c r="I79" s="20">
        <v>6633230</v>
      </c>
      <c r="J79" s="20">
        <v>2331781</v>
      </c>
      <c r="K79" s="20">
        <v>2209084</v>
      </c>
      <c r="L79" s="20">
        <v>1962680</v>
      </c>
      <c r="M79" s="20">
        <v>6503545</v>
      </c>
      <c r="N79" s="20"/>
      <c r="O79" s="20"/>
      <c r="P79" s="20"/>
      <c r="Q79" s="20"/>
      <c r="R79" s="20"/>
      <c r="S79" s="20"/>
      <c r="T79" s="20"/>
      <c r="U79" s="20"/>
      <c r="V79" s="20">
        <v>13136775</v>
      </c>
      <c r="W79" s="20">
        <v>16295263</v>
      </c>
      <c r="X79" s="20"/>
      <c r="Y79" s="19"/>
      <c r="Z79" s="22">
        <v>34096291</v>
      </c>
    </row>
    <row r="80" spans="1:26" ht="13.5" hidden="1">
      <c r="A80" s="38" t="s">
        <v>115</v>
      </c>
      <c r="B80" s="18">
        <v>5408998</v>
      </c>
      <c r="C80" s="18"/>
      <c r="D80" s="19">
        <v>11155794</v>
      </c>
      <c r="E80" s="20">
        <v>11155794</v>
      </c>
      <c r="F80" s="20">
        <v>334161</v>
      </c>
      <c r="G80" s="20">
        <v>453350</v>
      </c>
      <c r="H80" s="20">
        <v>477165</v>
      </c>
      <c r="I80" s="20">
        <v>1264676</v>
      </c>
      <c r="J80" s="20">
        <v>376419</v>
      </c>
      <c r="K80" s="20">
        <v>462409</v>
      </c>
      <c r="L80" s="20">
        <v>530002</v>
      </c>
      <c r="M80" s="20">
        <v>1368830</v>
      </c>
      <c r="N80" s="20"/>
      <c r="O80" s="20"/>
      <c r="P80" s="20"/>
      <c r="Q80" s="20"/>
      <c r="R80" s="20"/>
      <c r="S80" s="20"/>
      <c r="T80" s="20"/>
      <c r="U80" s="20"/>
      <c r="V80" s="20">
        <v>2633506</v>
      </c>
      <c r="W80" s="20">
        <v>5367165</v>
      </c>
      <c r="X80" s="20"/>
      <c r="Y80" s="19"/>
      <c r="Z80" s="22">
        <v>11155794</v>
      </c>
    </row>
    <row r="81" spans="1:26" ht="13.5" hidden="1">
      <c r="A81" s="38" t="s">
        <v>116</v>
      </c>
      <c r="B81" s="18">
        <v>5535893</v>
      </c>
      <c r="C81" s="18"/>
      <c r="D81" s="19">
        <v>7199798</v>
      </c>
      <c r="E81" s="20">
        <v>7199798</v>
      </c>
      <c r="F81" s="20">
        <v>245879</v>
      </c>
      <c r="G81" s="20">
        <v>311297</v>
      </c>
      <c r="H81" s="20">
        <v>404445</v>
      </c>
      <c r="I81" s="20">
        <v>961621</v>
      </c>
      <c r="J81" s="20">
        <v>251015</v>
      </c>
      <c r="K81" s="20">
        <v>442373</v>
      </c>
      <c r="L81" s="20">
        <v>370290</v>
      </c>
      <c r="M81" s="20">
        <v>1063678</v>
      </c>
      <c r="N81" s="20"/>
      <c r="O81" s="20"/>
      <c r="P81" s="20"/>
      <c r="Q81" s="20"/>
      <c r="R81" s="20"/>
      <c r="S81" s="20"/>
      <c r="T81" s="20"/>
      <c r="U81" s="20"/>
      <c r="V81" s="20">
        <v>2025299</v>
      </c>
      <c r="W81" s="20">
        <v>3329907</v>
      </c>
      <c r="X81" s="20"/>
      <c r="Y81" s="19"/>
      <c r="Z81" s="22">
        <v>7199798</v>
      </c>
    </row>
    <row r="82" spans="1:26" ht="13.5" hidden="1">
      <c r="A82" s="38" t="s">
        <v>117</v>
      </c>
      <c r="B82" s="18">
        <v>4129190</v>
      </c>
      <c r="C82" s="18"/>
      <c r="D82" s="19">
        <v>4715568</v>
      </c>
      <c r="E82" s="20">
        <v>4715568</v>
      </c>
      <c r="F82" s="20">
        <v>111972</v>
      </c>
      <c r="G82" s="20">
        <v>151014</v>
      </c>
      <c r="H82" s="20">
        <v>136060</v>
      </c>
      <c r="I82" s="20">
        <v>399046</v>
      </c>
      <c r="J82" s="20">
        <v>119472</v>
      </c>
      <c r="K82" s="20">
        <v>134796</v>
      </c>
      <c r="L82" s="20">
        <v>123205</v>
      </c>
      <c r="M82" s="20">
        <v>377473</v>
      </c>
      <c r="N82" s="20"/>
      <c r="O82" s="20"/>
      <c r="P82" s="20"/>
      <c r="Q82" s="20"/>
      <c r="R82" s="20"/>
      <c r="S82" s="20"/>
      <c r="T82" s="20"/>
      <c r="U82" s="20"/>
      <c r="V82" s="20">
        <v>776519</v>
      </c>
      <c r="W82" s="20">
        <v>2357784</v>
      </c>
      <c r="X82" s="20"/>
      <c r="Y82" s="19"/>
      <c r="Z82" s="22">
        <v>4715568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2007459</v>
      </c>
      <c r="C84" s="27"/>
      <c r="D84" s="28">
        <v>2046984</v>
      </c>
      <c r="E84" s="29">
        <v>2046984</v>
      </c>
      <c r="F84" s="29"/>
      <c r="G84" s="29"/>
      <c r="H84" s="29"/>
      <c r="I84" s="29"/>
      <c r="J84" s="29"/>
      <c r="K84" s="29"/>
      <c r="L84" s="29">
        <v>19827</v>
      </c>
      <c r="M84" s="29">
        <v>19827</v>
      </c>
      <c r="N84" s="29"/>
      <c r="O84" s="29"/>
      <c r="P84" s="29"/>
      <c r="Q84" s="29"/>
      <c r="R84" s="29"/>
      <c r="S84" s="29"/>
      <c r="T84" s="29"/>
      <c r="U84" s="29"/>
      <c r="V84" s="29">
        <v>19827</v>
      </c>
      <c r="W84" s="29">
        <v>1023492</v>
      </c>
      <c r="X84" s="29"/>
      <c r="Y84" s="28"/>
      <c r="Z84" s="30">
        <v>2046984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26256983</v>
      </c>
      <c r="C5" s="18">
        <v>0</v>
      </c>
      <c r="D5" s="58">
        <v>30665305</v>
      </c>
      <c r="E5" s="59">
        <v>30665305</v>
      </c>
      <c r="F5" s="59">
        <v>15965981</v>
      </c>
      <c r="G5" s="59">
        <v>1209961</v>
      </c>
      <c r="H5" s="59">
        <v>850417</v>
      </c>
      <c r="I5" s="59">
        <v>18026359</v>
      </c>
      <c r="J5" s="59">
        <v>-273775</v>
      </c>
      <c r="K5" s="59">
        <v>1121573</v>
      </c>
      <c r="L5" s="59">
        <v>1218014</v>
      </c>
      <c r="M5" s="59">
        <v>2065812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20092171</v>
      </c>
      <c r="W5" s="59">
        <v>21476893</v>
      </c>
      <c r="X5" s="59">
        <v>-1384722</v>
      </c>
      <c r="Y5" s="60">
        <v>-6.45</v>
      </c>
      <c r="Z5" s="61">
        <v>30665305</v>
      </c>
    </row>
    <row r="6" spans="1:26" ht="13.5">
      <c r="A6" s="57" t="s">
        <v>32</v>
      </c>
      <c r="B6" s="18">
        <v>107287357</v>
      </c>
      <c r="C6" s="18">
        <v>0</v>
      </c>
      <c r="D6" s="58">
        <v>106383404</v>
      </c>
      <c r="E6" s="59">
        <v>106383404</v>
      </c>
      <c r="F6" s="59">
        <v>8841832</v>
      </c>
      <c r="G6" s="59">
        <v>9570549</v>
      </c>
      <c r="H6" s="59">
        <v>21499712</v>
      </c>
      <c r="I6" s="59">
        <v>39912093</v>
      </c>
      <c r="J6" s="59">
        <v>8229969</v>
      </c>
      <c r="K6" s="59">
        <v>-3910232</v>
      </c>
      <c r="L6" s="59">
        <v>8842149</v>
      </c>
      <c r="M6" s="59">
        <v>13161886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53073979</v>
      </c>
      <c r="W6" s="59">
        <v>51572558</v>
      </c>
      <c r="X6" s="59">
        <v>1501421</v>
      </c>
      <c r="Y6" s="60">
        <v>2.91</v>
      </c>
      <c r="Z6" s="61">
        <v>106383404</v>
      </c>
    </row>
    <row r="7" spans="1:26" ht="13.5">
      <c r="A7" s="57" t="s">
        <v>33</v>
      </c>
      <c r="B7" s="18">
        <v>1199914</v>
      </c>
      <c r="C7" s="18">
        <v>0</v>
      </c>
      <c r="D7" s="58">
        <v>805600</v>
      </c>
      <c r="E7" s="59">
        <v>805600</v>
      </c>
      <c r="F7" s="59">
        <v>24877</v>
      </c>
      <c r="G7" s="59">
        <v>15341</v>
      </c>
      <c r="H7" s="59">
        <v>1514</v>
      </c>
      <c r="I7" s="59">
        <v>41732</v>
      </c>
      <c r="J7" s="59">
        <v>3573</v>
      </c>
      <c r="K7" s="59">
        <v>1903</v>
      </c>
      <c r="L7" s="59">
        <v>0</v>
      </c>
      <c r="M7" s="59">
        <v>5476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47208</v>
      </c>
      <c r="W7" s="59">
        <v>57384</v>
      </c>
      <c r="X7" s="59">
        <v>-10176</v>
      </c>
      <c r="Y7" s="60">
        <v>-17.73</v>
      </c>
      <c r="Z7" s="61">
        <v>805600</v>
      </c>
    </row>
    <row r="8" spans="1:26" ht="13.5">
      <c r="A8" s="57" t="s">
        <v>34</v>
      </c>
      <c r="B8" s="18">
        <v>40635275</v>
      </c>
      <c r="C8" s="18">
        <v>0</v>
      </c>
      <c r="D8" s="58">
        <v>41210000</v>
      </c>
      <c r="E8" s="59">
        <v>41210000</v>
      </c>
      <c r="F8" s="59">
        <v>15883806</v>
      </c>
      <c r="G8" s="59">
        <v>392857</v>
      </c>
      <c r="H8" s="59">
        <v>160992</v>
      </c>
      <c r="I8" s="59">
        <v>16437655</v>
      </c>
      <c r="J8" s="59">
        <v>714201</v>
      </c>
      <c r="K8" s="59">
        <v>139883</v>
      </c>
      <c r="L8" s="59">
        <v>9384854</v>
      </c>
      <c r="M8" s="59">
        <v>10238938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26676593</v>
      </c>
      <c r="W8" s="59">
        <v>33305963</v>
      </c>
      <c r="X8" s="59">
        <v>-6629370</v>
      </c>
      <c r="Y8" s="60">
        <v>-19.9</v>
      </c>
      <c r="Z8" s="61">
        <v>41210000</v>
      </c>
    </row>
    <row r="9" spans="1:26" ht="13.5">
      <c r="A9" s="57" t="s">
        <v>35</v>
      </c>
      <c r="B9" s="18">
        <v>23657027</v>
      </c>
      <c r="C9" s="18">
        <v>0</v>
      </c>
      <c r="D9" s="58">
        <v>38515291</v>
      </c>
      <c r="E9" s="59">
        <v>38515291</v>
      </c>
      <c r="F9" s="59">
        <v>780846</v>
      </c>
      <c r="G9" s="59">
        <v>2828214</v>
      </c>
      <c r="H9" s="59">
        <v>2559376</v>
      </c>
      <c r="I9" s="59">
        <v>6168436</v>
      </c>
      <c r="J9" s="59">
        <v>2379275</v>
      </c>
      <c r="K9" s="59">
        <v>2970735</v>
      </c>
      <c r="L9" s="59">
        <v>2213289</v>
      </c>
      <c r="M9" s="59">
        <v>7563299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13731735</v>
      </c>
      <c r="W9" s="59">
        <v>15826402</v>
      </c>
      <c r="X9" s="59">
        <v>-2094667</v>
      </c>
      <c r="Y9" s="60">
        <v>-13.24</v>
      </c>
      <c r="Z9" s="61">
        <v>38515291</v>
      </c>
    </row>
    <row r="10" spans="1:26" ht="25.5">
      <c r="A10" s="62" t="s">
        <v>106</v>
      </c>
      <c r="B10" s="63">
        <f>SUM(B5:B9)</f>
        <v>199036556</v>
      </c>
      <c r="C10" s="63">
        <f>SUM(C5:C9)</f>
        <v>0</v>
      </c>
      <c r="D10" s="64">
        <f aca="true" t="shared" si="0" ref="D10:Z10">SUM(D5:D9)</f>
        <v>217579600</v>
      </c>
      <c r="E10" s="65">
        <f t="shared" si="0"/>
        <v>217579600</v>
      </c>
      <c r="F10" s="65">
        <f t="shared" si="0"/>
        <v>41497342</v>
      </c>
      <c r="G10" s="65">
        <f t="shared" si="0"/>
        <v>14016922</v>
      </c>
      <c r="H10" s="65">
        <f t="shared" si="0"/>
        <v>25072011</v>
      </c>
      <c r="I10" s="65">
        <f t="shared" si="0"/>
        <v>80586275</v>
      </c>
      <c r="J10" s="65">
        <f t="shared" si="0"/>
        <v>11053243</v>
      </c>
      <c r="K10" s="65">
        <f t="shared" si="0"/>
        <v>323862</v>
      </c>
      <c r="L10" s="65">
        <f t="shared" si="0"/>
        <v>21658306</v>
      </c>
      <c r="M10" s="65">
        <f t="shared" si="0"/>
        <v>33035411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113621686</v>
      </c>
      <c r="W10" s="65">
        <f t="shared" si="0"/>
        <v>122239200</v>
      </c>
      <c r="X10" s="65">
        <f t="shared" si="0"/>
        <v>-8617514</v>
      </c>
      <c r="Y10" s="66">
        <f>+IF(W10&lt;&gt;0,(X10/W10)*100,0)</f>
        <v>-7.0497140033638965</v>
      </c>
      <c r="Z10" s="67">
        <f t="shared" si="0"/>
        <v>217579600</v>
      </c>
    </row>
    <row r="11" spans="1:26" ht="13.5">
      <c r="A11" s="57" t="s">
        <v>36</v>
      </c>
      <c r="B11" s="18">
        <v>71037597</v>
      </c>
      <c r="C11" s="18">
        <v>0</v>
      </c>
      <c r="D11" s="58">
        <v>69837719</v>
      </c>
      <c r="E11" s="59">
        <v>69837719</v>
      </c>
      <c r="F11" s="59">
        <v>5903768</v>
      </c>
      <c r="G11" s="59">
        <v>5971689</v>
      </c>
      <c r="H11" s="59">
        <v>5996444</v>
      </c>
      <c r="I11" s="59">
        <v>17871901</v>
      </c>
      <c r="J11" s="59">
        <v>5904059</v>
      </c>
      <c r="K11" s="59">
        <v>6026051</v>
      </c>
      <c r="L11" s="59">
        <v>5977752</v>
      </c>
      <c r="M11" s="59">
        <v>17907862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35779763</v>
      </c>
      <c r="W11" s="59">
        <v>34500612</v>
      </c>
      <c r="X11" s="59">
        <v>1279151</v>
      </c>
      <c r="Y11" s="60">
        <v>3.71</v>
      </c>
      <c r="Z11" s="61">
        <v>69837719</v>
      </c>
    </row>
    <row r="12" spans="1:26" ht="13.5">
      <c r="A12" s="57" t="s">
        <v>37</v>
      </c>
      <c r="B12" s="18">
        <v>4401180</v>
      </c>
      <c r="C12" s="18">
        <v>0</v>
      </c>
      <c r="D12" s="58">
        <v>5046248</v>
      </c>
      <c r="E12" s="59">
        <v>5046248</v>
      </c>
      <c r="F12" s="59">
        <v>366824</v>
      </c>
      <c r="G12" s="59">
        <v>320501</v>
      </c>
      <c r="H12" s="59">
        <v>419173</v>
      </c>
      <c r="I12" s="59">
        <v>1106498</v>
      </c>
      <c r="J12" s="59">
        <v>387345</v>
      </c>
      <c r="K12" s="59">
        <v>400617</v>
      </c>
      <c r="L12" s="59">
        <v>387239</v>
      </c>
      <c r="M12" s="59">
        <v>1175201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2281699</v>
      </c>
      <c r="W12" s="59">
        <v>2393472</v>
      </c>
      <c r="X12" s="59">
        <v>-111773</v>
      </c>
      <c r="Y12" s="60">
        <v>-4.67</v>
      </c>
      <c r="Z12" s="61">
        <v>5046248</v>
      </c>
    </row>
    <row r="13" spans="1:26" ht="13.5">
      <c r="A13" s="57" t="s">
        <v>107</v>
      </c>
      <c r="B13" s="18">
        <v>62116769</v>
      </c>
      <c r="C13" s="18">
        <v>0</v>
      </c>
      <c r="D13" s="58">
        <v>7336936</v>
      </c>
      <c r="E13" s="59">
        <v>7336936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7336936</v>
      </c>
    </row>
    <row r="14" spans="1:26" ht="13.5">
      <c r="A14" s="57" t="s">
        <v>38</v>
      </c>
      <c r="B14" s="18">
        <v>1761341</v>
      </c>
      <c r="C14" s="18">
        <v>0</v>
      </c>
      <c r="D14" s="58">
        <v>5468355</v>
      </c>
      <c r="E14" s="59">
        <v>5468355</v>
      </c>
      <c r="F14" s="59">
        <v>104737</v>
      </c>
      <c r="G14" s="59">
        <v>62773</v>
      </c>
      <c r="H14" s="59">
        <v>148604</v>
      </c>
      <c r="I14" s="59">
        <v>316114</v>
      </c>
      <c r="J14" s="59">
        <v>146356</v>
      </c>
      <c r="K14" s="59">
        <v>10982</v>
      </c>
      <c r="L14" s="59">
        <v>185817</v>
      </c>
      <c r="M14" s="59">
        <v>343155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659269</v>
      </c>
      <c r="W14" s="59">
        <v>2280999</v>
      </c>
      <c r="X14" s="59">
        <v>-1621730</v>
      </c>
      <c r="Y14" s="60">
        <v>-71.1</v>
      </c>
      <c r="Z14" s="61">
        <v>5468355</v>
      </c>
    </row>
    <row r="15" spans="1:26" ht="13.5">
      <c r="A15" s="57" t="s">
        <v>39</v>
      </c>
      <c r="B15" s="18">
        <v>66010235</v>
      </c>
      <c r="C15" s="18">
        <v>0</v>
      </c>
      <c r="D15" s="58">
        <v>73893607</v>
      </c>
      <c r="E15" s="59">
        <v>73893607</v>
      </c>
      <c r="F15" s="59">
        <v>8458086</v>
      </c>
      <c r="G15" s="59">
        <v>8396592</v>
      </c>
      <c r="H15" s="59">
        <v>5972204</v>
      </c>
      <c r="I15" s="59">
        <v>22826882</v>
      </c>
      <c r="J15" s="59">
        <v>4870144</v>
      </c>
      <c r="K15" s="59">
        <v>5005516</v>
      </c>
      <c r="L15" s="59">
        <v>4865664</v>
      </c>
      <c r="M15" s="59">
        <v>14741324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37568206</v>
      </c>
      <c r="W15" s="59">
        <v>40516490</v>
      </c>
      <c r="X15" s="59">
        <v>-2948284</v>
      </c>
      <c r="Y15" s="60">
        <v>-7.28</v>
      </c>
      <c r="Z15" s="61">
        <v>73893607</v>
      </c>
    </row>
    <row r="16" spans="1:26" ht="13.5">
      <c r="A16" s="68" t="s">
        <v>40</v>
      </c>
      <c r="B16" s="18">
        <v>347644</v>
      </c>
      <c r="C16" s="18">
        <v>0</v>
      </c>
      <c r="D16" s="58">
        <v>0</v>
      </c>
      <c r="E16" s="59">
        <v>0</v>
      </c>
      <c r="F16" s="59">
        <v>430000</v>
      </c>
      <c r="G16" s="59">
        <v>1038512</v>
      </c>
      <c r="H16" s="59">
        <v>-1468512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60196118</v>
      </c>
      <c r="C17" s="18">
        <v>0</v>
      </c>
      <c r="D17" s="58">
        <v>54380785</v>
      </c>
      <c r="E17" s="59">
        <v>54380785</v>
      </c>
      <c r="F17" s="59">
        <v>952719</v>
      </c>
      <c r="G17" s="59">
        <v>1508744</v>
      </c>
      <c r="H17" s="59">
        <v>6394207</v>
      </c>
      <c r="I17" s="59">
        <v>8855670</v>
      </c>
      <c r="J17" s="59">
        <v>3780962</v>
      </c>
      <c r="K17" s="59">
        <v>5303421</v>
      </c>
      <c r="L17" s="59">
        <v>2895695</v>
      </c>
      <c r="M17" s="59">
        <v>11980078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20835748</v>
      </c>
      <c r="W17" s="59">
        <v>20848937</v>
      </c>
      <c r="X17" s="59">
        <v>-13189</v>
      </c>
      <c r="Y17" s="60">
        <v>-0.06</v>
      </c>
      <c r="Z17" s="61">
        <v>54380785</v>
      </c>
    </row>
    <row r="18" spans="1:26" ht="13.5">
      <c r="A18" s="69" t="s">
        <v>42</v>
      </c>
      <c r="B18" s="70">
        <f>SUM(B11:B17)</f>
        <v>265870884</v>
      </c>
      <c r="C18" s="70">
        <f>SUM(C11:C17)</f>
        <v>0</v>
      </c>
      <c r="D18" s="71">
        <f aca="true" t="shared" si="1" ref="D18:Z18">SUM(D11:D17)</f>
        <v>215963650</v>
      </c>
      <c r="E18" s="72">
        <f t="shared" si="1"/>
        <v>215963650</v>
      </c>
      <c r="F18" s="72">
        <f t="shared" si="1"/>
        <v>16216134</v>
      </c>
      <c r="G18" s="72">
        <f t="shared" si="1"/>
        <v>17298811</v>
      </c>
      <c r="H18" s="72">
        <f t="shared" si="1"/>
        <v>17462120</v>
      </c>
      <c r="I18" s="72">
        <f t="shared" si="1"/>
        <v>50977065</v>
      </c>
      <c r="J18" s="72">
        <f t="shared" si="1"/>
        <v>15088866</v>
      </c>
      <c r="K18" s="72">
        <f t="shared" si="1"/>
        <v>16746587</v>
      </c>
      <c r="L18" s="72">
        <f t="shared" si="1"/>
        <v>14312167</v>
      </c>
      <c r="M18" s="72">
        <f t="shared" si="1"/>
        <v>46147620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97124685</v>
      </c>
      <c r="W18" s="72">
        <f t="shared" si="1"/>
        <v>100540510</v>
      </c>
      <c r="X18" s="72">
        <f t="shared" si="1"/>
        <v>-3415825</v>
      </c>
      <c r="Y18" s="66">
        <f>+IF(W18&lt;&gt;0,(X18/W18)*100,0)</f>
        <v>-3.397461381486925</v>
      </c>
      <c r="Z18" s="73">
        <f t="shared" si="1"/>
        <v>215963650</v>
      </c>
    </row>
    <row r="19" spans="1:26" ht="13.5">
      <c r="A19" s="69" t="s">
        <v>43</v>
      </c>
      <c r="B19" s="74">
        <f>+B10-B18</f>
        <v>-66834328</v>
      </c>
      <c r="C19" s="74">
        <f>+C10-C18</f>
        <v>0</v>
      </c>
      <c r="D19" s="75">
        <f aca="true" t="shared" si="2" ref="D19:Z19">+D10-D18</f>
        <v>1615950</v>
      </c>
      <c r="E19" s="76">
        <f t="shared" si="2"/>
        <v>1615950</v>
      </c>
      <c r="F19" s="76">
        <f t="shared" si="2"/>
        <v>25281208</v>
      </c>
      <c r="G19" s="76">
        <f t="shared" si="2"/>
        <v>-3281889</v>
      </c>
      <c r="H19" s="76">
        <f t="shared" si="2"/>
        <v>7609891</v>
      </c>
      <c r="I19" s="76">
        <f t="shared" si="2"/>
        <v>29609210</v>
      </c>
      <c r="J19" s="76">
        <f t="shared" si="2"/>
        <v>-4035623</v>
      </c>
      <c r="K19" s="76">
        <f t="shared" si="2"/>
        <v>-16422725</v>
      </c>
      <c r="L19" s="76">
        <f t="shared" si="2"/>
        <v>7346139</v>
      </c>
      <c r="M19" s="76">
        <f t="shared" si="2"/>
        <v>-13112209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16497001</v>
      </c>
      <c r="W19" s="76">
        <f>IF(E10=E18,0,W10-W18)</f>
        <v>21698690</v>
      </c>
      <c r="X19" s="76">
        <f t="shared" si="2"/>
        <v>-5201689</v>
      </c>
      <c r="Y19" s="77">
        <f>+IF(W19&lt;&gt;0,(X19/W19)*100,0)</f>
        <v>-23.972364230283027</v>
      </c>
      <c r="Z19" s="78">
        <f t="shared" si="2"/>
        <v>1615950</v>
      </c>
    </row>
    <row r="20" spans="1:26" ht="13.5">
      <c r="A20" s="57" t="s">
        <v>44</v>
      </c>
      <c r="B20" s="18">
        <v>9154846</v>
      </c>
      <c r="C20" s="18">
        <v>0</v>
      </c>
      <c r="D20" s="58">
        <v>14602000</v>
      </c>
      <c r="E20" s="59">
        <v>14602000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6050000</v>
      </c>
      <c r="X20" s="59">
        <v>-6050000</v>
      </c>
      <c r="Y20" s="60">
        <v>-100</v>
      </c>
      <c r="Z20" s="61">
        <v>14602000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-57679482</v>
      </c>
      <c r="C22" s="85">
        <f>SUM(C19:C21)</f>
        <v>0</v>
      </c>
      <c r="D22" s="86">
        <f aca="true" t="shared" si="3" ref="D22:Z22">SUM(D19:D21)</f>
        <v>16217950</v>
      </c>
      <c r="E22" s="87">
        <f t="shared" si="3"/>
        <v>16217950</v>
      </c>
      <c r="F22" s="87">
        <f t="shared" si="3"/>
        <v>25281208</v>
      </c>
      <c r="G22" s="87">
        <f t="shared" si="3"/>
        <v>-3281889</v>
      </c>
      <c r="H22" s="87">
        <f t="shared" si="3"/>
        <v>7609891</v>
      </c>
      <c r="I22" s="87">
        <f t="shared" si="3"/>
        <v>29609210</v>
      </c>
      <c r="J22" s="87">
        <f t="shared" si="3"/>
        <v>-4035623</v>
      </c>
      <c r="K22" s="87">
        <f t="shared" si="3"/>
        <v>-16422725</v>
      </c>
      <c r="L22" s="87">
        <f t="shared" si="3"/>
        <v>7346139</v>
      </c>
      <c r="M22" s="87">
        <f t="shared" si="3"/>
        <v>-13112209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16497001</v>
      </c>
      <c r="W22" s="87">
        <f t="shared" si="3"/>
        <v>27748690</v>
      </c>
      <c r="X22" s="87">
        <f t="shared" si="3"/>
        <v>-11251689</v>
      </c>
      <c r="Y22" s="88">
        <f>+IF(W22&lt;&gt;0,(X22/W22)*100,0)</f>
        <v>-40.548541210413894</v>
      </c>
      <c r="Z22" s="89">
        <f t="shared" si="3"/>
        <v>16217950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-57679482</v>
      </c>
      <c r="C24" s="74">
        <f>SUM(C22:C23)</f>
        <v>0</v>
      </c>
      <c r="D24" s="75">
        <f aca="true" t="shared" si="4" ref="D24:Z24">SUM(D22:D23)</f>
        <v>16217950</v>
      </c>
      <c r="E24" s="76">
        <f t="shared" si="4"/>
        <v>16217950</v>
      </c>
      <c r="F24" s="76">
        <f t="shared" si="4"/>
        <v>25281208</v>
      </c>
      <c r="G24" s="76">
        <f t="shared" si="4"/>
        <v>-3281889</v>
      </c>
      <c r="H24" s="76">
        <f t="shared" si="4"/>
        <v>7609891</v>
      </c>
      <c r="I24" s="76">
        <f t="shared" si="4"/>
        <v>29609210</v>
      </c>
      <c r="J24" s="76">
        <f t="shared" si="4"/>
        <v>-4035623</v>
      </c>
      <c r="K24" s="76">
        <f t="shared" si="4"/>
        <v>-16422725</v>
      </c>
      <c r="L24" s="76">
        <f t="shared" si="4"/>
        <v>7346139</v>
      </c>
      <c r="M24" s="76">
        <f t="shared" si="4"/>
        <v>-13112209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16497001</v>
      </c>
      <c r="W24" s="76">
        <f t="shared" si="4"/>
        <v>27748690</v>
      </c>
      <c r="X24" s="76">
        <f t="shared" si="4"/>
        <v>-11251689</v>
      </c>
      <c r="Y24" s="77">
        <f>+IF(W24&lt;&gt;0,(X24/W24)*100,0)</f>
        <v>-40.548541210413894</v>
      </c>
      <c r="Z24" s="78">
        <f t="shared" si="4"/>
        <v>16217950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11646409</v>
      </c>
      <c r="C27" s="21">
        <v>0</v>
      </c>
      <c r="D27" s="98">
        <v>20739247</v>
      </c>
      <c r="E27" s="99">
        <v>20739247</v>
      </c>
      <c r="F27" s="99">
        <v>441805</v>
      </c>
      <c r="G27" s="99">
        <v>2113394</v>
      </c>
      <c r="H27" s="99">
        <v>891405</v>
      </c>
      <c r="I27" s="99">
        <v>3446604</v>
      </c>
      <c r="J27" s="99">
        <v>1448697</v>
      </c>
      <c r="K27" s="99">
        <v>1347245</v>
      </c>
      <c r="L27" s="99">
        <v>-163347</v>
      </c>
      <c r="M27" s="99">
        <v>2632595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6079199</v>
      </c>
      <c r="W27" s="99">
        <v>10369624</v>
      </c>
      <c r="X27" s="99">
        <v>-4290425</v>
      </c>
      <c r="Y27" s="100">
        <v>-41.37</v>
      </c>
      <c r="Z27" s="101">
        <v>20739247</v>
      </c>
    </row>
    <row r="28" spans="1:26" ht="13.5">
      <c r="A28" s="102" t="s">
        <v>44</v>
      </c>
      <c r="B28" s="18">
        <v>10194807</v>
      </c>
      <c r="C28" s="18">
        <v>0</v>
      </c>
      <c r="D28" s="58">
        <v>13905250</v>
      </c>
      <c r="E28" s="59">
        <v>13905250</v>
      </c>
      <c r="F28" s="59">
        <v>400000</v>
      </c>
      <c r="G28" s="59">
        <v>1544580</v>
      </c>
      <c r="H28" s="59">
        <v>714131</v>
      </c>
      <c r="I28" s="59">
        <v>2658711</v>
      </c>
      <c r="J28" s="59">
        <v>1104207</v>
      </c>
      <c r="K28" s="59">
        <v>719852</v>
      </c>
      <c r="L28" s="59">
        <v>53000</v>
      </c>
      <c r="M28" s="59">
        <v>1877059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4535770</v>
      </c>
      <c r="W28" s="59">
        <v>6952625</v>
      </c>
      <c r="X28" s="59">
        <v>-2416855</v>
      </c>
      <c r="Y28" s="60">
        <v>-34.76</v>
      </c>
      <c r="Z28" s="61">
        <v>13905250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1156170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295432</v>
      </c>
      <c r="C31" s="18">
        <v>0</v>
      </c>
      <c r="D31" s="58">
        <v>6833997</v>
      </c>
      <c r="E31" s="59">
        <v>6833997</v>
      </c>
      <c r="F31" s="59">
        <v>41805</v>
      </c>
      <c r="G31" s="59">
        <v>568814</v>
      </c>
      <c r="H31" s="59">
        <v>177274</v>
      </c>
      <c r="I31" s="59">
        <v>787893</v>
      </c>
      <c r="J31" s="59">
        <v>344490</v>
      </c>
      <c r="K31" s="59">
        <v>627393</v>
      </c>
      <c r="L31" s="59">
        <v>-216347</v>
      </c>
      <c r="M31" s="59">
        <v>755536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1543429</v>
      </c>
      <c r="W31" s="59">
        <v>3416999</v>
      </c>
      <c r="X31" s="59">
        <v>-1873570</v>
      </c>
      <c r="Y31" s="60">
        <v>-54.83</v>
      </c>
      <c r="Z31" s="61">
        <v>6833997</v>
      </c>
    </row>
    <row r="32" spans="1:26" ht="13.5">
      <c r="A32" s="69" t="s">
        <v>50</v>
      </c>
      <c r="B32" s="21">
        <f>SUM(B28:B31)</f>
        <v>11646409</v>
      </c>
      <c r="C32" s="21">
        <f>SUM(C28:C31)</f>
        <v>0</v>
      </c>
      <c r="D32" s="98">
        <f aca="true" t="shared" si="5" ref="D32:Z32">SUM(D28:D31)</f>
        <v>20739247</v>
      </c>
      <c r="E32" s="99">
        <f t="shared" si="5"/>
        <v>20739247</v>
      </c>
      <c r="F32" s="99">
        <f t="shared" si="5"/>
        <v>441805</v>
      </c>
      <c r="G32" s="99">
        <f t="shared" si="5"/>
        <v>2113394</v>
      </c>
      <c r="H32" s="99">
        <f t="shared" si="5"/>
        <v>891405</v>
      </c>
      <c r="I32" s="99">
        <f t="shared" si="5"/>
        <v>3446604</v>
      </c>
      <c r="J32" s="99">
        <f t="shared" si="5"/>
        <v>1448697</v>
      </c>
      <c r="K32" s="99">
        <f t="shared" si="5"/>
        <v>1347245</v>
      </c>
      <c r="L32" s="99">
        <f t="shared" si="5"/>
        <v>-163347</v>
      </c>
      <c r="M32" s="99">
        <f t="shared" si="5"/>
        <v>2632595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6079199</v>
      </c>
      <c r="W32" s="99">
        <f t="shared" si="5"/>
        <v>10369624</v>
      </c>
      <c r="X32" s="99">
        <f t="shared" si="5"/>
        <v>-4290425</v>
      </c>
      <c r="Y32" s="100">
        <f>+IF(W32&lt;&gt;0,(X32/W32)*100,0)</f>
        <v>-41.37493317019016</v>
      </c>
      <c r="Z32" s="101">
        <f t="shared" si="5"/>
        <v>20739247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138300453</v>
      </c>
      <c r="C35" s="18">
        <v>0</v>
      </c>
      <c r="D35" s="58">
        <v>110699781</v>
      </c>
      <c r="E35" s="59">
        <v>110699781</v>
      </c>
      <c r="F35" s="59">
        <v>160245578</v>
      </c>
      <c r="G35" s="59">
        <v>148849068</v>
      </c>
      <c r="H35" s="59">
        <v>162421144</v>
      </c>
      <c r="I35" s="59">
        <v>162421144</v>
      </c>
      <c r="J35" s="59">
        <v>163077902</v>
      </c>
      <c r="K35" s="59">
        <v>163077902</v>
      </c>
      <c r="L35" s="59">
        <v>163077902</v>
      </c>
      <c r="M35" s="59">
        <v>163077902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163077902</v>
      </c>
      <c r="W35" s="59">
        <v>55349891</v>
      </c>
      <c r="X35" s="59">
        <v>107728011</v>
      </c>
      <c r="Y35" s="60">
        <v>194.63</v>
      </c>
      <c r="Z35" s="61">
        <v>110699781</v>
      </c>
    </row>
    <row r="36" spans="1:26" ht="13.5">
      <c r="A36" s="57" t="s">
        <v>53</v>
      </c>
      <c r="B36" s="18">
        <v>832698194</v>
      </c>
      <c r="C36" s="18">
        <v>0</v>
      </c>
      <c r="D36" s="58">
        <v>937686527</v>
      </c>
      <c r="E36" s="59">
        <v>937686527</v>
      </c>
      <c r="F36" s="59">
        <v>894247175</v>
      </c>
      <c r="G36" s="59">
        <v>832757934</v>
      </c>
      <c r="H36" s="59">
        <v>832757934</v>
      </c>
      <c r="I36" s="59">
        <v>832757934</v>
      </c>
      <c r="J36" s="59">
        <v>832978620</v>
      </c>
      <c r="K36" s="59">
        <v>832978620</v>
      </c>
      <c r="L36" s="59">
        <v>832978620</v>
      </c>
      <c r="M36" s="59">
        <v>832978620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832978620</v>
      </c>
      <c r="W36" s="59">
        <v>468843264</v>
      </c>
      <c r="X36" s="59">
        <v>364135356</v>
      </c>
      <c r="Y36" s="60">
        <v>77.67</v>
      </c>
      <c r="Z36" s="61">
        <v>937686527</v>
      </c>
    </row>
    <row r="37" spans="1:26" ht="13.5">
      <c r="A37" s="57" t="s">
        <v>54</v>
      </c>
      <c r="B37" s="18">
        <v>61066199</v>
      </c>
      <c r="C37" s="18">
        <v>0</v>
      </c>
      <c r="D37" s="58">
        <v>31638601</v>
      </c>
      <c r="E37" s="59">
        <v>31638601</v>
      </c>
      <c r="F37" s="59">
        <v>84197931</v>
      </c>
      <c r="G37" s="59">
        <v>97568692</v>
      </c>
      <c r="H37" s="59">
        <v>104473038</v>
      </c>
      <c r="I37" s="59">
        <v>104473038</v>
      </c>
      <c r="J37" s="59">
        <v>110784047</v>
      </c>
      <c r="K37" s="59">
        <v>110784047</v>
      </c>
      <c r="L37" s="59">
        <v>110784047</v>
      </c>
      <c r="M37" s="59">
        <v>110784047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110784047</v>
      </c>
      <c r="W37" s="59">
        <v>15819301</v>
      </c>
      <c r="X37" s="59">
        <v>94964746</v>
      </c>
      <c r="Y37" s="60">
        <v>600.31</v>
      </c>
      <c r="Z37" s="61">
        <v>31638601</v>
      </c>
    </row>
    <row r="38" spans="1:26" ht="13.5">
      <c r="A38" s="57" t="s">
        <v>55</v>
      </c>
      <c r="B38" s="18">
        <v>47126360</v>
      </c>
      <c r="C38" s="18">
        <v>0</v>
      </c>
      <c r="D38" s="58">
        <v>36070825</v>
      </c>
      <c r="E38" s="59">
        <v>36070825</v>
      </c>
      <c r="F38" s="59">
        <v>1913708</v>
      </c>
      <c r="G38" s="59">
        <v>1913708</v>
      </c>
      <c r="H38" s="59">
        <v>1913708</v>
      </c>
      <c r="I38" s="59">
        <v>1913708</v>
      </c>
      <c r="J38" s="59">
        <v>1913708</v>
      </c>
      <c r="K38" s="59">
        <v>1913708</v>
      </c>
      <c r="L38" s="59">
        <v>1913708</v>
      </c>
      <c r="M38" s="59">
        <v>1913708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1913708</v>
      </c>
      <c r="W38" s="59">
        <v>18035413</v>
      </c>
      <c r="X38" s="59">
        <v>-16121705</v>
      </c>
      <c r="Y38" s="60">
        <v>-89.39</v>
      </c>
      <c r="Z38" s="61">
        <v>36070825</v>
      </c>
    </row>
    <row r="39" spans="1:26" ht="13.5">
      <c r="A39" s="57" t="s">
        <v>56</v>
      </c>
      <c r="B39" s="18">
        <v>862806088</v>
      </c>
      <c r="C39" s="18">
        <v>0</v>
      </c>
      <c r="D39" s="58">
        <v>980676883</v>
      </c>
      <c r="E39" s="59">
        <v>980676883</v>
      </c>
      <c r="F39" s="59">
        <v>968381113</v>
      </c>
      <c r="G39" s="59">
        <v>882124601</v>
      </c>
      <c r="H39" s="59">
        <v>888792331</v>
      </c>
      <c r="I39" s="59">
        <v>888792331</v>
      </c>
      <c r="J39" s="59">
        <v>883358766</v>
      </c>
      <c r="K39" s="59">
        <v>883358766</v>
      </c>
      <c r="L39" s="59">
        <v>883358766</v>
      </c>
      <c r="M39" s="59">
        <v>883358766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883358766</v>
      </c>
      <c r="W39" s="59">
        <v>490338442</v>
      </c>
      <c r="X39" s="59">
        <v>393020324</v>
      </c>
      <c r="Y39" s="60">
        <v>80.15</v>
      </c>
      <c r="Z39" s="61">
        <v>980676883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22270781</v>
      </c>
      <c r="C42" s="18">
        <v>0</v>
      </c>
      <c r="D42" s="58">
        <v>23890134</v>
      </c>
      <c r="E42" s="59">
        <v>23890134</v>
      </c>
      <c r="F42" s="59">
        <v>10653762</v>
      </c>
      <c r="G42" s="59">
        <v>-4617051</v>
      </c>
      <c r="H42" s="59">
        <v>4920439</v>
      </c>
      <c r="I42" s="59">
        <v>10957150</v>
      </c>
      <c r="J42" s="59">
        <v>-3808823</v>
      </c>
      <c r="K42" s="59">
        <v>-478563</v>
      </c>
      <c r="L42" s="59">
        <v>7376941</v>
      </c>
      <c r="M42" s="59">
        <v>3089555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14046705</v>
      </c>
      <c r="W42" s="59">
        <v>25556454</v>
      </c>
      <c r="X42" s="59">
        <v>-11509749</v>
      </c>
      <c r="Y42" s="60">
        <v>-45.04</v>
      </c>
      <c r="Z42" s="61">
        <v>23890134</v>
      </c>
    </row>
    <row r="43" spans="1:26" ht="13.5">
      <c r="A43" s="57" t="s">
        <v>59</v>
      </c>
      <c r="B43" s="18">
        <v>-11554283</v>
      </c>
      <c r="C43" s="18">
        <v>0</v>
      </c>
      <c r="D43" s="58">
        <v>-20609647</v>
      </c>
      <c r="E43" s="59">
        <v>-20609647</v>
      </c>
      <c r="F43" s="59">
        <v>-441805</v>
      </c>
      <c r="G43" s="59">
        <v>-2113395</v>
      </c>
      <c r="H43" s="59">
        <v>-780520</v>
      </c>
      <c r="I43" s="59">
        <v>-3335720</v>
      </c>
      <c r="J43" s="59">
        <v>-1449765</v>
      </c>
      <c r="K43" s="59">
        <v>-1347245</v>
      </c>
      <c r="L43" s="59">
        <v>163347</v>
      </c>
      <c r="M43" s="59">
        <v>-2633663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-5969383</v>
      </c>
      <c r="W43" s="59">
        <v>-13275613</v>
      </c>
      <c r="X43" s="59">
        <v>7306230</v>
      </c>
      <c r="Y43" s="60">
        <v>-55.03</v>
      </c>
      <c r="Z43" s="61">
        <v>-20609647</v>
      </c>
    </row>
    <row r="44" spans="1:26" ht="13.5">
      <c r="A44" s="57" t="s">
        <v>60</v>
      </c>
      <c r="B44" s="18">
        <v>-1527847</v>
      </c>
      <c r="C44" s="18">
        <v>0</v>
      </c>
      <c r="D44" s="58">
        <v>-589907</v>
      </c>
      <c r="E44" s="59">
        <v>-589907</v>
      </c>
      <c r="F44" s="59">
        <v>0</v>
      </c>
      <c r="G44" s="59">
        <v>0</v>
      </c>
      <c r="H44" s="59">
        <v>-309119</v>
      </c>
      <c r="I44" s="59">
        <v>-309119</v>
      </c>
      <c r="J44" s="59">
        <v>2239</v>
      </c>
      <c r="K44" s="59">
        <v>0</v>
      </c>
      <c r="L44" s="59">
        <v>-2817</v>
      </c>
      <c r="M44" s="59">
        <v>-578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-309697</v>
      </c>
      <c r="W44" s="59">
        <v>-288215</v>
      </c>
      <c r="X44" s="59">
        <v>-21482</v>
      </c>
      <c r="Y44" s="60">
        <v>7.45</v>
      </c>
      <c r="Z44" s="61">
        <v>-589907</v>
      </c>
    </row>
    <row r="45" spans="1:26" ht="13.5">
      <c r="A45" s="69" t="s">
        <v>61</v>
      </c>
      <c r="B45" s="21">
        <v>7882250</v>
      </c>
      <c r="C45" s="21">
        <v>0</v>
      </c>
      <c r="D45" s="98">
        <v>1705649</v>
      </c>
      <c r="E45" s="99">
        <v>1705649</v>
      </c>
      <c r="F45" s="99">
        <v>20095467</v>
      </c>
      <c r="G45" s="99">
        <v>13365021</v>
      </c>
      <c r="H45" s="99">
        <v>17195821</v>
      </c>
      <c r="I45" s="99">
        <v>17195821</v>
      </c>
      <c r="J45" s="99">
        <v>11939472</v>
      </c>
      <c r="K45" s="99">
        <v>10113664</v>
      </c>
      <c r="L45" s="99">
        <v>17651135</v>
      </c>
      <c r="M45" s="99">
        <v>17651135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17651135</v>
      </c>
      <c r="W45" s="99">
        <v>11007695</v>
      </c>
      <c r="X45" s="99">
        <v>6643440</v>
      </c>
      <c r="Y45" s="100">
        <v>60.35</v>
      </c>
      <c r="Z45" s="101">
        <v>1705649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9286430</v>
      </c>
      <c r="E49" s="53">
        <v>4670675</v>
      </c>
      <c r="F49" s="53">
        <v>0</v>
      </c>
      <c r="G49" s="53">
        <v>0</v>
      </c>
      <c r="H49" s="53">
        <v>0</v>
      </c>
      <c r="I49" s="53">
        <v>3250951</v>
      </c>
      <c r="J49" s="53">
        <v>0</v>
      </c>
      <c r="K49" s="53">
        <v>0</v>
      </c>
      <c r="L49" s="53">
        <v>0</v>
      </c>
      <c r="M49" s="53">
        <v>3921816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3952964</v>
      </c>
      <c r="W49" s="53">
        <v>39939687</v>
      </c>
      <c r="X49" s="53">
        <v>0</v>
      </c>
      <c r="Y49" s="53">
        <v>65022523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6513230</v>
      </c>
      <c r="C51" s="51">
        <v>0</v>
      </c>
      <c r="D51" s="128">
        <v>344772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6858002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85.37445926046247</v>
      </c>
      <c r="C58" s="5">
        <f>IF(C67=0,0,+(C76/C67)*100)</f>
        <v>0</v>
      </c>
      <c r="D58" s="6">
        <f aca="true" t="shared" si="6" ref="D58:Z58">IF(D67=0,0,+(D76/D67)*100)</f>
        <v>92.6796158677912</v>
      </c>
      <c r="E58" s="7">
        <f t="shared" si="6"/>
        <v>92.6796158677912</v>
      </c>
      <c r="F58" s="7">
        <f t="shared" si="6"/>
        <v>29.140456184789354</v>
      </c>
      <c r="G58" s="7">
        <f t="shared" si="6"/>
        <v>89.15380529592734</v>
      </c>
      <c r="H58" s="7">
        <f t="shared" si="6"/>
        <v>49.87197624618004</v>
      </c>
      <c r="I58" s="7">
        <f t="shared" si="6"/>
        <v>48.33806671003635</v>
      </c>
      <c r="J58" s="7">
        <f t="shared" si="6"/>
        <v>104.42948153596043</v>
      </c>
      <c r="K58" s="7">
        <f t="shared" si="6"/>
        <v>-498.7292832898668</v>
      </c>
      <c r="L58" s="7">
        <f t="shared" si="6"/>
        <v>68.41022769701206</v>
      </c>
      <c r="M58" s="7">
        <f t="shared" si="6"/>
        <v>184.9058444926626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77.19959180619792</v>
      </c>
      <c r="W58" s="7">
        <f t="shared" si="6"/>
        <v>90.21919233388338</v>
      </c>
      <c r="X58" s="7">
        <f t="shared" si="6"/>
        <v>0</v>
      </c>
      <c r="Y58" s="7">
        <f t="shared" si="6"/>
        <v>0</v>
      </c>
      <c r="Z58" s="8">
        <f t="shared" si="6"/>
        <v>92.6796158677912</v>
      </c>
    </row>
    <row r="59" spans="1:26" ht="13.5">
      <c r="A59" s="36" t="s">
        <v>31</v>
      </c>
      <c r="B59" s="9">
        <f aca="true" t="shared" si="7" ref="B59:Z66">IF(B68=0,0,+(B77/B68)*100)</f>
        <v>73.15479387870198</v>
      </c>
      <c r="C59" s="9">
        <f t="shared" si="7"/>
        <v>0</v>
      </c>
      <c r="D59" s="2">
        <f t="shared" si="7"/>
        <v>91.3045475986624</v>
      </c>
      <c r="E59" s="10">
        <f t="shared" si="7"/>
        <v>91.3045475986624</v>
      </c>
      <c r="F59" s="10">
        <f t="shared" si="7"/>
        <v>7.387081319963991</v>
      </c>
      <c r="G59" s="10">
        <f t="shared" si="7"/>
        <v>211.89261472063973</v>
      </c>
      <c r="H59" s="10">
        <f t="shared" si="7"/>
        <v>226.21702059107474</v>
      </c>
      <c r="I59" s="10">
        <f t="shared" si="7"/>
        <v>31.43744113827978</v>
      </c>
      <c r="J59" s="10">
        <f t="shared" si="7"/>
        <v>-504.02191580677567</v>
      </c>
      <c r="K59" s="10">
        <f t="shared" si="7"/>
        <v>380.6346087147248</v>
      </c>
      <c r="L59" s="10">
        <f t="shared" si="7"/>
        <v>98.12202486999328</v>
      </c>
      <c r="M59" s="10">
        <f t="shared" si="7"/>
        <v>331.30415546041945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62.268766277173334</v>
      </c>
      <c r="W59" s="10">
        <f t="shared" si="7"/>
        <v>96.00106961467844</v>
      </c>
      <c r="X59" s="10">
        <f t="shared" si="7"/>
        <v>0</v>
      </c>
      <c r="Y59" s="10">
        <f t="shared" si="7"/>
        <v>0</v>
      </c>
      <c r="Z59" s="11">
        <f t="shared" si="7"/>
        <v>91.3045475986624</v>
      </c>
    </row>
    <row r="60" spans="1:26" ht="13.5">
      <c r="A60" s="37" t="s">
        <v>32</v>
      </c>
      <c r="B60" s="12">
        <f t="shared" si="7"/>
        <v>88.27299753502177</v>
      </c>
      <c r="C60" s="12">
        <f t="shared" si="7"/>
        <v>0</v>
      </c>
      <c r="D60" s="3">
        <f t="shared" si="7"/>
        <v>93.90717183668986</v>
      </c>
      <c r="E60" s="13">
        <f t="shared" si="7"/>
        <v>93.90717183668986</v>
      </c>
      <c r="F60" s="13">
        <f t="shared" si="7"/>
        <v>68.64759475185686</v>
      </c>
      <c r="G60" s="13">
        <f t="shared" si="7"/>
        <v>74.3538118868625</v>
      </c>
      <c r="H60" s="13">
        <f t="shared" si="7"/>
        <v>43.091507458332465</v>
      </c>
      <c r="I60" s="13">
        <f t="shared" si="7"/>
        <v>56.249425456089206</v>
      </c>
      <c r="J60" s="13">
        <f t="shared" si="7"/>
        <v>86.19876939998194</v>
      </c>
      <c r="K60" s="13">
        <f t="shared" si="7"/>
        <v>-233.45313014675347</v>
      </c>
      <c r="L60" s="13">
        <f t="shared" si="7"/>
        <v>65.08059296444789</v>
      </c>
      <c r="M60" s="13">
        <f t="shared" si="7"/>
        <v>166.9761765145208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83.70869838117846</v>
      </c>
      <c r="W60" s="13">
        <f t="shared" si="7"/>
        <v>88.3011794761082</v>
      </c>
      <c r="X60" s="13">
        <f t="shared" si="7"/>
        <v>0</v>
      </c>
      <c r="Y60" s="13">
        <f t="shared" si="7"/>
        <v>0</v>
      </c>
      <c r="Z60" s="14">
        <f t="shared" si="7"/>
        <v>93.90717183668986</v>
      </c>
    </row>
    <row r="61" spans="1:26" ht="13.5">
      <c r="A61" s="38" t="s">
        <v>114</v>
      </c>
      <c r="B61" s="12">
        <f t="shared" si="7"/>
        <v>85.6335219590727</v>
      </c>
      <c r="C61" s="12">
        <f t="shared" si="7"/>
        <v>0</v>
      </c>
      <c r="D61" s="3">
        <f t="shared" si="7"/>
        <v>94.6168440509371</v>
      </c>
      <c r="E61" s="13">
        <f t="shared" si="7"/>
        <v>94.6168440509371</v>
      </c>
      <c r="F61" s="13">
        <f t="shared" si="7"/>
        <v>76.3657694555193</v>
      </c>
      <c r="G61" s="13">
        <f t="shared" si="7"/>
        <v>78.01395835883515</v>
      </c>
      <c r="H61" s="13">
        <f t="shared" si="7"/>
        <v>121.00375948650759</v>
      </c>
      <c r="I61" s="13">
        <f t="shared" si="7"/>
        <v>91.98966912162393</v>
      </c>
      <c r="J61" s="13">
        <f t="shared" si="7"/>
        <v>94.73294146516963</v>
      </c>
      <c r="K61" s="13">
        <f t="shared" si="7"/>
        <v>133.66492155915032</v>
      </c>
      <c r="L61" s="13">
        <f t="shared" si="7"/>
        <v>72.21172481600317</v>
      </c>
      <c r="M61" s="13">
        <f t="shared" si="7"/>
        <v>99.06149322236797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95.19900328481515</v>
      </c>
      <c r="W61" s="13">
        <f t="shared" si="7"/>
        <v>105.63990913268209</v>
      </c>
      <c r="X61" s="13">
        <f t="shared" si="7"/>
        <v>0</v>
      </c>
      <c r="Y61" s="13">
        <f t="shared" si="7"/>
        <v>0</v>
      </c>
      <c r="Z61" s="14">
        <f t="shared" si="7"/>
        <v>94.6168440509371</v>
      </c>
    </row>
    <row r="62" spans="1:26" ht="13.5">
      <c r="A62" s="38" t="s">
        <v>115</v>
      </c>
      <c r="B62" s="12">
        <f t="shared" si="7"/>
        <v>91.06063703027118</v>
      </c>
      <c r="C62" s="12">
        <f t="shared" si="7"/>
        <v>0</v>
      </c>
      <c r="D62" s="3">
        <f t="shared" si="7"/>
        <v>91.81060452489227</v>
      </c>
      <c r="E62" s="13">
        <f t="shared" si="7"/>
        <v>91.81060452489227</v>
      </c>
      <c r="F62" s="13">
        <f t="shared" si="7"/>
        <v>62.93126743726165</v>
      </c>
      <c r="G62" s="13">
        <f t="shared" si="7"/>
        <v>61.29122869477918</v>
      </c>
      <c r="H62" s="13">
        <f t="shared" si="7"/>
        <v>10.27153476127078</v>
      </c>
      <c r="I62" s="13">
        <f t="shared" si="7"/>
        <v>22.265602275954816</v>
      </c>
      <c r="J62" s="13">
        <f t="shared" si="7"/>
        <v>69.11031120812488</v>
      </c>
      <c r="K62" s="13">
        <f t="shared" si="7"/>
        <v>-16.82890588699645</v>
      </c>
      <c r="L62" s="13">
        <f t="shared" si="7"/>
        <v>64.86407070750958</v>
      </c>
      <c r="M62" s="13">
        <f t="shared" si="7"/>
        <v>-83.98080191563275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67.16680288605075</v>
      </c>
      <c r="W62" s="13">
        <f t="shared" si="7"/>
        <v>60.01133606868393</v>
      </c>
      <c r="X62" s="13">
        <f t="shared" si="7"/>
        <v>0</v>
      </c>
      <c r="Y62" s="13">
        <f t="shared" si="7"/>
        <v>0</v>
      </c>
      <c r="Z62" s="14">
        <f t="shared" si="7"/>
        <v>91.81060452489227</v>
      </c>
    </row>
    <row r="63" spans="1:26" ht="13.5">
      <c r="A63" s="38" t="s">
        <v>116</v>
      </c>
      <c r="B63" s="12">
        <f t="shared" si="7"/>
        <v>51.60898163844132</v>
      </c>
      <c r="C63" s="12">
        <f t="shared" si="7"/>
        <v>0</v>
      </c>
      <c r="D63" s="3">
        <f t="shared" si="7"/>
        <v>94.19575207154367</v>
      </c>
      <c r="E63" s="13">
        <f t="shared" si="7"/>
        <v>94.19575207154367</v>
      </c>
      <c r="F63" s="13">
        <f t="shared" si="7"/>
        <v>54.15567931615076</v>
      </c>
      <c r="G63" s="13">
        <f t="shared" si="7"/>
        <v>73.40257625111045</v>
      </c>
      <c r="H63" s="13">
        <f t="shared" si="7"/>
        <v>77.28904495317454</v>
      </c>
      <c r="I63" s="13">
        <f t="shared" si="7"/>
        <v>68.28222644926196</v>
      </c>
      <c r="J63" s="13">
        <f t="shared" si="7"/>
        <v>81.5625113273971</v>
      </c>
      <c r="K63" s="13">
        <f t="shared" si="7"/>
        <v>95.18001717301928</v>
      </c>
      <c r="L63" s="13">
        <f t="shared" si="7"/>
        <v>50.55953317422859</v>
      </c>
      <c r="M63" s="13">
        <f t="shared" si="7"/>
        <v>75.77976342296199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72.03132601215503</v>
      </c>
      <c r="W63" s="13">
        <f t="shared" si="7"/>
        <v>78.8748189090827</v>
      </c>
      <c r="X63" s="13">
        <f t="shared" si="7"/>
        <v>0</v>
      </c>
      <c r="Y63" s="13">
        <f t="shared" si="7"/>
        <v>0</v>
      </c>
      <c r="Z63" s="14">
        <f t="shared" si="7"/>
        <v>94.19575207154367</v>
      </c>
    </row>
    <row r="64" spans="1:26" ht="13.5">
      <c r="A64" s="38" t="s">
        <v>117</v>
      </c>
      <c r="B64" s="12">
        <f t="shared" si="7"/>
        <v>174.73828743135334</v>
      </c>
      <c r="C64" s="12">
        <f t="shared" si="7"/>
        <v>0</v>
      </c>
      <c r="D64" s="3">
        <f t="shared" si="7"/>
        <v>95.00269990282295</v>
      </c>
      <c r="E64" s="13">
        <f t="shared" si="7"/>
        <v>95.00269990282295</v>
      </c>
      <c r="F64" s="13">
        <f t="shared" si="7"/>
        <v>64.8253285488349</v>
      </c>
      <c r="G64" s="13">
        <f t="shared" si="7"/>
        <v>84.96892718505217</v>
      </c>
      <c r="H64" s="13">
        <f t="shared" si="7"/>
        <v>91.2581214498763</v>
      </c>
      <c r="I64" s="13">
        <f t="shared" si="7"/>
        <v>80.35176966045556</v>
      </c>
      <c r="J64" s="13">
        <f t="shared" si="7"/>
        <v>100.19404583642617</v>
      </c>
      <c r="K64" s="13">
        <f t="shared" si="7"/>
        <v>111.30650814641724</v>
      </c>
      <c r="L64" s="13">
        <f t="shared" si="7"/>
        <v>48.54905698040554</v>
      </c>
      <c r="M64" s="13">
        <f t="shared" si="7"/>
        <v>86.72091864474024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83.53546572115967</v>
      </c>
      <c r="W64" s="13">
        <f t="shared" si="7"/>
        <v>96.83270214725236</v>
      </c>
      <c r="X64" s="13">
        <f t="shared" si="7"/>
        <v>0</v>
      </c>
      <c r="Y64" s="13">
        <f t="shared" si="7"/>
        <v>0</v>
      </c>
      <c r="Z64" s="14">
        <f t="shared" si="7"/>
        <v>95.00269990282295</v>
      </c>
    </row>
    <row r="65" spans="1:26" ht="13.5">
      <c r="A65" s="38" t="s">
        <v>118</v>
      </c>
      <c r="B65" s="12">
        <f t="shared" si="7"/>
        <v>105.19506419674546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100.00268550098022</v>
      </c>
      <c r="I65" s="13">
        <f t="shared" si="7"/>
        <v>100.00096711798841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100.00048889475563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133962370</v>
      </c>
      <c r="C67" s="23"/>
      <c r="D67" s="24">
        <v>138002799</v>
      </c>
      <c r="E67" s="25">
        <v>138002799</v>
      </c>
      <c r="F67" s="25">
        <v>24876498</v>
      </c>
      <c r="G67" s="25">
        <v>10857513</v>
      </c>
      <c r="H67" s="25">
        <v>22434118</v>
      </c>
      <c r="I67" s="25">
        <v>58168129</v>
      </c>
      <c r="J67" s="25">
        <v>8114584</v>
      </c>
      <c r="K67" s="25">
        <v>-2686358</v>
      </c>
      <c r="L67" s="25">
        <v>10158807</v>
      </c>
      <c r="M67" s="25">
        <v>15587033</v>
      </c>
      <c r="N67" s="25"/>
      <c r="O67" s="25"/>
      <c r="P67" s="25"/>
      <c r="Q67" s="25"/>
      <c r="R67" s="25"/>
      <c r="S67" s="25"/>
      <c r="T67" s="25"/>
      <c r="U67" s="25"/>
      <c r="V67" s="25">
        <v>73755162</v>
      </c>
      <c r="W67" s="25">
        <v>73329435</v>
      </c>
      <c r="X67" s="25"/>
      <c r="Y67" s="24"/>
      <c r="Z67" s="26">
        <v>138002799</v>
      </c>
    </row>
    <row r="68" spans="1:26" ht="13.5" hidden="1">
      <c r="A68" s="36" t="s">
        <v>31</v>
      </c>
      <c r="B68" s="18">
        <v>26116879</v>
      </c>
      <c r="C68" s="18"/>
      <c r="D68" s="19">
        <v>30665305</v>
      </c>
      <c r="E68" s="20">
        <v>30665305</v>
      </c>
      <c r="F68" s="20">
        <v>15965981</v>
      </c>
      <c r="G68" s="20">
        <v>1209961</v>
      </c>
      <c r="H68" s="20">
        <v>850417</v>
      </c>
      <c r="I68" s="20">
        <v>18026359</v>
      </c>
      <c r="J68" s="20">
        <v>-273775</v>
      </c>
      <c r="K68" s="20">
        <v>1121573</v>
      </c>
      <c r="L68" s="20">
        <v>1218014</v>
      </c>
      <c r="M68" s="20">
        <v>2065812</v>
      </c>
      <c r="N68" s="20"/>
      <c r="O68" s="20"/>
      <c r="P68" s="20"/>
      <c r="Q68" s="20"/>
      <c r="R68" s="20"/>
      <c r="S68" s="20"/>
      <c r="T68" s="20"/>
      <c r="U68" s="20"/>
      <c r="V68" s="20">
        <v>20092171</v>
      </c>
      <c r="W68" s="20">
        <v>21476893</v>
      </c>
      <c r="X68" s="20"/>
      <c r="Y68" s="19"/>
      <c r="Z68" s="22">
        <v>30665305</v>
      </c>
    </row>
    <row r="69" spans="1:26" ht="13.5" hidden="1">
      <c r="A69" s="37" t="s">
        <v>32</v>
      </c>
      <c r="B69" s="18">
        <v>107287357</v>
      </c>
      <c r="C69" s="18"/>
      <c r="D69" s="19">
        <v>106383404</v>
      </c>
      <c r="E69" s="20">
        <v>106383404</v>
      </c>
      <c r="F69" s="20">
        <v>8841832</v>
      </c>
      <c r="G69" s="20">
        <v>9570549</v>
      </c>
      <c r="H69" s="20">
        <v>21499712</v>
      </c>
      <c r="I69" s="20">
        <v>39912093</v>
      </c>
      <c r="J69" s="20">
        <v>8229969</v>
      </c>
      <c r="K69" s="20">
        <v>-3910232</v>
      </c>
      <c r="L69" s="20">
        <v>8842149</v>
      </c>
      <c r="M69" s="20">
        <v>13161886</v>
      </c>
      <c r="N69" s="20"/>
      <c r="O69" s="20"/>
      <c r="P69" s="20"/>
      <c r="Q69" s="20"/>
      <c r="R69" s="20"/>
      <c r="S69" s="20"/>
      <c r="T69" s="20"/>
      <c r="U69" s="20"/>
      <c r="V69" s="20">
        <v>53073979</v>
      </c>
      <c r="W69" s="20">
        <v>51572558</v>
      </c>
      <c r="X69" s="20"/>
      <c r="Y69" s="19"/>
      <c r="Z69" s="22">
        <v>106383404</v>
      </c>
    </row>
    <row r="70" spans="1:26" ht="13.5" hidden="1">
      <c r="A70" s="38" t="s">
        <v>114</v>
      </c>
      <c r="B70" s="18">
        <v>67805345</v>
      </c>
      <c r="C70" s="18"/>
      <c r="D70" s="19">
        <v>56203499</v>
      </c>
      <c r="E70" s="20">
        <v>56203499</v>
      </c>
      <c r="F70" s="20">
        <v>4444253</v>
      </c>
      <c r="G70" s="20">
        <v>5318247</v>
      </c>
      <c r="H70" s="20">
        <v>4954932</v>
      </c>
      <c r="I70" s="20">
        <v>14717432</v>
      </c>
      <c r="J70" s="20">
        <v>3846872</v>
      </c>
      <c r="K70" s="20">
        <v>3933091</v>
      </c>
      <c r="L70" s="20">
        <v>4448718</v>
      </c>
      <c r="M70" s="20">
        <v>12228681</v>
      </c>
      <c r="N70" s="20"/>
      <c r="O70" s="20"/>
      <c r="P70" s="20"/>
      <c r="Q70" s="20"/>
      <c r="R70" s="20"/>
      <c r="S70" s="20"/>
      <c r="T70" s="20"/>
      <c r="U70" s="20"/>
      <c r="V70" s="20">
        <v>26946113</v>
      </c>
      <c r="W70" s="20">
        <v>25240318</v>
      </c>
      <c r="X70" s="20"/>
      <c r="Y70" s="19"/>
      <c r="Z70" s="22">
        <v>56203499</v>
      </c>
    </row>
    <row r="71" spans="1:26" ht="13.5" hidden="1">
      <c r="A71" s="38" t="s">
        <v>115</v>
      </c>
      <c r="B71" s="18">
        <v>22235835</v>
      </c>
      <c r="C71" s="18"/>
      <c r="D71" s="19">
        <v>25863997</v>
      </c>
      <c r="E71" s="20">
        <v>25863997</v>
      </c>
      <c r="F71" s="20">
        <v>2235156</v>
      </c>
      <c r="G71" s="20">
        <v>2089746</v>
      </c>
      <c r="H71" s="20">
        <v>14377754</v>
      </c>
      <c r="I71" s="20">
        <v>18702656</v>
      </c>
      <c r="J71" s="20">
        <v>2219158</v>
      </c>
      <c r="K71" s="20">
        <v>-10007650</v>
      </c>
      <c r="L71" s="20">
        <v>2232521</v>
      </c>
      <c r="M71" s="20">
        <v>-5555971</v>
      </c>
      <c r="N71" s="20"/>
      <c r="O71" s="20"/>
      <c r="P71" s="20"/>
      <c r="Q71" s="20"/>
      <c r="R71" s="20"/>
      <c r="S71" s="20"/>
      <c r="T71" s="20"/>
      <c r="U71" s="20"/>
      <c r="V71" s="20">
        <v>13146685</v>
      </c>
      <c r="W71" s="20">
        <v>14010148</v>
      </c>
      <c r="X71" s="20"/>
      <c r="Y71" s="19"/>
      <c r="Z71" s="22">
        <v>25863997</v>
      </c>
    </row>
    <row r="72" spans="1:26" ht="13.5" hidden="1">
      <c r="A72" s="38" t="s">
        <v>116</v>
      </c>
      <c r="B72" s="18">
        <v>10936980</v>
      </c>
      <c r="C72" s="18"/>
      <c r="D72" s="19">
        <v>15971785</v>
      </c>
      <c r="E72" s="20">
        <v>15971785</v>
      </c>
      <c r="F72" s="20">
        <v>1351175</v>
      </c>
      <c r="G72" s="20">
        <v>1350800</v>
      </c>
      <c r="H72" s="20">
        <v>1351295</v>
      </c>
      <c r="I72" s="20">
        <v>4053270</v>
      </c>
      <c r="J72" s="20">
        <v>1351811</v>
      </c>
      <c r="K72" s="20">
        <v>1352121</v>
      </c>
      <c r="L72" s="20">
        <v>1350054</v>
      </c>
      <c r="M72" s="20">
        <v>4053986</v>
      </c>
      <c r="N72" s="20"/>
      <c r="O72" s="20"/>
      <c r="P72" s="20"/>
      <c r="Q72" s="20"/>
      <c r="R72" s="20"/>
      <c r="S72" s="20"/>
      <c r="T72" s="20"/>
      <c r="U72" s="20"/>
      <c r="V72" s="20">
        <v>8107256</v>
      </c>
      <c r="W72" s="20">
        <v>8163717</v>
      </c>
      <c r="X72" s="20"/>
      <c r="Y72" s="19"/>
      <c r="Z72" s="22">
        <v>15971785</v>
      </c>
    </row>
    <row r="73" spans="1:26" ht="13.5" hidden="1">
      <c r="A73" s="38" t="s">
        <v>117</v>
      </c>
      <c r="B73" s="18">
        <v>5913071</v>
      </c>
      <c r="C73" s="18"/>
      <c r="D73" s="19">
        <v>8226222</v>
      </c>
      <c r="E73" s="20">
        <v>8226222</v>
      </c>
      <c r="F73" s="20">
        <v>778347</v>
      </c>
      <c r="G73" s="20">
        <v>778494</v>
      </c>
      <c r="H73" s="20">
        <v>778494</v>
      </c>
      <c r="I73" s="20">
        <v>2335335</v>
      </c>
      <c r="J73" s="20">
        <v>778682</v>
      </c>
      <c r="K73" s="20">
        <v>778870</v>
      </c>
      <c r="L73" s="20">
        <v>776495</v>
      </c>
      <c r="M73" s="20">
        <v>2334047</v>
      </c>
      <c r="N73" s="20"/>
      <c r="O73" s="20"/>
      <c r="P73" s="20"/>
      <c r="Q73" s="20"/>
      <c r="R73" s="20"/>
      <c r="S73" s="20"/>
      <c r="T73" s="20"/>
      <c r="U73" s="20"/>
      <c r="V73" s="20">
        <v>4669382</v>
      </c>
      <c r="W73" s="20">
        <v>4099425</v>
      </c>
      <c r="X73" s="20"/>
      <c r="Y73" s="19"/>
      <c r="Z73" s="22">
        <v>8226222</v>
      </c>
    </row>
    <row r="74" spans="1:26" ht="13.5" hidden="1">
      <c r="A74" s="38" t="s">
        <v>118</v>
      </c>
      <c r="B74" s="18">
        <v>396126</v>
      </c>
      <c r="C74" s="18"/>
      <c r="D74" s="19">
        <v>117901</v>
      </c>
      <c r="E74" s="20">
        <v>117901</v>
      </c>
      <c r="F74" s="20">
        <v>32901</v>
      </c>
      <c r="G74" s="20">
        <v>33262</v>
      </c>
      <c r="H74" s="20">
        <v>37237</v>
      </c>
      <c r="I74" s="20">
        <v>103400</v>
      </c>
      <c r="J74" s="20">
        <v>33446</v>
      </c>
      <c r="K74" s="20">
        <v>33336</v>
      </c>
      <c r="L74" s="20">
        <v>34361</v>
      </c>
      <c r="M74" s="20">
        <v>101143</v>
      </c>
      <c r="N74" s="20"/>
      <c r="O74" s="20"/>
      <c r="P74" s="20"/>
      <c r="Q74" s="20"/>
      <c r="R74" s="20"/>
      <c r="S74" s="20"/>
      <c r="T74" s="20"/>
      <c r="U74" s="20"/>
      <c r="V74" s="20">
        <v>204543</v>
      </c>
      <c r="W74" s="20">
        <v>58950</v>
      </c>
      <c r="X74" s="20"/>
      <c r="Y74" s="19"/>
      <c r="Z74" s="22">
        <v>117901</v>
      </c>
    </row>
    <row r="75" spans="1:26" ht="13.5" hidden="1">
      <c r="A75" s="39" t="s">
        <v>119</v>
      </c>
      <c r="B75" s="27">
        <v>558134</v>
      </c>
      <c r="C75" s="27"/>
      <c r="D75" s="28">
        <v>954090</v>
      </c>
      <c r="E75" s="29">
        <v>954090</v>
      </c>
      <c r="F75" s="29">
        <v>68685</v>
      </c>
      <c r="G75" s="29">
        <v>77003</v>
      </c>
      <c r="H75" s="29">
        <v>83989</v>
      </c>
      <c r="I75" s="29">
        <v>229677</v>
      </c>
      <c r="J75" s="29">
        <v>158390</v>
      </c>
      <c r="K75" s="29">
        <v>102301</v>
      </c>
      <c r="L75" s="29">
        <v>98644</v>
      </c>
      <c r="M75" s="29">
        <v>359335</v>
      </c>
      <c r="N75" s="29"/>
      <c r="O75" s="29"/>
      <c r="P75" s="29"/>
      <c r="Q75" s="29"/>
      <c r="R75" s="29"/>
      <c r="S75" s="29"/>
      <c r="T75" s="29"/>
      <c r="U75" s="29"/>
      <c r="V75" s="29">
        <v>589012</v>
      </c>
      <c r="W75" s="29">
        <v>279984</v>
      </c>
      <c r="X75" s="29"/>
      <c r="Y75" s="28"/>
      <c r="Z75" s="30">
        <v>954090</v>
      </c>
    </row>
    <row r="76" spans="1:26" ht="13.5" hidden="1">
      <c r="A76" s="41" t="s">
        <v>121</v>
      </c>
      <c r="B76" s="31">
        <v>114369649</v>
      </c>
      <c r="C76" s="31"/>
      <c r="D76" s="32">
        <v>127900464</v>
      </c>
      <c r="E76" s="33">
        <v>127900464</v>
      </c>
      <c r="F76" s="33">
        <v>7249125</v>
      </c>
      <c r="G76" s="33">
        <v>9679886</v>
      </c>
      <c r="H76" s="33">
        <v>11188338</v>
      </c>
      <c r="I76" s="33">
        <v>28117349</v>
      </c>
      <c r="J76" s="33">
        <v>8474018</v>
      </c>
      <c r="K76" s="33">
        <v>13397654</v>
      </c>
      <c r="L76" s="33">
        <v>6949663</v>
      </c>
      <c r="M76" s="33">
        <v>28821335</v>
      </c>
      <c r="N76" s="33"/>
      <c r="O76" s="33"/>
      <c r="P76" s="33"/>
      <c r="Q76" s="33"/>
      <c r="R76" s="33"/>
      <c r="S76" s="33"/>
      <c r="T76" s="33"/>
      <c r="U76" s="33"/>
      <c r="V76" s="33">
        <v>56938684</v>
      </c>
      <c r="W76" s="33">
        <v>66157224</v>
      </c>
      <c r="X76" s="33"/>
      <c r="Y76" s="32"/>
      <c r="Z76" s="34">
        <v>127900464</v>
      </c>
    </row>
    <row r="77" spans="1:26" ht="13.5" hidden="1">
      <c r="A77" s="36" t="s">
        <v>31</v>
      </c>
      <c r="B77" s="18">
        <v>19105749</v>
      </c>
      <c r="C77" s="18"/>
      <c r="D77" s="19">
        <v>27998818</v>
      </c>
      <c r="E77" s="20">
        <v>27998818</v>
      </c>
      <c r="F77" s="20">
        <v>1179420</v>
      </c>
      <c r="G77" s="20">
        <v>2563818</v>
      </c>
      <c r="H77" s="20">
        <v>1923788</v>
      </c>
      <c r="I77" s="20">
        <v>5667026</v>
      </c>
      <c r="J77" s="20">
        <v>1379886</v>
      </c>
      <c r="K77" s="20">
        <v>4269095</v>
      </c>
      <c r="L77" s="20">
        <v>1195140</v>
      </c>
      <c r="M77" s="20">
        <v>6844121</v>
      </c>
      <c r="N77" s="20"/>
      <c r="O77" s="20"/>
      <c r="P77" s="20"/>
      <c r="Q77" s="20"/>
      <c r="R77" s="20"/>
      <c r="S77" s="20"/>
      <c r="T77" s="20"/>
      <c r="U77" s="20"/>
      <c r="V77" s="20">
        <v>12511147</v>
      </c>
      <c r="W77" s="20">
        <v>20618047</v>
      </c>
      <c r="X77" s="20"/>
      <c r="Y77" s="19"/>
      <c r="Z77" s="22">
        <v>27998818</v>
      </c>
    </row>
    <row r="78" spans="1:26" ht="13.5" hidden="1">
      <c r="A78" s="37" t="s">
        <v>32</v>
      </c>
      <c r="B78" s="18">
        <v>94705766</v>
      </c>
      <c r="C78" s="18"/>
      <c r="D78" s="19">
        <v>99901646</v>
      </c>
      <c r="E78" s="20">
        <v>99901646</v>
      </c>
      <c r="F78" s="20">
        <v>6069705</v>
      </c>
      <c r="G78" s="20">
        <v>7116068</v>
      </c>
      <c r="H78" s="20">
        <v>9264550</v>
      </c>
      <c r="I78" s="20">
        <v>22450323</v>
      </c>
      <c r="J78" s="20">
        <v>7094132</v>
      </c>
      <c r="K78" s="20">
        <v>9128559</v>
      </c>
      <c r="L78" s="20">
        <v>5754523</v>
      </c>
      <c r="M78" s="20">
        <v>21977214</v>
      </c>
      <c r="N78" s="20"/>
      <c r="O78" s="20"/>
      <c r="P78" s="20"/>
      <c r="Q78" s="20"/>
      <c r="R78" s="20"/>
      <c r="S78" s="20"/>
      <c r="T78" s="20"/>
      <c r="U78" s="20"/>
      <c r="V78" s="20">
        <v>44427537</v>
      </c>
      <c r="W78" s="20">
        <v>45539177</v>
      </c>
      <c r="X78" s="20"/>
      <c r="Y78" s="19"/>
      <c r="Z78" s="22">
        <v>99901646</v>
      </c>
    </row>
    <row r="79" spans="1:26" ht="13.5" hidden="1">
      <c r="A79" s="38" t="s">
        <v>114</v>
      </c>
      <c r="B79" s="18">
        <v>58064105</v>
      </c>
      <c r="C79" s="18"/>
      <c r="D79" s="19">
        <v>53177977</v>
      </c>
      <c r="E79" s="20">
        <v>53177977</v>
      </c>
      <c r="F79" s="20">
        <v>3393888</v>
      </c>
      <c r="G79" s="20">
        <v>4148975</v>
      </c>
      <c r="H79" s="20">
        <v>5995654</v>
      </c>
      <c r="I79" s="20">
        <v>13538517</v>
      </c>
      <c r="J79" s="20">
        <v>3644255</v>
      </c>
      <c r="K79" s="20">
        <v>5257163</v>
      </c>
      <c r="L79" s="20">
        <v>3212496</v>
      </c>
      <c r="M79" s="20">
        <v>12113914</v>
      </c>
      <c r="N79" s="20"/>
      <c r="O79" s="20"/>
      <c r="P79" s="20"/>
      <c r="Q79" s="20"/>
      <c r="R79" s="20"/>
      <c r="S79" s="20"/>
      <c r="T79" s="20"/>
      <c r="U79" s="20"/>
      <c r="V79" s="20">
        <v>25652431</v>
      </c>
      <c r="W79" s="20">
        <v>26663849</v>
      </c>
      <c r="X79" s="20"/>
      <c r="Y79" s="19"/>
      <c r="Z79" s="22">
        <v>53177977</v>
      </c>
    </row>
    <row r="80" spans="1:26" ht="13.5" hidden="1">
      <c r="A80" s="38" t="s">
        <v>115</v>
      </c>
      <c r="B80" s="18">
        <v>20248093</v>
      </c>
      <c r="C80" s="18"/>
      <c r="D80" s="19">
        <v>23745892</v>
      </c>
      <c r="E80" s="20">
        <v>23745892</v>
      </c>
      <c r="F80" s="20">
        <v>1406612</v>
      </c>
      <c r="G80" s="20">
        <v>1280831</v>
      </c>
      <c r="H80" s="20">
        <v>1476816</v>
      </c>
      <c r="I80" s="20">
        <v>4164259</v>
      </c>
      <c r="J80" s="20">
        <v>1533667</v>
      </c>
      <c r="K80" s="20">
        <v>1684178</v>
      </c>
      <c r="L80" s="20">
        <v>1448104</v>
      </c>
      <c r="M80" s="20">
        <v>4665949</v>
      </c>
      <c r="N80" s="20"/>
      <c r="O80" s="20"/>
      <c r="P80" s="20"/>
      <c r="Q80" s="20"/>
      <c r="R80" s="20"/>
      <c r="S80" s="20"/>
      <c r="T80" s="20"/>
      <c r="U80" s="20"/>
      <c r="V80" s="20">
        <v>8830208</v>
      </c>
      <c r="W80" s="20">
        <v>8407677</v>
      </c>
      <c r="X80" s="20"/>
      <c r="Y80" s="19"/>
      <c r="Z80" s="22">
        <v>23745892</v>
      </c>
    </row>
    <row r="81" spans="1:26" ht="13.5" hidden="1">
      <c r="A81" s="38" t="s">
        <v>116</v>
      </c>
      <c r="B81" s="18">
        <v>5644464</v>
      </c>
      <c r="C81" s="18"/>
      <c r="D81" s="19">
        <v>15044743</v>
      </c>
      <c r="E81" s="20">
        <v>15044743</v>
      </c>
      <c r="F81" s="20">
        <v>731738</v>
      </c>
      <c r="G81" s="20">
        <v>991522</v>
      </c>
      <c r="H81" s="20">
        <v>1044403</v>
      </c>
      <c r="I81" s="20">
        <v>2767663</v>
      </c>
      <c r="J81" s="20">
        <v>1102571</v>
      </c>
      <c r="K81" s="20">
        <v>1286949</v>
      </c>
      <c r="L81" s="20">
        <v>682581</v>
      </c>
      <c r="M81" s="20">
        <v>3072101</v>
      </c>
      <c r="N81" s="20"/>
      <c r="O81" s="20"/>
      <c r="P81" s="20"/>
      <c r="Q81" s="20"/>
      <c r="R81" s="20"/>
      <c r="S81" s="20"/>
      <c r="T81" s="20"/>
      <c r="U81" s="20"/>
      <c r="V81" s="20">
        <v>5839764</v>
      </c>
      <c r="W81" s="20">
        <v>6439117</v>
      </c>
      <c r="X81" s="20"/>
      <c r="Y81" s="19"/>
      <c r="Z81" s="22">
        <v>15044743</v>
      </c>
    </row>
    <row r="82" spans="1:26" ht="13.5" hidden="1">
      <c r="A82" s="38" t="s">
        <v>117</v>
      </c>
      <c r="B82" s="18">
        <v>10332399</v>
      </c>
      <c r="C82" s="18"/>
      <c r="D82" s="19">
        <v>7815133</v>
      </c>
      <c r="E82" s="20">
        <v>7815133</v>
      </c>
      <c r="F82" s="20">
        <v>504566</v>
      </c>
      <c r="G82" s="20">
        <v>661478</v>
      </c>
      <c r="H82" s="20">
        <v>710439</v>
      </c>
      <c r="I82" s="20">
        <v>1876483</v>
      </c>
      <c r="J82" s="20">
        <v>780193</v>
      </c>
      <c r="K82" s="20">
        <v>866933</v>
      </c>
      <c r="L82" s="20">
        <v>376981</v>
      </c>
      <c r="M82" s="20">
        <v>2024107</v>
      </c>
      <c r="N82" s="20"/>
      <c r="O82" s="20"/>
      <c r="P82" s="20"/>
      <c r="Q82" s="20"/>
      <c r="R82" s="20"/>
      <c r="S82" s="20"/>
      <c r="T82" s="20"/>
      <c r="U82" s="20"/>
      <c r="V82" s="20">
        <v>3900590</v>
      </c>
      <c r="W82" s="20">
        <v>3969584</v>
      </c>
      <c r="X82" s="20"/>
      <c r="Y82" s="19"/>
      <c r="Z82" s="22">
        <v>7815133</v>
      </c>
    </row>
    <row r="83" spans="1:26" ht="13.5" hidden="1">
      <c r="A83" s="38" t="s">
        <v>118</v>
      </c>
      <c r="B83" s="18">
        <v>416705</v>
      </c>
      <c r="C83" s="18"/>
      <c r="D83" s="19">
        <v>117901</v>
      </c>
      <c r="E83" s="20">
        <v>117901</v>
      </c>
      <c r="F83" s="20">
        <v>32901</v>
      </c>
      <c r="G83" s="20">
        <v>33262</v>
      </c>
      <c r="H83" s="20">
        <v>37238</v>
      </c>
      <c r="I83" s="20">
        <v>103401</v>
      </c>
      <c r="J83" s="20">
        <v>33446</v>
      </c>
      <c r="K83" s="20">
        <v>33336</v>
      </c>
      <c r="L83" s="20">
        <v>34361</v>
      </c>
      <c r="M83" s="20">
        <v>101143</v>
      </c>
      <c r="N83" s="20"/>
      <c r="O83" s="20"/>
      <c r="P83" s="20"/>
      <c r="Q83" s="20"/>
      <c r="R83" s="20"/>
      <c r="S83" s="20"/>
      <c r="T83" s="20"/>
      <c r="U83" s="20"/>
      <c r="V83" s="20">
        <v>204544</v>
      </c>
      <c r="W83" s="20">
        <v>58950</v>
      </c>
      <c r="X83" s="20"/>
      <c r="Y83" s="19"/>
      <c r="Z83" s="22">
        <v>117901</v>
      </c>
    </row>
    <row r="84" spans="1:26" ht="13.5" hidden="1">
      <c r="A84" s="39" t="s">
        <v>119</v>
      </c>
      <c r="B84" s="27">
        <v>558134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4633421</v>
      </c>
      <c r="C5" s="18">
        <v>0</v>
      </c>
      <c r="D5" s="58">
        <v>4867665</v>
      </c>
      <c r="E5" s="59">
        <v>4867665</v>
      </c>
      <c r="F5" s="59">
        <v>4694324</v>
      </c>
      <c r="G5" s="59">
        <v>12473</v>
      </c>
      <c r="H5" s="59">
        <v>0</v>
      </c>
      <c r="I5" s="59">
        <v>4706797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4706797</v>
      </c>
      <c r="W5" s="59">
        <v>4783399</v>
      </c>
      <c r="X5" s="59">
        <v>-76602</v>
      </c>
      <c r="Y5" s="60">
        <v>-1.6</v>
      </c>
      <c r="Z5" s="61">
        <v>4867665</v>
      </c>
    </row>
    <row r="6" spans="1:26" ht="13.5">
      <c r="A6" s="57" t="s">
        <v>32</v>
      </c>
      <c r="B6" s="18">
        <v>19758336</v>
      </c>
      <c r="C6" s="18">
        <v>0</v>
      </c>
      <c r="D6" s="58">
        <v>20851190</v>
      </c>
      <c r="E6" s="59">
        <v>20851190</v>
      </c>
      <c r="F6" s="59">
        <v>1663555</v>
      </c>
      <c r="G6" s="59">
        <v>1868587</v>
      </c>
      <c r="H6" s="59">
        <v>0</v>
      </c>
      <c r="I6" s="59">
        <v>3532142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3532142</v>
      </c>
      <c r="W6" s="59">
        <v>9877232</v>
      </c>
      <c r="X6" s="59">
        <v>-6345090</v>
      </c>
      <c r="Y6" s="60">
        <v>-64.24</v>
      </c>
      <c r="Z6" s="61">
        <v>20851190</v>
      </c>
    </row>
    <row r="7" spans="1:26" ht="13.5">
      <c r="A7" s="57" t="s">
        <v>33</v>
      </c>
      <c r="B7" s="18">
        <v>1808471</v>
      </c>
      <c r="C7" s="18">
        <v>0</v>
      </c>
      <c r="D7" s="58">
        <v>1297000</v>
      </c>
      <c r="E7" s="59">
        <v>1297000</v>
      </c>
      <c r="F7" s="59">
        <v>0</v>
      </c>
      <c r="G7" s="59">
        <v>81833</v>
      </c>
      <c r="H7" s="59">
        <v>0</v>
      </c>
      <c r="I7" s="59">
        <v>81833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81833</v>
      </c>
      <c r="W7" s="59">
        <v>498997</v>
      </c>
      <c r="X7" s="59">
        <v>-417164</v>
      </c>
      <c r="Y7" s="60">
        <v>-83.6</v>
      </c>
      <c r="Z7" s="61">
        <v>1297000</v>
      </c>
    </row>
    <row r="8" spans="1:26" ht="13.5">
      <c r="A8" s="57" t="s">
        <v>34</v>
      </c>
      <c r="B8" s="18">
        <v>22742216</v>
      </c>
      <c r="C8" s="18">
        <v>0</v>
      </c>
      <c r="D8" s="58">
        <v>23074998</v>
      </c>
      <c r="E8" s="59">
        <v>23074998</v>
      </c>
      <c r="F8" s="59">
        <v>7883001</v>
      </c>
      <c r="G8" s="59">
        <v>268396</v>
      </c>
      <c r="H8" s="59">
        <v>0</v>
      </c>
      <c r="I8" s="59">
        <v>8151397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8151397</v>
      </c>
      <c r="W8" s="59">
        <v>12650000</v>
      </c>
      <c r="X8" s="59">
        <v>-4498603</v>
      </c>
      <c r="Y8" s="60">
        <v>-35.56</v>
      </c>
      <c r="Z8" s="61">
        <v>23074998</v>
      </c>
    </row>
    <row r="9" spans="1:26" ht="13.5">
      <c r="A9" s="57" t="s">
        <v>35</v>
      </c>
      <c r="B9" s="18">
        <v>1910590</v>
      </c>
      <c r="C9" s="18">
        <v>0</v>
      </c>
      <c r="D9" s="58">
        <v>10057918</v>
      </c>
      <c r="E9" s="59">
        <v>10057918</v>
      </c>
      <c r="F9" s="59">
        <v>171905</v>
      </c>
      <c r="G9" s="59">
        <v>62353</v>
      </c>
      <c r="H9" s="59">
        <v>0</v>
      </c>
      <c r="I9" s="59">
        <v>234258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234258</v>
      </c>
      <c r="W9" s="59">
        <v>1606284</v>
      </c>
      <c r="X9" s="59">
        <v>-1372026</v>
      </c>
      <c r="Y9" s="60">
        <v>-85.42</v>
      </c>
      <c r="Z9" s="61">
        <v>10057918</v>
      </c>
    </row>
    <row r="10" spans="1:26" ht="25.5">
      <c r="A10" s="62" t="s">
        <v>106</v>
      </c>
      <c r="B10" s="63">
        <f>SUM(B5:B9)</f>
        <v>50853034</v>
      </c>
      <c r="C10" s="63">
        <f>SUM(C5:C9)</f>
        <v>0</v>
      </c>
      <c r="D10" s="64">
        <f aca="true" t="shared" si="0" ref="D10:Z10">SUM(D5:D9)</f>
        <v>60148771</v>
      </c>
      <c r="E10" s="65">
        <f t="shared" si="0"/>
        <v>60148771</v>
      </c>
      <c r="F10" s="65">
        <f t="shared" si="0"/>
        <v>14412785</v>
      </c>
      <c r="G10" s="65">
        <f t="shared" si="0"/>
        <v>2293642</v>
      </c>
      <c r="H10" s="65">
        <f t="shared" si="0"/>
        <v>0</v>
      </c>
      <c r="I10" s="65">
        <f t="shared" si="0"/>
        <v>16706427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16706427</v>
      </c>
      <c r="W10" s="65">
        <f t="shared" si="0"/>
        <v>29415912</v>
      </c>
      <c r="X10" s="65">
        <f t="shared" si="0"/>
        <v>-12709485</v>
      </c>
      <c r="Y10" s="66">
        <f>+IF(W10&lt;&gt;0,(X10/W10)*100,0)</f>
        <v>-43.20615658627208</v>
      </c>
      <c r="Z10" s="67">
        <f t="shared" si="0"/>
        <v>60148771</v>
      </c>
    </row>
    <row r="11" spans="1:26" ht="13.5">
      <c r="A11" s="57" t="s">
        <v>36</v>
      </c>
      <c r="B11" s="18">
        <v>17101427</v>
      </c>
      <c r="C11" s="18">
        <v>0</v>
      </c>
      <c r="D11" s="58">
        <v>21001756</v>
      </c>
      <c r="E11" s="59">
        <v>21001756</v>
      </c>
      <c r="F11" s="59">
        <v>1257520</v>
      </c>
      <c r="G11" s="59">
        <v>1261583</v>
      </c>
      <c r="H11" s="59">
        <v>0</v>
      </c>
      <c r="I11" s="59">
        <v>2519103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2519103</v>
      </c>
      <c r="W11" s="59">
        <v>9995144</v>
      </c>
      <c r="X11" s="59">
        <v>-7476041</v>
      </c>
      <c r="Y11" s="60">
        <v>-74.8</v>
      </c>
      <c r="Z11" s="61">
        <v>21001756</v>
      </c>
    </row>
    <row r="12" spans="1:26" ht="13.5">
      <c r="A12" s="57" t="s">
        <v>37</v>
      </c>
      <c r="B12" s="18">
        <v>2129258</v>
      </c>
      <c r="C12" s="18">
        <v>0</v>
      </c>
      <c r="D12" s="58">
        <v>2499391</v>
      </c>
      <c r="E12" s="59">
        <v>2499391</v>
      </c>
      <c r="F12" s="59">
        <v>173947</v>
      </c>
      <c r="G12" s="59">
        <v>169856</v>
      </c>
      <c r="H12" s="59">
        <v>0</v>
      </c>
      <c r="I12" s="59">
        <v>343803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343803</v>
      </c>
      <c r="W12" s="59">
        <v>1184538</v>
      </c>
      <c r="X12" s="59">
        <v>-840735</v>
      </c>
      <c r="Y12" s="60">
        <v>-70.98</v>
      </c>
      <c r="Z12" s="61">
        <v>2499391</v>
      </c>
    </row>
    <row r="13" spans="1:26" ht="13.5">
      <c r="A13" s="57" t="s">
        <v>107</v>
      </c>
      <c r="B13" s="18">
        <v>4322911</v>
      </c>
      <c r="C13" s="18">
        <v>0</v>
      </c>
      <c r="D13" s="58">
        <v>3681354</v>
      </c>
      <c r="E13" s="59">
        <v>3681354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3681354</v>
      </c>
    </row>
    <row r="14" spans="1:26" ht="13.5">
      <c r="A14" s="57" t="s">
        <v>38</v>
      </c>
      <c r="B14" s="18">
        <v>710000</v>
      </c>
      <c r="C14" s="18">
        <v>0</v>
      </c>
      <c r="D14" s="58">
        <v>1073129</v>
      </c>
      <c r="E14" s="59">
        <v>1073129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1073129</v>
      </c>
    </row>
    <row r="15" spans="1:26" ht="13.5">
      <c r="A15" s="57" t="s">
        <v>39</v>
      </c>
      <c r="B15" s="18">
        <v>10445624</v>
      </c>
      <c r="C15" s="18">
        <v>0</v>
      </c>
      <c r="D15" s="58">
        <v>11479076</v>
      </c>
      <c r="E15" s="59">
        <v>11479076</v>
      </c>
      <c r="F15" s="59">
        <v>720835</v>
      </c>
      <c r="G15" s="59">
        <v>1206719</v>
      </c>
      <c r="H15" s="59">
        <v>0</v>
      </c>
      <c r="I15" s="59">
        <v>1927554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1927554</v>
      </c>
      <c r="W15" s="59">
        <v>6278536</v>
      </c>
      <c r="X15" s="59">
        <v>-4350982</v>
      </c>
      <c r="Y15" s="60">
        <v>-69.3</v>
      </c>
      <c r="Z15" s="61">
        <v>11479076</v>
      </c>
    </row>
    <row r="16" spans="1:26" ht="13.5">
      <c r="A16" s="68" t="s">
        <v>40</v>
      </c>
      <c r="B16" s="18">
        <v>8975820</v>
      </c>
      <c r="C16" s="18">
        <v>0</v>
      </c>
      <c r="D16" s="58">
        <v>9191275</v>
      </c>
      <c r="E16" s="59">
        <v>9191275</v>
      </c>
      <c r="F16" s="59">
        <v>1717345</v>
      </c>
      <c r="G16" s="59">
        <v>58392</v>
      </c>
      <c r="H16" s="59">
        <v>0</v>
      </c>
      <c r="I16" s="59">
        <v>1775737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1775737</v>
      </c>
      <c r="W16" s="59">
        <v>4925636</v>
      </c>
      <c r="X16" s="59">
        <v>-3149899</v>
      </c>
      <c r="Y16" s="60">
        <v>-63.95</v>
      </c>
      <c r="Z16" s="61">
        <v>9191275</v>
      </c>
    </row>
    <row r="17" spans="1:26" ht="13.5">
      <c r="A17" s="57" t="s">
        <v>41</v>
      </c>
      <c r="B17" s="18">
        <v>9773199</v>
      </c>
      <c r="C17" s="18">
        <v>0</v>
      </c>
      <c r="D17" s="58">
        <v>13022790</v>
      </c>
      <c r="E17" s="59">
        <v>13022790</v>
      </c>
      <c r="F17" s="59">
        <v>968861</v>
      </c>
      <c r="G17" s="59">
        <v>393653</v>
      </c>
      <c r="H17" s="59">
        <v>0</v>
      </c>
      <c r="I17" s="59">
        <v>1362514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1362514</v>
      </c>
      <c r="W17" s="59">
        <v>3760691</v>
      </c>
      <c r="X17" s="59">
        <v>-2398177</v>
      </c>
      <c r="Y17" s="60">
        <v>-63.77</v>
      </c>
      <c r="Z17" s="61">
        <v>13022790</v>
      </c>
    </row>
    <row r="18" spans="1:26" ht="13.5">
      <c r="A18" s="69" t="s">
        <v>42</v>
      </c>
      <c r="B18" s="70">
        <f>SUM(B11:B17)</f>
        <v>53458239</v>
      </c>
      <c r="C18" s="70">
        <f>SUM(C11:C17)</f>
        <v>0</v>
      </c>
      <c r="D18" s="71">
        <f aca="true" t="shared" si="1" ref="D18:Z18">SUM(D11:D17)</f>
        <v>61948771</v>
      </c>
      <c r="E18" s="72">
        <f t="shared" si="1"/>
        <v>61948771</v>
      </c>
      <c r="F18" s="72">
        <f t="shared" si="1"/>
        <v>4838508</v>
      </c>
      <c r="G18" s="72">
        <f t="shared" si="1"/>
        <v>3090203</v>
      </c>
      <c r="H18" s="72">
        <f t="shared" si="1"/>
        <v>0</v>
      </c>
      <c r="I18" s="72">
        <f t="shared" si="1"/>
        <v>7928711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7928711</v>
      </c>
      <c r="W18" s="72">
        <f t="shared" si="1"/>
        <v>26144545</v>
      </c>
      <c r="X18" s="72">
        <f t="shared" si="1"/>
        <v>-18215834</v>
      </c>
      <c r="Y18" s="66">
        <f>+IF(W18&lt;&gt;0,(X18/W18)*100,0)</f>
        <v>-69.67355522920748</v>
      </c>
      <c r="Z18" s="73">
        <f t="shared" si="1"/>
        <v>61948771</v>
      </c>
    </row>
    <row r="19" spans="1:26" ht="13.5">
      <c r="A19" s="69" t="s">
        <v>43</v>
      </c>
      <c r="B19" s="74">
        <f>+B10-B18</f>
        <v>-2605205</v>
      </c>
      <c r="C19" s="74">
        <f>+C10-C18</f>
        <v>0</v>
      </c>
      <c r="D19" s="75">
        <f aca="true" t="shared" si="2" ref="D19:Z19">+D10-D18</f>
        <v>-1800000</v>
      </c>
      <c r="E19" s="76">
        <f t="shared" si="2"/>
        <v>-1800000</v>
      </c>
      <c r="F19" s="76">
        <f t="shared" si="2"/>
        <v>9574277</v>
      </c>
      <c r="G19" s="76">
        <f t="shared" si="2"/>
        <v>-796561</v>
      </c>
      <c r="H19" s="76">
        <f t="shared" si="2"/>
        <v>0</v>
      </c>
      <c r="I19" s="76">
        <f t="shared" si="2"/>
        <v>8777716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8777716</v>
      </c>
      <c r="W19" s="76">
        <f>IF(E10=E18,0,W10-W18)</f>
        <v>3271367</v>
      </c>
      <c r="X19" s="76">
        <f t="shared" si="2"/>
        <v>5506349</v>
      </c>
      <c r="Y19" s="77">
        <f>+IF(W19&lt;&gt;0,(X19/W19)*100,0)</f>
        <v>168.3195129131033</v>
      </c>
      <c r="Z19" s="78">
        <f t="shared" si="2"/>
        <v>-1800000</v>
      </c>
    </row>
    <row r="20" spans="1:26" ht="13.5">
      <c r="A20" s="57" t="s">
        <v>44</v>
      </c>
      <c r="B20" s="18">
        <v>7404473</v>
      </c>
      <c r="C20" s="18">
        <v>0</v>
      </c>
      <c r="D20" s="58">
        <v>23669000</v>
      </c>
      <c r="E20" s="59">
        <v>23669000</v>
      </c>
      <c r="F20" s="59">
        <v>0</v>
      </c>
      <c r="G20" s="59">
        <v>59193</v>
      </c>
      <c r="H20" s="59">
        <v>0</v>
      </c>
      <c r="I20" s="59">
        <v>59193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59193</v>
      </c>
      <c r="W20" s="59">
        <v>14669000</v>
      </c>
      <c r="X20" s="59">
        <v>-14609807</v>
      </c>
      <c r="Y20" s="60">
        <v>-99.6</v>
      </c>
      <c r="Z20" s="61">
        <v>23669000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4799268</v>
      </c>
      <c r="C22" s="85">
        <f>SUM(C19:C21)</f>
        <v>0</v>
      </c>
      <c r="D22" s="86">
        <f aca="true" t="shared" si="3" ref="D22:Z22">SUM(D19:D21)</f>
        <v>21869000</v>
      </c>
      <c r="E22" s="87">
        <f t="shared" si="3"/>
        <v>21869000</v>
      </c>
      <c r="F22" s="87">
        <f t="shared" si="3"/>
        <v>9574277</v>
      </c>
      <c r="G22" s="87">
        <f t="shared" si="3"/>
        <v>-737368</v>
      </c>
      <c r="H22" s="87">
        <f t="shared" si="3"/>
        <v>0</v>
      </c>
      <c r="I22" s="87">
        <f t="shared" si="3"/>
        <v>8836909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8836909</v>
      </c>
      <c r="W22" s="87">
        <f t="shared" si="3"/>
        <v>17940367</v>
      </c>
      <c r="X22" s="87">
        <f t="shared" si="3"/>
        <v>-9103458</v>
      </c>
      <c r="Y22" s="88">
        <f>+IF(W22&lt;&gt;0,(X22/W22)*100,0)</f>
        <v>-50.7428749924681</v>
      </c>
      <c r="Z22" s="89">
        <f t="shared" si="3"/>
        <v>21869000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4799268</v>
      </c>
      <c r="C24" s="74">
        <f>SUM(C22:C23)</f>
        <v>0</v>
      </c>
      <c r="D24" s="75">
        <f aca="true" t="shared" si="4" ref="D24:Z24">SUM(D22:D23)</f>
        <v>21869000</v>
      </c>
      <c r="E24" s="76">
        <f t="shared" si="4"/>
        <v>21869000</v>
      </c>
      <c r="F24" s="76">
        <f t="shared" si="4"/>
        <v>9574277</v>
      </c>
      <c r="G24" s="76">
        <f t="shared" si="4"/>
        <v>-737368</v>
      </c>
      <c r="H24" s="76">
        <f t="shared" si="4"/>
        <v>0</v>
      </c>
      <c r="I24" s="76">
        <f t="shared" si="4"/>
        <v>8836909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8836909</v>
      </c>
      <c r="W24" s="76">
        <f t="shared" si="4"/>
        <v>17940367</v>
      </c>
      <c r="X24" s="76">
        <f t="shared" si="4"/>
        <v>-9103458</v>
      </c>
      <c r="Y24" s="77">
        <f>+IF(W24&lt;&gt;0,(X24/W24)*100,0)</f>
        <v>-50.7428749924681</v>
      </c>
      <c r="Z24" s="78">
        <f t="shared" si="4"/>
        <v>21869000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16981508</v>
      </c>
      <c r="C27" s="21">
        <v>0</v>
      </c>
      <c r="D27" s="98">
        <v>23669000</v>
      </c>
      <c r="E27" s="99">
        <v>23669000</v>
      </c>
      <c r="F27" s="99">
        <v>0</v>
      </c>
      <c r="G27" s="99">
        <v>59193</v>
      </c>
      <c r="H27" s="99">
        <v>0</v>
      </c>
      <c r="I27" s="99">
        <v>59193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59193</v>
      </c>
      <c r="W27" s="99">
        <v>11834500</v>
      </c>
      <c r="X27" s="99">
        <v>-11775307</v>
      </c>
      <c r="Y27" s="100">
        <v>-99.5</v>
      </c>
      <c r="Z27" s="101">
        <v>23669000</v>
      </c>
    </row>
    <row r="28" spans="1:26" ht="13.5">
      <c r="A28" s="102" t="s">
        <v>44</v>
      </c>
      <c r="B28" s="18">
        <v>15519359</v>
      </c>
      <c r="C28" s="18">
        <v>0</v>
      </c>
      <c r="D28" s="58">
        <v>23669000</v>
      </c>
      <c r="E28" s="59">
        <v>23669000</v>
      </c>
      <c r="F28" s="59">
        <v>0</v>
      </c>
      <c r="G28" s="59">
        <v>59193</v>
      </c>
      <c r="H28" s="59">
        <v>0</v>
      </c>
      <c r="I28" s="59">
        <v>59193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59193</v>
      </c>
      <c r="W28" s="59">
        <v>11834500</v>
      </c>
      <c r="X28" s="59">
        <v>-11775307</v>
      </c>
      <c r="Y28" s="60">
        <v>-99.5</v>
      </c>
      <c r="Z28" s="61">
        <v>23669000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1462149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16981508</v>
      </c>
      <c r="C32" s="21">
        <f>SUM(C28:C31)</f>
        <v>0</v>
      </c>
      <c r="D32" s="98">
        <f aca="true" t="shared" si="5" ref="D32:Z32">SUM(D28:D31)</f>
        <v>23669000</v>
      </c>
      <c r="E32" s="99">
        <f t="shared" si="5"/>
        <v>23669000</v>
      </c>
      <c r="F32" s="99">
        <f t="shared" si="5"/>
        <v>0</v>
      </c>
      <c r="G32" s="99">
        <f t="shared" si="5"/>
        <v>59193</v>
      </c>
      <c r="H32" s="99">
        <f t="shared" si="5"/>
        <v>0</v>
      </c>
      <c r="I32" s="99">
        <f t="shared" si="5"/>
        <v>59193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59193</v>
      </c>
      <c r="W32" s="99">
        <f t="shared" si="5"/>
        <v>11834500</v>
      </c>
      <c r="X32" s="99">
        <f t="shared" si="5"/>
        <v>-11775307</v>
      </c>
      <c r="Y32" s="100">
        <f>+IF(W32&lt;&gt;0,(X32/W32)*100,0)</f>
        <v>-99.49982677764164</v>
      </c>
      <c r="Z32" s="101">
        <f t="shared" si="5"/>
        <v>23669000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27052045</v>
      </c>
      <c r="C35" s="18">
        <v>0</v>
      </c>
      <c r="D35" s="58">
        <v>29984639</v>
      </c>
      <c r="E35" s="59">
        <v>29984639</v>
      </c>
      <c r="F35" s="59">
        <v>42417738</v>
      </c>
      <c r="G35" s="59">
        <v>43751880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14992320</v>
      </c>
      <c r="X35" s="59">
        <v>-14992320</v>
      </c>
      <c r="Y35" s="60">
        <v>-100</v>
      </c>
      <c r="Z35" s="61">
        <v>29984639</v>
      </c>
    </row>
    <row r="36" spans="1:26" ht="13.5">
      <c r="A36" s="57" t="s">
        <v>53</v>
      </c>
      <c r="B36" s="18">
        <v>125546422</v>
      </c>
      <c r="C36" s="18">
        <v>0</v>
      </c>
      <c r="D36" s="58">
        <v>157313635</v>
      </c>
      <c r="E36" s="59">
        <v>157313635</v>
      </c>
      <c r="F36" s="59">
        <v>127885880</v>
      </c>
      <c r="G36" s="59">
        <v>127945072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78656818</v>
      </c>
      <c r="X36" s="59">
        <v>-78656818</v>
      </c>
      <c r="Y36" s="60">
        <v>-100</v>
      </c>
      <c r="Z36" s="61">
        <v>157313635</v>
      </c>
    </row>
    <row r="37" spans="1:26" ht="13.5">
      <c r="A37" s="57" t="s">
        <v>54</v>
      </c>
      <c r="B37" s="18">
        <v>4471772</v>
      </c>
      <c r="C37" s="18">
        <v>0</v>
      </c>
      <c r="D37" s="58">
        <v>9261496</v>
      </c>
      <c r="E37" s="59">
        <v>9261496</v>
      </c>
      <c r="F37" s="59">
        <v>10250071</v>
      </c>
      <c r="G37" s="59">
        <v>12380511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4630748</v>
      </c>
      <c r="X37" s="59">
        <v>-4630748</v>
      </c>
      <c r="Y37" s="60">
        <v>-100</v>
      </c>
      <c r="Z37" s="61">
        <v>9261496</v>
      </c>
    </row>
    <row r="38" spans="1:26" ht="13.5">
      <c r="A38" s="57" t="s">
        <v>55</v>
      </c>
      <c r="B38" s="18">
        <v>11303943</v>
      </c>
      <c r="C38" s="18">
        <v>0</v>
      </c>
      <c r="D38" s="58">
        <v>12586825</v>
      </c>
      <c r="E38" s="59">
        <v>12586825</v>
      </c>
      <c r="F38" s="59">
        <v>31005005</v>
      </c>
      <c r="G38" s="59">
        <v>31005005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6293413</v>
      </c>
      <c r="X38" s="59">
        <v>-6293413</v>
      </c>
      <c r="Y38" s="60">
        <v>-100</v>
      </c>
      <c r="Z38" s="61">
        <v>12586825</v>
      </c>
    </row>
    <row r="39" spans="1:26" ht="13.5">
      <c r="A39" s="57" t="s">
        <v>56</v>
      </c>
      <c r="B39" s="18">
        <v>136822752</v>
      </c>
      <c r="C39" s="18">
        <v>0</v>
      </c>
      <c r="D39" s="58">
        <v>165449953</v>
      </c>
      <c r="E39" s="59">
        <v>165449953</v>
      </c>
      <c r="F39" s="59">
        <v>129048542</v>
      </c>
      <c r="G39" s="59">
        <v>128311436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82724977</v>
      </c>
      <c r="X39" s="59">
        <v>-82724977</v>
      </c>
      <c r="Y39" s="60">
        <v>-100</v>
      </c>
      <c r="Z39" s="61">
        <v>165449953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-21943171</v>
      </c>
      <c r="C42" s="18">
        <v>0</v>
      </c>
      <c r="D42" s="58">
        <v>25420654</v>
      </c>
      <c r="E42" s="59">
        <v>25420654</v>
      </c>
      <c r="F42" s="59">
        <v>-1035887</v>
      </c>
      <c r="G42" s="59">
        <v>-1583167</v>
      </c>
      <c r="H42" s="59">
        <v>0</v>
      </c>
      <c r="I42" s="59">
        <v>-2619054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-2619054</v>
      </c>
      <c r="W42" s="59">
        <v>14391223</v>
      </c>
      <c r="X42" s="59">
        <v>-17010277</v>
      </c>
      <c r="Y42" s="60">
        <v>-118.2</v>
      </c>
      <c r="Z42" s="61">
        <v>25420654</v>
      </c>
    </row>
    <row r="43" spans="1:26" ht="13.5">
      <c r="A43" s="57" t="s">
        <v>59</v>
      </c>
      <c r="B43" s="18">
        <v>22791775</v>
      </c>
      <c r="C43" s="18">
        <v>0</v>
      </c>
      <c r="D43" s="58">
        <v>-23660510</v>
      </c>
      <c r="E43" s="59">
        <v>-23660510</v>
      </c>
      <c r="F43" s="59">
        <v>12446647</v>
      </c>
      <c r="G43" s="59">
        <v>3448850</v>
      </c>
      <c r="H43" s="59">
        <v>0</v>
      </c>
      <c r="I43" s="59">
        <v>15895497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15895497</v>
      </c>
      <c r="W43" s="59">
        <v>-14663622</v>
      </c>
      <c r="X43" s="59">
        <v>30559119</v>
      </c>
      <c r="Y43" s="60">
        <v>-208.4</v>
      </c>
      <c r="Z43" s="61">
        <v>-23660510</v>
      </c>
    </row>
    <row r="44" spans="1:26" ht="13.5">
      <c r="A44" s="57" t="s">
        <v>60</v>
      </c>
      <c r="B44" s="18">
        <v>28600</v>
      </c>
      <c r="C44" s="18">
        <v>0</v>
      </c>
      <c r="D44" s="58">
        <v>10000</v>
      </c>
      <c r="E44" s="59">
        <v>10000</v>
      </c>
      <c r="F44" s="59">
        <v>2400</v>
      </c>
      <c r="G44" s="59">
        <v>-1730</v>
      </c>
      <c r="H44" s="59">
        <v>0</v>
      </c>
      <c r="I44" s="59">
        <v>670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670</v>
      </c>
      <c r="W44" s="59">
        <v>15050</v>
      </c>
      <c r="X44" s="59">
        <v>-14380</v>
      </c>
      <c r="Y44" s="60">
        <v>-95.55</v>
      </c>
      <c r="Z44" s="61">
        <v>10000</v>
      </c>
    </row>
    <row r="45" spans="1:26" ht="13.5">
      <c r="A45" s="69" t="s">
        <v>61</v>
      </c>
      <c r="B45" s="21">
        <v>23253649</v>
      </c>
      <c r="C45" s="21">
        <v>0</v>
      </c>
      <c r="D45" s="98">
        <v>27052446</v>
      </c>
      <c r="E45" s="99">
        <v>27052446</v>
      </c>
      <c r="F45" s="99">
        <v>34666810</v>
      </c>
      <c r="G45" s="99">
        <v>36530763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25024953</v>
      </c>
      <c r="X45" s="99">
        <v>-25024953</v>
      </c>
      <c r="Y45" s="100">
        <v>-100</v>
      </c>
      <c r="Z45" s="101">
        <v>27052446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67.84725767776875</v>
      </c>
      <c r="C58" s="5">
        <f>IF(C67=0,0,+(C76/C67)*100)</f>
        <v>0</v>
      </c>
      <c r="D58" s="6">
        <f aca="true" t="shared" si="6" ref="D58:Z58">IF(D67=0,0,+(D76/D67)*100)</f>
        <v>90.95194667273483</v>
      </c>
      <c r="E58" s="7">
        <f t="shared" si="6"/>
        <v>90.95194667273483</v>
      </c>
      <c r="F58" s="7">
        <f t="shared" si="6"/>
        <v>23.472481859700096</v>
      </c>
      <c r="G58" s="7">
        <f t="shared" si="6"/>
        <v>105.85422784831802</v>
      </c>
      <c r="H58" s="7">
        <f t="shared" si="6"/>
        <v>0</v>
      </c>
      <c r="I58" s="7">
        <f t="shared" si="6"/>
        <v>42.21590695337966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42.21590695337966</v>
      </c>
      <c r="W58" s="7">
        <f t="shared" si="6"/>
        <v>66.95898620851452</v>
      </c>
      <c r="X58" s="7">
        <f t="shared" si="6"/>
        <v>0</v>
      </c>
      <c r="Y58" s="7">
        <f t="shared" si="6"/>
        <v>0</v>
      </c>
      <c r="Z58" s="8">
        <f t="shared" si="6"/>
        <v>90.95194667273483</v>
      </c>
    </row>
    <row r="59" spans="1:26" ht="13.5">
      <c r="A59" s="36" t="s">
        <v>31</v>
      </c>
      <c r="B59" s="9">
        <f aca="true" t="shared" si="7" ref="B59:Z66">IF(B68=0,0,+(B77/B68)*100)</f>
        <v>93.63499990762367</v>
      </c>
      <c r="C59" s="9">
        <f t="shared" si="7"/>
        <v>0</v>
      </c>
      <c r="D59" s="2">
        <f t="shared" si="7"/>
        <v>72.99999037981557</v>
      </c>
      <c r="E59" s="10">
        <f t="shared" si="7"/>
        <v>72.99999037981557</v>
      </c>
      <c r="F59" s="10">
        <f t="shared" si="7"/>
        <v>7.9432547148348185</v>
      </c>
      <c r="G59" s="10">
        <f t="shared" si="7"/>
        <v>0</v>
      </c>
      <c r="H59" s="10">
        <f t="shared" si="7"/>
        <v>0</v>
      </c>
      <c r="I59" s="10">
        <f t="shared" si="7"/>
        <v>30.470533924615196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30.470533924615196</v>
      </c>
      <c r="W59" s="10">
        <f t="shared" si="7"/>
        <v>73.0479844110256</v>
      </c>
      <c r="X59" s="10">
        <f t="shared" si="7"/>
        <v>0</v>
      </c>
      <c r="Y59" s="10">
        <f t="shared" si="7"/>
        <v>0</v>
      </c>
      <c r="Z59" s="11">
        <f t="shared" si="7"/>
        <v>72.99999037981557</v>
      </c>
    </row>
    <row r="60" spans="1:26" ht="13.5">
      <c r="A60" s="37" t="s">
        <v>32</v>
      </c>
      <c r="B60" s="12">
        <f t="shared" si="7"/>
        <v>62.05088323227219</v>
      </c>
      <c r="C60" s="12">
        <f t="shared" si="7"/>
        <v>0</v>
      </c>
      <c r="D60" s="3">
        <f t="shared" si="7"/>
        <v>94.97777824670918</v>
      </c>
      <c r="E60" s="13">
        <f t="shared" si="7"/>
        <v>94.97777824670918</v>
      </c>
      <c r="F60" s="13">
        <f t="shared" si="7"/>
        <v>67.16297327109714</v>
      </c>
      <c r="G60" s="13">
        <f t="shared" si="7"/>
        <v>49.420069817461</v>
      </c>
      <c r="H60" s="13">
        <f t="shared" si="7"/>
        <v>0</v>
      </c>
      <c r="I60" s="13">
        <f t="shared" si="7"/>
        <v>57.77655598217739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57.77655598217739</v>
      </c>
      <c r="W60" s="13">
        <f t="shared" si="7"/>
        <v>64.07395310751028</v>
      </c>
      <c r="X60" s="13">
        <f t="shared" si="7"/>
        <v>0</v>
      </c>
      <c r="Y60" s="13">
        <f t="shared" si="7"/>
        <v>0</v>
      </c>
      <c r="Z60" s="14">
        <f t="shared" si="7"/>
        <v>94.97777824670918</v>
      </c>
    </row>
    <row r="61" spans="1:26" ht="13.5">
      <c r="A61" s="38" t="s">
        <v>114</v>
      </c>
      <c r="B61" s="12">
        <f t="shared" si="7"/>
        <v>51.918636987547906</v>
      </c>
      <c r="C61" s="12">
        <f t="shared" si="7"/>
        <v>0</v>
      </c>
      <c r="D61" s="3">
        <f t="shared" si="7"/>
        <v>95.05194150836856</v>
      </c>
      <c r="E61" s="13">
        <f t="shared" si="7"/>
        <v>95.05194150836856</v>
      </c>
      <c r="F61" s="13">
        <f t="shared" si="7"/>
        <v>80.87945325255842</v>
      </c>
      <c r="G61" s="13">
        <f t="shared" si="7"/>
        <v>55.54113856156951</v>
      </c>
      <c r="H61" s="13">
        <f t="shared" si="7"/>
        <v>0</v>
      </c>
      <c r="I61" s="13">
        <f t="shared" si="7"/>
        <v>65.88924753058491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65.88924753058491</v>
      </c>
      <c r="W61" s="13">
        <f t="shared" si="7"/>
        <v>78.67162033915406</v>
      </c>
      <c r="X61" s="13">
        <f t="shared" si="7"/>
        <v>0</v>
      </c>
      <c r="Y61" s="13">
        <f t="shared" si="7"/>
        <v>0</v>
      </c>
      <c r="Z61" s="14">
        <f t="shared" si="7"/>
        <v>95.05194150836856</v>
      </c>
    </row>
    <row r="62" spans="1:26" ht="13.5">
      <c r="A62" s="38" t="s">
        <v>115</v>
      </c>
      <c r="B62" s="12">
        <f t="shared" si="7"/>
        <v>32.20514663568073</v>
      </c>
      <c r="C62" s="12">
        <f t="shared" si="7"/>
        <v>0</v>
      </c>
      <c r="D62" s="3">
        <f t="shared" si="7"/>
        <v>94.80313038772228</v>
      </c>
      <c r="E62" s="13">
        <f t="shared" si="7"/>
        <v>94.80313038772228</v>
      </c>
      <c r="F62" s="13">
        <f t="shared" si="7"/>
        <v>52.94393260516904</v>
      </c>
      <c r="G62" s="13">
        <f t="shared" si="7"/>
        <v>47.953875825328716</v>
      </c>
      <c r="H62" s="13">
        <f t="shared" si="7"/>
        <v>0</v>
      </c>
      <c r="I62" s="13">
        <f t="shared" si="7"/>
        <v>50.80603811976923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50.80603811976923</v>
      </c>
      <c r="W62" s="13">
        <f t="shared" si="7"/>
        <v>24.219509976135654</v>
      </c>
      <c r="X62" s="13">
        <f t="shared" si="7"/>
        <v>0</v>
      </c>
      <c r="Y62" s="13">
        <f t="shared" si="7"/>
        <v>0</v>
      </c>
      <c r="Z62" s="14">
        <f t="shared" si="7"/>
        <v>94.80313038772228</v>
      </c>
    </row>
    <row r="63" spans="1:26" ht="13.5">
      <c r="A63" s="38" t="s">
        <v>116</v>
      </c>
      <c r="B63" s="12">
        <f t="shared" si="7"/>
        <v>85.04124093357476</v>
      </c>
      <c r="C63" s="12">
        <f t="shared" si="7"/>
        <v>0</v>
      </c>
      <c r="D63" s="3">
        <f t="shared" si="7"/>
        <v>94.99999642425243</v>
      </c>
      <c r="E63" s="13">
        <f t="shared" si="7"/>
        <v>94.99999642425243</v>
      </c>
      <c r="F63" s="13">
        <f t="shared" si="7"/>
        <v>59.99918064687929</v>
      </c>
      <c r="G63" s="13">
        <f t="shared" si="7"/>
        <v>39.879432261314044</v>
      </c>
      <c r="H63" s="13">
        <f t="shared" si="7"/>
        <v>0</v>
      </c>
      <c r="I63" s="13">
        <f t="shared" si="7"/>
        <v>49.73666568986765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49.73666568986765</v>
      </c>
      <c r="W63" s="13">
        <f t="shared" si="7"/>
        <v>66.46725932792305</v>
      </c>
      <c r="X63" s="13">
        <f t="shared" si="7"/>
        <v>0</v>
      </c>
      <c r="Y63" s="13">
        <f t="shared" si="7"/>
        <v>0</v>
      </c>
      <c r="Z63" s="14">
        <f t="shared" si="7"/>
        <v>94.99999642425243</v>
      </c>
    </row>
    <row r="64" spans="1:26" ht="13.5">
      <c r="A64" s="38" t="s">
        <v>117</v>
      </c>
      <c r="B64" s="12">
        <f t="shared" si="7"/>
        <v>106.56563692514185</v>
      </c>
      <c r="C64" s="12">
        <f t="shared" si="7"/>
        <v>0</v>
      </c>
      <c r="D64" s="3">
        <f t="shared" si="7"/>
        <v>94.99998443373023</v>
      </c>
      <c r="E64" s="13">
        <f t="shared" si="7"/>
        <v>94.99998443373023</v>
      </c>
      <c r="F64" s="13">
        <f t="shared" si="7"/>
        <v>62.7057001796725</v>
      </c>
      <c r="G64" s="13">
        <f t="shared" si="7"/>
        <v>39.87929390350346</v>
      </c>
      <c r="H64" s="13">
        <f t="shared" si="7"/>
        <v>0</v>
      </c>
      <c r="I64" s="13">
        <f t="shared" si="7"/>
        <v>51.29806020565297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51.29806020565297</v>
      </c>
      <c r="W64" s="13">
        <f t="shared" si="7"/>
        <v>76.74090504552612</v>
      </c>
      <c r="X64" s="13">
        <f t="shared" si="7"/>
        <v>0</v>
      </c>
      <c r="Y64" s="13">
        <f t="shared" si="7"/>
        <v>0</v>
      </c>
      <c r="Z64" s="14">
        <f t="shared" si="7"/>
        <v>94.99998443373023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99.91003148897886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75.90439276485789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24198925</v>
      </c>
      <c r="C67" s="23"/>
      <c r="D67" s="24">
        <v>25532155</v>
      </c>
      <c r="E67" s="25">
        <v>25532155</v>
      </c>
      <c r="F67" s="25">
        <v>6344851</v>
      </c>
      <c r="G67" s="25">
        <v>1868752</v>
      </c>
      <c r="H67" s="25"/>
      <c r="I67" s="25">
        <v>8213603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8213603</v>
      </c>
      <c r="W67" s="25">
        <v>14556445</v>
      </c>
      <c r="X67" s="25"/>
      <c r="Y67" s="24"/>
      <c r="Z67" s="26">
        <v>25532155</v>
      </c>
    </row>
    <row r="68" spans="1:26" ht="13.5" hidden="1">
      <c r="A68" s="36" t="s">
        <v>31</v>
      </c>
      <c r="B68" s="18">
        <v>4438366</v>
      </c>
      <c r="C68" s="18"/>
      <c r="D68" s="19">
        <v>4677665</v>
      </c>
      <c r="E68" s="20">
        <v>4677665</v>
      </c>
      <c r="F68" s="20">
        <v>4681129</v>
      </c>
      <c r="G68" s="20"/>
      <c r="H68" s="20"/>
      <c r="I68" s="20">
        <v>4681129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4681129</v>
      </c>
      <c r="W68" s="20">
        <v>4677665</v>
      </c>
      <c r="X68" s="20"/>
      <c r="Y68" s="19"/>
      <c r="Z68" s="22">
        <v>4677665</v>
      </c>
    </row>
    <row r="69" spans="1:26" ht="13.5" hidden="1">
      <c r="A69" s="37" t="s">
        <v>32</v>
      </c>
      <c r="B69" s="18">
        <v>19758336</v>
      </c>
      <c r="C69" s="18"/>
      <c r="D69" s="19">
        <v>20851190</v>
      </c>
      <c r="E69" s="20">
        <v>20851190</v>
      </c>
      <c r="F69" s="20">
        <v>1663555</v>
      </c>
      <c r="G69" s="20">
        <v>1868587</v>
      </c>
      <c r="H69" s="20"/>
      <c r="I69" s="20">
        <v>3532142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3532142</v>
      </c>
      <c r="W69" s="20">
        <v>9877232</v>
      </c>
      <c r="X69" s="20"/>
      <c r="Y69" s="19"/>
      <c r="Z69" s="22">
        <v>20851190</v>
      </c>
    </row>
    <row r="70" spans="1:26" ht="13.5" hidden="1">
      <c r="A70" s="38" t="s">
        <v>114</v>
      </c>
      <c r="B70" s="18">
        <v>8818995</v>
      </c>
      <c r="C70" s="18"/>
      <c r="D70" s="19">
        <v>9373717</v>
      </c>
      <c r="E70" s="20">
        <v>9373717</v>
      </c>
      <c r="F70" s="20">
        <v>672486</v>
      </c>
      <c r="G70" s="20">
        <v>974159</v>
      </c>
      <c r="H70" s="20"/>
      <c r="I70" s="20">
        <v>1646645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1646645</v>
      </c>
      <c r="W70" s="20">
        <v>4440342</v>
      </c>
      <c r="X70" s="20"/>
      <c r="Y70" s="19"/>
      <c r="Z70" s="22">
        <v>9373717</v>
      </c>
    </row>
    <row r="71" spans="1:26" ht="13.5" hidden="1">
      <c r="A71" s="38" t="s">
        <v>115</v>
      </c>
      <c r="B71" s="18">
        <v>4535390</v>
      </c>
      <c r="C71" s="18"/>
      <c r="D71" s="19">
        <v>4826367</v>
      </c>
      <c r="E71" s="20">
        <v>4826367</v>
      </c>
      <c r="F71" s="20">
        <v>424721</v>
      </c>
      <c r="G71" s="20">
        <v>318358</v>
      </c>
      <c r="H71" s="20"/>
      <c r="I71" s="20">
        <v>743079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743079</v>
      </c>
      <c r="W71" s="20">
        <v>2286256</v>
      </c>
      <c r="X71" s="20"/>
      <c r="Y71" s="19"/>
      <c r="Z71" s="22">
        <v>4826367</v>
      </c>
    </row>
    <row r="72" spans="1:26" ht="13.5" hidden="1">
      <c r="A72" s="38" t="s">
        <v>116</v>
      </c>
      <c r="B72" s="18">
        <v>2803889</v>
      </c>
      <c r="C72" s="18"/>
      <c r="D72" s="19">
        <v>2796618</v>
      </c>
      <c r="E72" s="20">
        <v>2796618</v>
      </c>
      <c r="F72" s="20">
        <v>244095</v>
      </c>
      <c r="G72" s="20">
        <v>254131</v>
      </c>
      <c r="H72" s="20"/>
      <c r="I72" s="20">
        <v>498226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498226</v>
      </c>
      <c r="W72" s="20">
        <v>1324759</v>
      </c>
      <c r="X72" s="20"/>
      <c r="Y72" s="19"/>
      <c r="Z72" s="22">
        <v>2796618</v>
      </c>
    </row>
    <row r="73" spans="1:26" ht="13.5" hidden="1">
      <c r="A73" s="38" t="s">
        <v>117</v>
      </c>
      <c r="B73" s="18">
        <v>3600062</v>
      </c>
      <c r="C73" s="18"/>
      <c r="D73" s="19">
        <v>3854488</v>
      </c>
      <c r="E73" s="20">
        <v>3854488</v>
      </c>
      <c r="F73" s="20">
        <v>322253</v>
      </c>
      <c r="G73" s="20">
        <v>321939</v>
      </c>
      <c r="H73" s="20"/>
      <c r="I73" s="20">
        <v>644192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644192</v>
      </c>
      <c r="W73" s="20">
        <v>1825875</v>
      </c>
      <c r="X73" s="20"/>
      <c r="Y73" s="19"/>
      <c r="Z73" s="22">
        <v>3854488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2223</v>
      </c>
      <c r="C75" s="27"/>
      <c r="D75" s="28">
        <v>3300</v>
      </c>
      <c r="E75" s="29">
        <v>3300</v>
      </c>
      <c r="F75" s="29">
        <v>167</v>
      </c>
      <c r="G75" s="29">
        <v>165</v>
      </c>
      <c r="H75" s="29"/>
      <c r="I75" s="29">
        <v>332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332</v>
      </c>
      <c r="W75" s="29">
        <v>1548</v>
      </c>
      <c r="X75" s="29"/>
      <c r="Y75" s="28"/>
      <c r="Z75" s="30">
        <v>3300</v>
      </c>
    </row>
    <row r="76" spans="1:26" ht="13.5" hidden="1">
      <c r="A76" s="41" t="s">
        <v>121</v>
      </c>
      <c r="B76" s="31">
        <v>16418307</v>
      </c>
      <c r="C76" s="31"/>
      <c r="D76" s="32">
        <v>23221992</v>
      </c>
      <c r="E76" s="33">
        <v>23221992</v>
      </c>
      <c r="F76" s="33">
        <v>1489294</v>
      </c>
      <c r="G76" s="33">
        <v>1978153</v>
      </c>
      <c r="H76" s="33"/>
      <c r="I76" s="33">
        <v>3467447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3467447</v>
      </c>
      <c r="W76" s="33">
        <v>9746848</v>
      </c>
      <c r="X76" s="33"/>
      <c r="Y76" s="32"/>
      <c r="Z76" s="34">
        <v>23221992</v>
      </c>
    </row>
    <row r="77" spans="1:26" ht="13.5" hidden="1">
      <c r="A77" s="36" t="s">
        <v>31</v>
      </c>
      <c r="B77" s="18">
        <v>4155864</v>
      </c>
      <c r="C77" s="18"/>
      <c r="D77" s="19">
        <v>3414695</v>
      </c>
      <c r="E77" s="20">
        <v>3414695</v>
      </c>
      <c r="F77" s="20">
        <v>371834</v>
      </c>
      <c r="G77" s="20">
        <v>1054531</v>
      </c>
      <c r="H77" s="20"/>
      <c r="I77" s="20">
        <v>1426365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1426365</v>
      </c>
      <c r="W77" s="20">
        <v>3416940</v>
      </c>
      <c r="X77" s="20"/>
      <c r="Y77" s="19"/>
      <c r="Z77" s="22">
        <v>3414695</v>
      </c>
    </row>
    <row r="78" spans="1:26" ht="13.5" hidden="1">
      <c r="A78" s="37" t="s">
        <v>32</v>
      </c>
      <c r="B78" s="18">
        <v>12260222</v>
      </c>
      <c r="C78" s="18"/>
      <c r="D78" s="19">
        <v>19803997</v>
      </c>
      <c r="E78" s="20">
        <v>19803997</v>
      </c>
      <c r="F78" s="20">
        <v>1117293</v>
      </c>
      <c r="G78" s="20">
        <v>923457</v>
      </c>
      <c r="H78" s="20"/>
      <c r="I78" s="20">
        <v>2040750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2040750</v>
      </c>
      <c r="W78" s="20">
        <v>6328733</v>
      </c>
      <c r="X78" s="20"/>
      <c r="Y78" s="19"/>
      <c r="Z78" s="22">
        <v>19803997</v>
      </c>
    </row>
    <row r="79" spans="1:26" ht="13.5" hidden="1">
      <c r="A79" s="38" t="s">
        <v>114</v>
      </c>
      <c r="B79" s="18">
        <v>4578702</v>
      </c>
      <c r="C79" s="18"/>
      <c r="D79" s="19">
        <v>8909900</v>
      </c>
      <c r="E79" s="20">
        <v>8909900</v>
      </c>
      <c r="F79" s="20">
        <v>543903</v>
      </c>
      <c r="G79" s="20">
        <v>541059</v>
      </c>
      <c r="H79" s="20"/>
      <c r="I79" s="20">
        <v>1084962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1084962</v>
      </c>
      <c r="W79" s="20">
        <v>3493289</v>
      </c>
      <c r="X79" s="20"/>
      <c r="Y79" s="19"/>
      <c r="Z79" s="22">
        <v>8909900</v>
      </c>
    </row>
    <row r="80" spans="1:26" ht="13.5" hidden="1">
      <c r="A80" s="38" t="s">
        <v>115</v>
      </c>
      <c r="B80" s="18">
        <v>1460629</v>
      </c>
      <c r="C80" s="18"/>
      <c r="D80" s="19">
        <v>4575547</v>
      </c>
      <c r="E80" s="20">
        <v>4575547</v>
      </c>
      <c r="F80" s="20">
        <v>224864</v>
      </c>
      <c r="G80" s="20">
        <v>152665</v>
      </c>
      <c r="H80" s="20"/>
      <c r="I80" s="20">
        <v>377529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377529</v>
      </c>
      <c r="W80" s="20">
        <v>553720</v>
      </c>
      <c r="X80" s="20"/>
      <c r="Y80" s="19"/>
      <c r="Z80" s="22">
        <v>4575547</v>
      </c>
    </row>
    <row r="81" spans="1:26" ht="13.5" hidden="1">
      <c r="A81" s="38" t="s">
        <v>116</v>
      </c>
      <c r="B81" s="18">
        <v>2384462</v>
      </c>
      <c r="C81" s="18"/>
      <c r="D81" s="19">
        <v>2656787</v>
      </c>
      <c r="E81" s="20">
        <v>2656787</v>
      </c>
      <c r="F81" s="20">
        <v>146455</v>
      </c>
      <c r="G81" s="20">
        <v>101346</v>
      </c>
      <c r="H81" s="20"/>
      <c r="I81" s="20">
        <v>247801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247801</v>
      </c>
      <c r="W81" s="20">
        <v>880531</v>
      </c>
      <c r="X81" s="20"/>
      <c r="Y81" s="19"/>
      <c r="Z81" s="22">
        <v>2656787</v>
      </c>
    </row>
    <row r="82" spans="1:26" ht="13.5" hidden="1">
      <c r="A82" s="38" t="s">
        <v>117</v>
      </c>
      <c r="B82" s="18">
        <v>3836429</v>
      </c>
      <c r="C82" s="18"/>
      <c r="D82" s="19">
        <v>3661763</v>
      </c>
      <c r="E82" s="20">
        <v>3661763</v>
      </c>
      <c r="F82" s="20">
        <v>202071</v>
      </c>
      <c r="G82" s="20">
        <v>128387</v>
      </c>
      <c r="H82" s="20"/>
      <c r="I82" s="20">
        <v>330458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330458</v>
      </c>
      <c r="W82" s="20">
        <v>1401193</v>
      </c>
      <c r="X82" s="20"/>
      <c r="Y82" s="19"/>
      <c r="Z82" s="22">
        <v>3661763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2221</v>
      </c>
      <c r="C84" s="27"/>
      <c r="D84" s="28">
        <v>3300</v>
      </c>
      <c r="E84" s="29">
        <v>3300</v>
      </c>
      <c r="F84" s="29">
        <v>167</v>
      </c>
      <c r="G84" s="29">
        <v>165</v>
      </c>
      <c r="H84" s="29"/>
      <c r="I84" s="29">
        <v>332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332</v>
      </c>
      <c r="W84" s="29">
        <v>1175</v>
      </c>
      <c r="X84" s="29"/>
      <c r="Y84" s="28"/>
      <c r="Z84" s="30">
        <v>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4428000</v>
      </c>
      <c r="E5" s="59">
        <v>4428000</v>
      </c>
      <c r="F5" s="59">
        <v>180588</v>
      </c>
      <c r="G5" s="59">
        <v>745540</v>
      </c>
      <c r="H5" s="59">
        <v>0</v>
      </c>
      <c r="I5" s="59">
        <v>926128</v>
      </c>
      <c r="J5" s="59">
        <v>502432</v>
      </c>
      <c r="K5" s="59">
        <v>206869</v>
      </c>
      <c r="L5" s="59">
        <v>293579</v>
      </c>
      <c r="M5" s="59">
        <v>1002880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1929008</v>
      </c>
      <c r="W5" s="59">
        <v>2214000</v>
      </c>
      <c r="X5" s="59">
        <v>-284992</v>
      </c>
      <c r="Y5" s="60">
        <v>-12.87</v>
      </c>
      <c r="Z5" s="61">
        <v>4428000</v>
      </c>
    </row>
    <row r="6" spans="1:26" ht="13.5">
      <c r="A6" s="57" t="s">
        <v>32</v>
      </c>
      <c r="B6" s="18">
        <v>0</v>
      </c>
      <c r="C6" s="18">
        <v>0</v>
      </c>
      <c r="D6" s="58">
        <v>16884529</v>
      </c>
      <c r="E6" s="59">
        <v>16884529</v>
      </c>
      <c r="F6" s="59">
        <v>1019882</v>
      </c>
      <c r="G6" s="59">
        <v>933174</v>
      </c>
      <c r="H6" s="59">
        <v>0</v>
      </c>
      <c r="I6" s="59">
        <v>1953056</v>
      </c>
      <c r="J6" s="59">
        <v>974999</v>
      </c>
      <c r="K6" s="59">
        <v>578327</v>
      </c>
      <c r="L6" s="59">
        <v>1733247</v>
      </c>
      <c r="M6" s="59">
        <v>3286573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5239629</v>
      </c>
      <c r="W6" s="59">
        <v>8474576</v>
      </c>
      <c r="X6" s="59">
        <v>-3234947</v>
      </c>
      <c r="Y6" s="60">
        <v>-38.17</v>
      </c>
      <c r="Z6" s="61">
        <v>16884529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198498</v>
      </c>
      <c r="X7" s="59">
        <v>-198498</v>
      </c>
      <c r="Y7" s="60">
        <v>-100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25395000</v>
      </c>
      <c r="E8" s="59">
        <v>25395000</v>
      </c>
      <c r="F8" s="59">
        <v>7700000</v>
      </c>
      <c r="G8" s="59">
        <v>0</v>
      </c>
      <c r="H8" s="59">
        <v>0</v>
      </c>
      <c r="I8" s="59">
        <v>7700000</v>
      </c>
      <c r="J8" s="59">
        <v>0</v>
      </c>
      <c r="K8" s="59">
        <v>0</v>
      </c>
      <c r="L8" s="59">
        <v>5656000</v>
      </c>
      <c r="M8" s="59">
        <v>5656000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13356000</v>
      </c>
      <c r="W8" s="59">
        <v>11310000</v>
      </c>
      <c r="X8" s="59">
        <v>2046000</v>
      </c>
      <c r="Y8" s="60">
        <v>18.09</v>
      </c>
      <c r="Z8" s="61">
        <v>25395000</v>
      </c>
    </row>
    <row r="9" spans="1:26" ht="13.5">
      <c r="A9" s="57" t="s">
        <v>35</v>
      </c>
      <c r="B9" s="18">
        <v>0</v>
      </c>
      <c r="C9" s="18">
        <v>0</v>
      </c>
      <c r="D9" s="58">
        <v>4140625</v>
      </c>
      <c r="E9" s="59">
        <v>4140625</v>
      </c>
      <c r="F9" s="59">
        <v>36964</v>
      </c>
      <c r="G9" s="59">
        <v>99531</v>
      </c>
      <c r="H9" s="59">
        <v>23199</v>
      </c>
      <c r="I9" s="59">
        <v>159694</v>
      </c>
      <c r="J9" s="59">
        <v>110797</v>
      </c>
      <c r="K9" s="59">
        <v>133719</v>
      </c>
      <c r="L9" s="59">
        <v>372002</v>
      </c>
      <c r="M9" s="59">
        <v>616518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776212</v>
      </c>
      <c r="W9" s="59">
        <v>2041432</v>
      </c>
      <c r="X9" s="59">
        <v>-1265220</v>
      </c>
      <c r="Y9" s="60">
        <v>-61.98</v>
      </c>
      <c r="Z9" s="61">
        <v>4140625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50848154</v>
      </c>
      <c r="E10" s="65">
        <f t="shared" si="0"/>
        <v>50848154</v>
      </c>
      <c r="F10" s="65">
        <f t="shared" si="0"/>
        <v>8937434</v>
      </c>
      <c r="G10" s="65">
        <f t="shared" si="0"/>
        <v>1778245</v>
      </c>
      <c r="H10" s="65">
        <f t="shared" si="0"/>
        <v>23199</v>
      </c>
      <c r="I10" s="65">
        <f t="shared" si="0"/>
        <v>10738878</v>
      </c>
      <c r="J10" s="65">
        <f t="shared" si="0"/>
        <v>1588228</v>
      </c>
      <c r="K10" s="65">
        <f t="shared" si="0"/>
        <v>918915</v>
      </c>
      <c r="L10" s="65">
        <f t="shared" si="0"/>
        <v>8054828</v>
      </c>
      <c r="M10" s="65">
        <f t="shared" si="0"/>
        <v>10561971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21300849</v>
      </c>
      <c r="W10" s="65">
        <f t="shared" si="0"/>
        <v>24238506</v>
      </c>
      <c r="X10" s="65">
        <f t="shared" si="0"/>
        <v>-2937657</v>
      </c>
      <c r="Y10" s="66">
        <f>+IF(W10&lt;&gt;0,(X10/W10)*100,0)</f>
        <v>-12.119794017007484</v>
      </c>
      <c r="Z10" s="67">
        <f t="shared" si="0"/>
        <v>50848154</v>
      </c>
    </row>
    <row r="11" spans="1:26" ht="13.5">
      <c r="A11" s="57" t="s">
        <v>36</v>
      </c>
      <c r="B11" s="18">
        <v>0</v>
      </c>
      <c r="C11" s="18">
        <v>0</v>
      </c>
      <c r="D11" s="58">
        <v>17753833</v>
      </c>
      <c r="E11" s="59">
        <v>17753833</v>
      </c>
      <c r="F11" s="59">
        <v>1294428</v>
      </c>
      <c r="G11" s="59">
        <v>2223036</v>
      </c>
      <c r="H11" s="59">
        <v>2169242</v>
      </c>
      <c r="I11" s="59">
        <v>5686706</v>
      </c>
      <c r="J11" s="59">
        <v>1196669</v>
      </c>
      <c r="K11" s="59">
        <v>1278633</v>
      </c>
      <c r="L11" s="59">
        <v>1281559</v>
      </c>
      <c r="M11" s="59">
        <v>3756861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9443567</v>
      </c>
      <c r="W11" s="59">
        <v>9474000</v>
      </c>
      <c r="X11" s="59">
        <v>-30433</v>
      </c>
      <c r="Y11" s="60">
        <v>-0.32</v>
      </c>
      <c r="Z11" s="61">
        <v>17753833</v>
      </c>
    </row>
    <row r="12" spans="1:26" ht="13.5">
      <c r="A12" s="57" t="s">
        <v>37</v>
      </c>
      <c r="B12" s="18">
        <v>0</v>
      </c>
      <c r="C12" s="18">
        <v>0</v>
      </c>
      <c r="D12" s="58">
        <v>2349600</v>
      </c>
      <c r="E12" s="59">
        <v>2349600</v>
      </c>
      <c r="F12" s="59">
        <v>169180</v>
      </c>
      <c r="G12" s="59">
        <v>169180</v>
      </c>
      <c r="H12" s="59">
        <v>202775</v>
      </c>
      <c r="I12" s="59">
        <v>541135</v>
      </c>
      <c r="J12" s="59">
        <v>226017</v>
      </c>
      <c r="K12" s="59">
        <v>225768</v>
      </c>
      <c r="L12" s="59">
        <v>225768</v>
      </c>
      <c r="M12" s="59">
        <v>677553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1218688</v>
      </c>
      <c r="W12" s="59">
        <v>1174800</v>
      </c>
      <c r="X12" s="59">
        <v>43888</v>
      </c>
      <c r="Y12" s="60">
        <v>3.74</v>
      </c>
      <c r="Z12" s="61">
        <v>2349600</v>
      </c>
    </row>
    <row r="13" spans="1:26" ht="13.5">
      <c r="A13" s="57" t="s">
        <v>107</v>
      </c>
      <c r="B13" s="18">
        <v>0</v>
      </c>
      <c r="C13" s="18">
        <v>0</v>
      </c>
      <c r="D13" s="58">
        <v>2770000</v>
      </c>
      <c r="E13" s="59">
        <v>2770000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3369750</v>
      </c>
      <c r="X13" s="59">
        <v>-3369750</v>
      </c>
      <c r="Y13" s="60">
        <v>-100</v>
      </c>
      <c r="Z13" s="61">
        <v>2770000</v>
      </c>
    </row>
    <row r="14" spans="1:26" ht="13.5">
      <c r="A14" s="57" t="s">
        <v>38</v>
      </c>
      <c r="B14" s="18">
        <v>0</v>
      </c>
      <c r="C14" s="18">
        <v>0</v>
      </c>
      <c r="D14" s="58">
        <v>1573400</v>
      </c>
      <c r="E14" s="59">
        <v>1573400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599520</v>
      </c>
      <c r="X14" s="59">
        <v>-599520</v>
      </c>
      <c r="Y14" s="60">
        <v>-100</v>
      </c>
      <c r="Z14" s="61">
        <v>1573400</v>
      </c>
    </row>
    <row r="15" spans="1:26" ht="13.5">
      <c r="A15" s="57" t="s">
        <v>39</v>
      </c>
      <c r="B15" s="18">
        <v>0</v>
      </c>
      <c r="C15" s="18">
        <v>0</v>
      </c>
      <c r="D15" s="58">
        <v>10582684</v>
      </c>
      <c r="E15" s="59">
        <v>10582684</v>
      </c>
      <c r="F15" s="59">
        <v>112401</v>
      </c>
      <c r="G15" s="59">
        <v>85812</v>
      </c>
      <c r="H15" s="59">
        <v>44290</v>
      </c>
      <c r="I15" s="59">
        <v>242503</v>
      </c>
      <c r="J15" s="59">
        <v>424</v>
      </c>
      <c r="K15" s="59">
        <v>723836</v>
      </c>
      <c r="L15" s="59">
        <v>412</v>
      </c>
      <c r="M15" s="59">
        <v>724672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967175</v>
      </c>
      <c r="W15" s="59">
        <v>1796100</v>
      </c>
      <c r="X15" s="59">
        <v>-828925</v>
      </c>
      <c r="Y15" s="60">
        <v>-46.15</v>
      </c>
      <c r="Z15" s="61">
        <v>10582684</v>
      </c>
    </row>
    <row r="16" spans="1:26" ht="13.5">
      <c r="A16" s="68" t="s">
        <v>40</v>
      </c>
      <c r="B16" s="18">
        <v>0</v>
      </c>
      <c r="C16" s="18">
        <v>0</v>
      </c>
      <c r="D16" s="58">
        <v>4610000</v>
      </c>
      <c r="E16" s="59">
        <v>4610000</v>
      </c>
      <c r="F16" s="59">
        <v>31221</v>
      </c>
      <c r="G16" s="59">
        <v>0</v>
      </c>
      <c r="H16" s="59">
        <v>0</v>
      </c>
      <c r="I16" s="59">
        <v>31221</v>
      </c>
      <c r="J16" s="59">
        <v>0</v>
      </c>
      <c r="K16" s="59">
        <v>839001</v>
      </c>
      <c r="L16" s="59">
        <v>0</v>
      </c>
      <c r="M16" s="59">
        <v>839001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870222</v>
      </c>
      <c r="W16" s="59"/>
      <c r="X16" s="59">
        <v>870222</v>
      </c>
      <c r="Y16" s="60">
        <v>0</v>
      </c>
      <c r="Z16" s="61">
        <v>4610000</v>
      </c>
    </row>
    <row r="17" spans="1:26" ht="13.5">
      <c r="A17" s="57" t="s">
        <v>41</v>
      </c>
      <c r="B17" s="18">
        <v>0</v>
      </c>
      <c r="C17" s="18">
        <v>0</v>
      </c>
      <c r="D17" s="58">
        <v>11168027</v>
      </c>
      <c r="E17" s="59">
        <v>11168027</v>
      </c>
      <c r="F17" s="59">
        <v>173275</v>
      </c>
      <c r="G17" s="59">
        <v>657654</v>
      </c>
      <c r="H17" s="59">
        <v>472012</v>
      </c>
      <c r="I17" s="59">
        <v>1302941</v>
      </c>
      <c r="J17" s="59">
        <v>81233</v>
      </c>
      <c r="K17" s="59">
        <v>296400</v>
      </c>
      <c r="L17" s="59">
        <v>120044</v>
      </c>
      <c r="M17" s="59">
        <v>497677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1800618</v>
      </c>
      <c r="W17" s="59">
        <v>6939618</v>
      </c>
      <c r="X17" s="59">
        <v>-5139000</v>
      </c>
      <c r="Y17" s="60">
        <v>-74.05</v>
      </c>
      <c r="Z17" s="61">
        <v>11168027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50807544</v>
      </c>
      <c r="E18" s="72">
        <f t="shared" si="1"/>
        <v>50807544</v>
      </c>
      <c r="F18" s="72">
        <f t="shared" si="1"/>
        <v>1780505</v>
      </c>
      <c r="G18" s="72">
        <f t="shared" si="1"/>
        <v>3135682</v>
      </c>
      <c r="H18" s="72">
        <f t="shared" si="1"/>
        <v>2888319</v>
      </c>
      <c r="I18" s="72">
        <f t="shared" si="1"/>
        <v>7804506</v>
      </c>
      <c r="J18" s="72">
        <f t="shared" si="1"/>
        <v>1504343</v>
      </c>
      <c r="K18" s="72">
        <f t="shared" si="1"/>
        <v>3363638</v>
      </c>
      <c r="L18" s="72">
        <f t="shared" si="1"/>
        <v>1627783</v>
      </c>
      <c r="M18" s="72">
        <f t="shared" si="1"/>
        <v>6495764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14300270</v>
      </c>
      <c r="W18" s="72">
        <f t="shared" si="1"/>
        <v>23353788</v>
      </c>
      <c r="X18" s="72">
        <f t="shared" si="1"/>
        <v>-9053518</v>
      </c>
      <c r="Y18" s="66">
        <f>+IF(W18&lt;&gt;0,(X18/W18)*100,0)</f>
        <v>-38.76680733763619</v>
      </c>
      <c r="Z18" s="73">
        <f t="shared" si="1"/>
        <v>50807544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40610</v>
      </c>
      <c r="E19" s="76">
        <f t="shared" si="2"/>
        <v>40610</v>
      </c>
      <c r="F19" s="76">
        <f t="shared" si="2"/>
        <v>7156929</v>
      </c>
      <c r="G19" s="76">
        <f t="shared" si="2"/>
        <v>-1357437</v>
      </c>
      <c r="H19" s="76">
        <f t="shared" si="2"/>
        <v>-2865120</v>
      </c>
      <c r="I19" s="76">
        <f t="shared" si="2"/>
        <v>2934372</v>
      </c>
      <c r="J19" s="76">
        <f t="shared" si="2"/>
        <v>83885</v>
      </c>
      <c r="K19" s="76">
        <f t="shared" si="2"/>
        <v>-2444723</v>
      </c>
      <c r="L19" s="76">
        <f t="shared" si="2"/>
        <v>6427045</v>
      </c>
      <c r="M19" s="76">
        <f t="shared" si="2"/>
        <v>4066207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7000579</v>
      </c>
      <c r="W19" s="76">
        <f>IF(E10=E18,0,W10-W18)</f>
        <v>884718</v>
      </c>
      <c r="X19" s="76">
        <f t="shared" si="2"/>
        <v>6115861</v>
      </c>
      <c r="Y19" s="77">
        <f>+IF(W19&lt;&gt;0,(X19/W19)*100,0)</f>
        <v>691.278011750637</v>
      </c>
      <c r="Z19" s="78">
        <f t="shared" si="2"/>
        <v>40610</v>
      </c>
    </row>
    <row r="20" spans="1:26" ht="13.5">
      <c r="A20" s="57" t="s">
        <v>44</v>
      </c>
      <c r="B20" s="18">
        <v>0</v>
      </c>
      <c r="C20" s="18">
        <v>0</v>
      </c>
      <c r="D20" s="58">
        <v>9137000</v>
      </c>
      <c r="E20" s="59">
        <v>9137000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4246500</v>
      </c>
      <c r="X20" s="59">
        <v>-4246500</v>
      </c>
      <c r="Y20" s="60">
        <v>-100</v>
      </c>
      <c r="Z20" s="61">
        <v>9137000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9177610</v>
      </c>
      <c r="E22" s="87">
        <f t="shared" si="3"/>
        <v>9177610</v>
      </c>
      <c r="F22" s="87">
        <f t="shared" si="3"/>
        <v>7156929</v>
      </c>
      <c r="G22" s="87">
        <f t="shared" si="3"/>
        <v>-1357437</v>
      </c>
      <c r="H22" s="87">
        <f t="shared" si="3"/>
        <v>-2865120</v>
      </c>
      <c r="I22" s="87">
        <f t="shared" si="3"/>
        <v>2934372</v>
      </c>
      <c r="J22" s="87">
        <f t="shared" si="3"/>
        <v>83885</v>
      </c>
      <c r="K22" s="87">
        <f t="shared" si="3"/>
        <v>-2444723</v>
      </c>
      <c r="L22" s="87">
        <f t="shared" si="3"/>
        <v>6427045</v>
      </c>
      <c r="M22" s="87">
        <f t="shared" si="3"/>
        <v>4066207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7000579</v>
      </c>
      <c r="W22" s="87">
        <f t="shared" si="3"/>
        <v>5131218</v>
      </c>
      <c r="X22" s="87">
        <f t="shared" si="3"/>
        <v>1869361</v>
      </c>
      <c r="Y22" s="88">
        <f>+IF(W22&lt;&gt;0,(X22/W22)*100,0)</f>
        <v>36.43113584338066</v>
      </c>
      <c r="Z22" s="89">
        <f t="shared" si="3"/>
        <v>9177610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9177610</v>
      </c>
      <c r="E24" s="76">
        <f t="shared" si="4"/>
        <v>9177610</v>
      </c>
      <c r="F24" s="76">
        <f t="shared" si="4"/>
        <v>7156929</v>
      </c>
      <c r="G24" s="76">
        <f t="shared" si="4"/>
        <v>-1357437</v>
      </c>
      <c r="H24" s="76">
        <f t="shared" si="4"/>
        <v>-2865120</v>
      </c>
      <c r="I24" s="76">
        <f t="shared" si="4"/>
        <v>2934372</v>
      </c>
      <c r="J24" s="76">
        <f t="shared" si="4"/>
        <v>83885</v>
      </c>
      <c r="K24" s="76">
        <f t="shared" si="4"/>
        <v>-2444723</v>
      </c>
      <c r="L24" s="76">
        <f t="shared" si="4"/>
        <v>6427045</v>
      </c>
      <c r="M24" s="76">
        <f t="shared" si="4"/>
        <v>4066207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7000579</v>
      </c>
      <c r="W24" s="76">
        <f t="shared" si="4"/>
        <v>5131218</v>
      </c>
      <c r="X24" s="76">
        <f t="shared" si="4"/>
        <v>1869361</v>
      </c>
      <c r="Y24" s="77">
        <f>+IF(W24&lt;&gt;0,(X24/W24)*100,0)</f>
        <v>36.43113584338066</v>
      </c>
      <c r="Z24" s="78">
        <f t="shared" si="4"/>
        <v>9177610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9137000</v>
      </c>
      <c r="E27" s="99">
        <v>9137000</v>
      </c>
      <c r="F27" s="99">
        <v>0</v>
      </c>
      <c r="G27" s="99">
        <v>2730759</v>
      </c>
      <c r="H27" s="99">
        <v>0</v>
      </c>
      <c r="I27" s="99">
        <v>2730759</v>
      </c>
      <c r="J27" s="99">
        <v>0</v>
      </c>
      <c r="K27" s="99">
        <v>519145</v>
      </c>
      <c r="L27" s="99">
        <v>1347016</v>
      </c>
      <c r="M27" s="99">
        <v>1866161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4596920</v>
      </c>
      <c r="W27" s="99">
        <v>4568500</v>
      </c>
      <c r="X27" s="99">
        <v>28420</v>
      </c>
      <c r="Y27" s="100">
        <v>0.62</v>
      </c>
      <c r="Z27" s="101">
        <v>9137000</v>
      </c>
    </row>
    <row r="28" spans="1:26" ht="13.5">
      <c r="A28" s="102" t="s">
        <v>44</v>
      </c>
      <c r="B28" s="18">
        <v>0</v>
      </c>
      <c r="C28" s="18">
        <v>0</v>
      </c>
      <c r="D28" s="58">
        <v>9137000</v>
      </c>
      <c r="E28" s="59">
        <v>9137000</v>
      </c>
      <c r="F28" s="59">
        <v>0</v>
      </c>
      <c r="G28" s="59">
        <v>2730759</v>
      </c>
      <c r="H28" s="59">
        <v>0</v>
      </c>
      <c r="I28" s="59">
        <v>2730759</v>
      </c>
      <c r="J28" s="59">
        <v>0</v>
      </c>
      <c r="K28" s="59">
        <v>519145</v>
      </c>
      <c r="L28" s="59">
        <v>1347016</v>
      </c>
      <c r="M28" s="59">
        <v>1866161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4596920</v>
      </c>
      <c r="W28" s="59">
        <v>4568500</v>
      </c>
      <c r="X28" s="59">
        <v>28420</v>
      </c>
      <c r="Y28" s="60">
        <v>0.62</v>
      </c>
      <c r="Z28" s="61">
        <v>9137000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9137000</v>
      </c>
      <c r="E32" s="99">
        <f t="shared" si="5"/>
        <v>9137000</v>
      </c>
      <c r="F32" s="99">
        <f t="shared" si="5"/>
        <v>0</v>
      </c>
      <c r="G32" s="99">
        <f t="shared" si="5"/>
        <v>2730759</v>
      </c>
      <c r="H32" s="99">
        <f t="shared" si="5"/>
        <v>0</v>
      </c>
      <c r="I32" s="99">
        <f t="shared" si="5"/>
        <v>2730759</v>
      </c>
      <c r="J32" s="99">
        <f t="shared" si="5"/>
        <v>0</v>
      </c>
      <c r="K32" s="99">
        <f t="shared" si="5"/>
        <v>519145</v>
      </c>
      <c r="L32" s="99">
        <f t="shared" si="5"/>
        <v>1347016</v>
      </c>
      <c r="M32" s="99">
        <f t="shared" si="5"/>
        <v>1866161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4596920</v>
      </c>
      <c r="W32" s="99">
        <f t="shared" si="5"/>
        <v>4568500</v>
      </c>
      <c r="X32" s="99">
        <f t="shared" si="5"/>
        <v>28420</v>
      </c>
      <c r="Y32" s="100">
        <f>+IF(W32&lt;&gt;0,(X32/W32)*100,0)</f>
        <v>0.6220860238590347</v>
      </c>
      <c r="Z32" s="101">
        <f t="shared" si="5"/>
        <v>9137000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14171000</v>
      </c>
      <c r="E35" s="59">
        <v>14171000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7085500</v>
      </c>
      <c r="X35" s="59">
        <v>-7085500</v>
      </c>
      <c r="Y35" s="60">
        <v>-100</v>
      </c>
      <c r="Z35" s="61">
        <v>14171000</v>
      </c>
    </row>
    <row r="36" spans="1:26" ht="13.5">
      <c r="A36" s="57" t="s">
        <v>53</v>
      </c>
      <c r="B36" s="18">
        <v>0</v>
      </c>
      <c r="C36" s="18">
        <v>0</v>
      </c>
      <c r="D36" s="58">
        <v>399868000</v>
      </c>
      <c r="E36" s="59">
        <v>399868000</v>
      </c>
      <c r="F36" s="59">
        <v>0</v>
      </c>
      <c r="G36" s="59">
        <v>1</v>
      </c>
      <c r="H36" s="59">
        <v>1</v>
      </c>
      <c r="I36" s="59">
        <v>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199934000</v>
      </c>
      <c r="X36" s="59">
        <v>-199934000</v>
      </c>
      <c r="Y36" s="60">
        <v>-100</v>
      </c>
      <c r="Z36" s="61">
        <v>399868000</v>
      </c>
    </row>
    <row r="37" spans="1:26" ht="13.5">
      <c r="A37" s="57" t="s">
        <v>54</v>
      </c>
      <c r="B37" s="18">
        <v>0</v>
      </c>
      <c r="C37" s="18">
        <v>0</v>
      </c>
      <c r="D37" s="58">
        <v>21065000</v>
      </c>
      <c r="E37" s="59">
        <v>21065000</v>
      </c>
      <c r="F37" s="59">
        <v>0</v>
      </c>
      <c r="G37" s="59">
        <v>1</v>
      </c>
      <c r="H37" s="59">
        <v>1</v>
      </c>
      <c r="I37" s="59">
        <v>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10532500</v>
      </c>
      <c r="X37" s="59">
        <v>-10532500</v>
      </c>
      <c r="Y37" s="60">
        <v>-100</v>
      </c>
      <c r="Z37" s="61">
        <v>21065000</v>
      </c>
    </row>
    <row r="38" spans="1:26" ht="13.5">
      <c r="A38" s="57" t="s">
        <v>55</v>
      </c>
      <c r="B38" s="18">
        <v>0</v>
      </c>
      <c r="C38" s="18">
        <v>0</v>
      </c>
      <c r="D38" s="58">
        <v>11707000</v>
      </c>
      <c r="E38" s="59">
        <v>11707000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5853500</v>
      </c>
      <c r="X38" s="59">
        <v>-5853500</v>
      </c>
      <c r="Y38" s="60">
        <v>-100</v>
      </c>
      <c r="Z38" s="61">
        <v>11707000</v>
      </c>
    </row>
    <row r="39" spans="1:26" ht="13.5">
      <c r="A39" s="57" t="s">
        <v>56</v>
      </c>
      <c r="B39" s="18">
        <v>0</v>
      </c>
      <c r="C39" s="18">
        <v>0</v>
      </c>
      <c r="D39" s="58">
        <v>381267000</v>
      </c>
      <c r="E39" s="59">
        <v>381267000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190633500</v>
      </c>
      <c r="X39" s="59">
        <v>-190633500</v>
      </c>
      <c r="Y39" s="60">
        <v>-100</v>
      </c>
      <c r="Z39" s="61">
        <v>381267000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12724821</v>
      </c>
      <c r="E42" s="59">
        <v>12724821</v>
      </c>
      <c r="F42" s="59">
        <v>6569575</v>
      </c>
      <c r="G42" s="59">
        <v>-1357437</v>
      </c>
      <c r="H42" s="59">
        <v>-2485153</v>
      </c>
      <c r="I42" s="59">
        <v>2726985</v>
      </c>
      <c r="J42" s="59">
        <v>-1057069</v>
      </c>
      <c r="K42" s="59">
        <v>-709804</v>
      </c>
      <c r="L42" s="59">
        <v>178766</v>
      </c>
      <c r="M42" s="59">
        <v>-1588107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1138878</v>
      </c>
      <c r="W42" s="59">
        <v>4984330</v>
      </c>
      <c r="X42" s="59">
        <v>-3845452</v>
      </c>
      <c r="Y42" s="60">
        <v>-77.15</v>
      </c>
      <c r="Z42" s="61">
        <v>12724821</v>
      </c>
    </row>
    <row r="43" spans="1:26" ht="13.5">
      <c r="A43" s="57" t="s">
        <v>59</v>
      </c>
      <c r="B43" s="18">
        <v>0</v>
      </c>
      <c r="C43" s="18">
        <v>0</v>
      </c>
      <c r="D43" s="58">
        <v>-9137000</v>
      </c>
      <c r="E43" s="59">
        <v>-9137000</v>
      </c>
      <c r="F43" s="59">
        <v>0</v>
      </c>
      <c r="G43" s="59">
        <v>0</v>
      </c>
      <c r="H43" s="59">
        <v>-2730759</v>
      </c>
      <c r="I43" s="59">
        <v>-2730759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-2730759</v>
      </c>
      <c r="W43" s="59">
        <v>-4098000</v>
      </c>
      <c r="X43" s="59">
        <v>1367241</v>
      </c>
      <c r="Y43" s="60">
        <v>-33.36</v>
      </c>
      <c r="Z43" s="61">
        <v>-9137000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3587821</v>
      </c>
      <c r="E45" s="99">
        <v>3587821</v>
      </c>
      <c r="F45" s="99">
        <v>6656557</v>
      </c>
      <c r="G45" s="99">
        <v>5299120</v>
      </c>
      <c r="H45" s="99">
        <v>83208</v>
      </c>
      <c r="I45" s="99">
        <v>83208</v>
      </c>
      <c r="J45" s="99">
        <v>-973861</v>
      </c>
      <c r="K45" s="99">
        <v>-1683665</v>
      </c>
      <c r="L45" s="99">
        <v>-1504899</v>
      </c>
      <c r="M45" s="99">
        <v>-1504899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-1504899</v>
      </c>
      <c r="W45" s="99">
        <v>886330</v>
      </c>
      <c r="X45" s="99">
        <v>-2391229</v>
      </c>
      <c r="Y45" s="100">
        <v>-269.79</v>
      </c>
      <c r="Z45" s="101">
        <v>3587821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2381165</v>
      </c>
      <c r="C49" s="51">
        <v>0</v>
      </c>
      <c r="D49" s="128">
        <v>1376352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50190565</v>
      </c>
      <c r="X49" s="53">
        <v>0</v>
      </c>
      <c r="Y49" s="53">
        <v>53948082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3047989</v>
      </c>
      <c r="C51" s="51">
        <v>0</v>
      </c>
      <c r="D51" s="128">
        <v>2037989</v>
      </c>
      <c r="E51" s="53">
        <v>2512623</v>
      </c>
      <c r="F51" s="53">
        <v>0</v>
      </c>
      <c r="G51" s="53">
        <v>0</v>
      </c>
      <c r="H51" s="53">
        <v>0</v>
      </c>
      <c r="I51" s="53">
        <v>46538740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54137341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100.29773566525118</v>
      </c>
      <c r="E58" s="7">
        <f t="shared" si="6"/>
        <v>100.29773566525118</v>
      </c>
      <c r="F58" s="7">
        <f t="shared" si="6"/>
        <v>35.354819362416386</v>
      </c>
      <c r="G58" s="7">
        <f t="shared" si="6"/>
        <v>100</v>
      </c>
      <c r="H58" s="7">
        <f t="shared" si="6"/>
        <v>0</v>
      </c>
      <c r="I58" s="7">
        <f t="shared" si="6"/>
        <v>85.10324453039473</v>
      </c>
      <c r="J58" s="7">
        <f t="shared" si="6"/>
        <v>25.27272001196672</v>
      </c>
      <c r="K58" s="7">
        <f t="shared" si="6"/>
        <v>85.34837161676829</v>
      </c>
      <c r="L58" s="7">
        <f t="shared" si="6"/>
        <v>38.56256037765452</v>
      </c>
      <c r="M58" s="7">
        <f t="shared" si="6"/>
        <v>42.549364685893515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59.640542546651474</v>
      </c>
      <c r="W58" s="7">
        <f t="shared" si="6"/>
        <v>99.99453622259878</v>
      </c>
      <c r="X58" s="7">
        <f t="shared" si="6"/>
        <v>0</v>
      </c>
      <c r="Y58" s="7">
        <f t="shared" si="6"/>
        <v>0</v>
      </c>
      <c r="Z58" s="8">
        <f t="shared" si="6"/>
        <v>100.29773566525118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40.718098655503134</v>
      </c>
      <c r="G59" s="10">
        <f t="shared" si="7"/>
        <v>100</v>
      </c>
      <c r="H59" s="10">
        <f t="shared" si="7"/>
        <v>0</v>
      </c>
      <c r="I59" s="10">
        <f t="shared" si="7"/>
        <v>92.43268749028212</v>
      </c>
      <c r="J59" s="10">
        <f t="shared" si="7"/>
        <v>11.310585313037386</v>
      </c>
      <c r="K59" s="10">
        <f t="shared" si="7"/>
        <v>49.220521199406384</v>
      </c>
      <c r="L59" s="10">
        <f t="shared" si="7"/>
        <v>48.53242227816022</v>
      </c>
      <c r="M59" s="10">
        <f t="shared" si="7"/>
        <v>30.026623324824502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59.98813898127949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100.37581741249637</v>
      </c>
      <c r="E60" s="13">
        <f t="shared" si="7"/>
        <v>100.37581741249637</v>
      </c>
      <c r="F60" s="13">
        <f t="shared" si="7"/>
        <v>34.40515667498789</v>
      </c>
      <c r="G60" s="13">
        <f t="shared" si="7"/>
        <v>100</v>
      </c>
      <c r="H60" s="13">
        <f t="shared" si="7"/>
        <v>0</v>
      </c>
      <c r="I60" s="13">
        <f t="shared" si="7"/>
        <v>81.62766454213295</v>
      </c>
      <c r="J60" s="13">
        <f t="shared" si="7"/>
        <v>32.467623043715946</v>
      </c>
      <c r="K60" s="13">
        <f t="shared" si="7"/>
        <v>98.2713931737581</v>
      </c>
      <c r="L60" s="13">
        <f t="shared" si="7"/>
        <v>36.873855832434735</v>
      </c>
      <c r="M60" s="13">
        <f t="shared" si="7"/>
        <v>46.370611576252834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59.51257235960791</v>
      </c>
      <c r="W60" s="13">
        <f t="shared" si="7"/>
        <v>99.99310879977948</v>
      </c>
      <c r="X60" s="13">
        <f t="shared" si="7"/>
        <v>0</v>
      </c>
      <c r="Y60" s="13">
        <f t="shared" si="7"/>
        <v>0</v>
      </c>
      <c r="Z60" s="14">
        <f t="shared" si="7"/>
        <v>100.37581741249637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100.00166082729419</v>
      </c>
      <c r="E61" s="13">
        <f t="shared" si="7"/>
        <v>100.00166082729419</v>
      </c>
      <c r="F61" s="13">
        <f t="shared" si="7"/>
        <v>37.052482785414924</v>
      </c>
      <c r="G61" s="13">
        <f t="shared" si="7"/>
        <v>0</v>
      </c>
      <c r="H61" s="13">
        <f t="shared" si="7"/>
        <v>0</v>
      </c>
      <c r="I61" s="13">
        <f t="shared" si="7"/>
        <v>37.69915549835996</v>
      </c>
      <c r="J61" s="13">
        <f t="shared" si="7"/>
        <v>39.59630048233815</v>
      </c>
      <c r="K61" s="13">
        <f t="shared" si="7"/>
        <v>206.14507204502104</v>
      </c>
      <c r="L61" s="13">
        <f t="shared" si="7"/>
        <v>49.68869400011306</v>
      </c>
      <c r="M61" s="13">
        <f t="shared" si="7"/>
        <v>63.292840489379046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53.54545368283519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100.00166082729419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99.99066753769648</v>
      </c>
      <c r="E62" s="13">
        <f t="shared" si="7"/>
        <v>99.99066753769648</v>
      </c>
      <c r="F62" s="13">
        <f t="shared" si="7"/>
        <v>43.57469074467406</v>
      </c>
      <c r="G62" s="13">
        <f t="shared" si="7"/>
        <v>0</v>
      </c>
      <c r="H62" s="13">
        <f t="shared" si="7"/>
        <v>0</v>
      </c>
      <c r="I62" s="13">
        <f t="shared" si="7"/>
        <v>39.13023855140556</v>
      </c>
      <c r="J62" s="13">
        <f t="shared" si="7"/>
        <v>31.42482165574325</v>
      </c>
      <c r="K62" s="13">
        <f t="shared" si="7"/>
        <v>148.8584606514846</v>
      </c>
      <c r="L62" s="13">
        <f t="shared" si="7"/>
        <v>24.749093516469127</v>
      </c>
      <c r="M62" s="13">
        <f t="shared" si="7"/>
        <v>42.560037737832054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41.35515018907413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99.99066753769648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99.99634947956979</v>
      </c>
      <c r="E63" s="13">
        <f t="shared" si="7"/>
        <v>99.99634947956979</v>
      </c>
      <c r="F63" s="13">
        <f t="shared" si="7"/>
        <v>23.987874046548015</v>
      </c>
      <c r="G63" s="13">
        <f t="shared" si="7"/>
        <v>0</v>
      </c>
      <c r="H63" s="13">
        <f t="shared" si="7"/>
        <v>0</v>
      </c>
      <c r="I63" s="13">
        <f t="shared" si="7"/>
        <v>23.399622017172714</v>
      </c>
      <c r="J63" s="13">
        <f t="shared" si="7"/>
        <v>23.82751979196413</v>
      </c>
      <c r="K63" s="13">
        <f t="shared" si="7"/>
        <v>24.65130727413927</v>
      </c>
      <c r="L63" s="13">
        <f t="shared" si="7"/>
        <v>22.599997196667772</v>
      </c>
      <c r="M63" s="13">
        <f t="shared" si="7"/>
        <v>23.646304095367352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23.56033828546425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99.99634947956979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99.95814681756474</v>
      </c>
      <c r="E64" s="13">
        <f t="shared" si="7"/>
        <v>99.95814681756474</v>
      </c>
      <c r="F64" s="13">
        <f t="shared" si="7"/>
        <v>21.554696873789524</v>
      </c>
      <c r="G64" s="13">
        <f t="shared" si="7"/>
        <v>0</v>
      </c>
      <c r="H64" s="13">
        <f t="shared" si="7"/>
        <v>0</v>
      </c>
      <c r="I64" s="13">
        <f t="shared" si="7"/>
        <v>23.077896512935883</v>
      </c>
      <c r="J64" s="13">
        <f t="shared" si="7"/>
        <v>20.580129699140517</v>
      </c>
      <c r="K64" s="13">
        <f t="shared" si="7"/>
        <v>31.345298082586222</v>
      </c>
      <c r="L64" s="13">
        <f t="shared" si="7"/>
        <v>17.974979833110726</v>
      </c>
      <c r="M64" s="13">
        <f t="shared" si="7"/>
        <v>22.90982871321402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22.96869792769676</v>
      </c>
      <c r="W64" s="13">
        <f t="shared" si="7"/>
        <v>99.87602954912117</v>
      </c>
      <c r="X64" s="13">
        <f t="shared" si="7"/>
        <v>0</v>
      </c>
      <c r="Y64" s="13">
        <f t="shared" si="7"/>
        <v>0</v>
      </c>
      <c r="Z64" s="14">
        <f t="shared" si="7"/>
        <v>99.95814681756474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27.876178215770704</v>
      </c>
      <c r="G65" s="13">
        <f t="shared" si="7"/>
        <v>0</v>
      </c>
      <c r="H65" s="13">
        <f t="shared" si="7"/>
        <v>0</v>
      </c>
      <c r="I65" s="13">
        <f t="shared" si="7"/>
        <v>1408.6991906009087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1408.6991906009087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>
        <v>21312529</v>
      </c>
      <c r="E67" s="25">
        <v>21312529</v>
      </c>
      <c r="F67" s="25">
        <v>1200470</v>
      </c>
      <c r="G67" s="25">
        <v>1678714</v>
      </c>
      <c r="H67" s="25"/>
      <c r="I67" s="25">
        <v>2879184</v>
      </c>
      <c r="J67" s="25">
        <v>1477431</v>
      </c>
      <c r="K67" s="25">
        <v>785196</v>
      </c>
      <c r="L67" s="25">
        <v>2026826</v>
      </c>
      <c r="M67" s="25">
        <v>4289453</v>
      </c>
      <c r="N67" s="25"/>
      <c r="O67" s="25"/>
      <c r="P67" s="25"/>
      <c r="Q67" s="25"/>
      <c r="R67" s="25"/>
      <c r="S67" s="25"/>
      <c r="T67" s="25"/>
      <c r="U67" s="25"/>
      <c r="V67" s="25">
        <v>7168637</v>
      </c>
      <c r="W67" s="25">
        <v>10688576</v>
      </c>
      <c r="X67" s="25"/>
      <c r="Y67" s="24"/>
      <c r="Z67" s="26">
        <v>21312529</v>
      </c>
    </row>
    <row r="68" spans="1:26" ht="13.5" hidden="1">
      <c r="A68" s="36" t="s">
        <v>31</v>
      </c>
      <c r="B68" s="18"/>
      <c r="C68" s="18"/>
      <c r="D68" s="19">
        <v>4428000</v>
      </c>
      <c r="E68" s="20">
        <v>4428000</v>
      </c>
      <c r="F68" s="20">
        <v>180588</v>
      </c>
      <c r="G68" s="20">
        <v>745540</v>
      </c>
      <c r="H68" s="20"/>
      <c r="I68" s="20">
        <v>926128</v>
      </c>
      <c r="J68" s="20">
        <v>502432</v>
      </c>
      <c r="K68" s="20">
        <v>206869</v>
      </c>
      <c r="L68" s="20">
        <v>293579</v>
      </c>
      <c r="M68" s="20">
        <v>1002880</v>
      </c>
      <c r="N68" s="20"/>
      <c r="O68" s="20"/>
      <c r="P68" s="20"/>
      <c r="Q68" s="20"/>
      <c r="R68" s="20"/>
      <c r="S68" s="20"/>
      <c r="T68" s="20"/>
      <c r="U68" s="20"/>
      <c r="V68" s="20">
        <v>1929008</v>
      </c>
      <c r="W68" s="20">
        <v>2214000</v>
      </c>
      <c r="X68" s="20"/>
      <c r="Y68" s="19"/>
      <c r="Z68" s="22">
        <v>4428000</v>
      </c>
    </row>
    <row r="69" spans="1:26" ht="13.5" hidden="1">
      <c r="A69" s="37" t="s">
        <v>32</v>
      </c>
      <c r="B69" s="18"/>
      <c r="C69" s="18"/>
      <c r="D69" s="19">
        <v>16884529</v>
      </c>
      <c r="E69" s="20">
        <v>16884529</v>
      </c>
      <c r="F69" s="20">
        <v>1019882</v>
      </c>
      <c r="G69" s="20">
        <v>933174</v>
      </c>
      <c r="H69" s="20"/>
      <c r="I69" s="20">
        <v>1953056</v>
      </c>
      <c r="J69" s="20">
        <v>974999</v>
      </c>
      <c r="K69" s="20">
        <v>578327</v>
      </c>
      <c r="L69" s="20">
        <v>1733247</v>
      </c>
      <c r="M69" s="20">
        <v>3286573</v>
      </c>
      <c r="N69" s="20"/>
      <c r="O69" s="20"/>
      <c r="P69" s="20"/>
      <c r="Q69" s="20"/>
      <c r="R69" s="20"/>
      <c r="S69" s="20"/>
      <c r="T69" s="20"/>
      <c r="U69" s="20"/>
      <c r="V69" s="20">
        <v>5239629</v>
      </c>
      <c r="W69" s="20">
        <v>8474576</v>
      </c>
      <c r="X69" s="20"/>
      <c r="Y69" s="19"/>
      <c r="Z69" s="22">
        <v>16884529</v>
      </c>
    </row>
    <row r="70" spans="1:26" ht="13.5" hidden="1">
      <c r="A70" s="38" t="s">
        <v>114</v>
      </c>
      <c r="B70" s="18"/>
      <c r="C70" s="18"/>
      <c r="D70" s="19">
        <v>11078816</v>
      </c>
      <c r="E70" s="20">
        <v>11078816</v>
      </c>
      <c r="F70" s="20">
        <v>483892</v>
      </c>
      <c r="G70" s="20">
        <v>439256</v>
      </c>
      <c r="H70" s="20"/>
      <c r="I70" s="20">
        <v>923148</v>
      </c>
      <c r="J70" s="20">
        <v>439733</v>
      </c>
      <c r="K70" s="20">
        <v>158859</v>
      </c>
      <c r="L70" s="20">
        <v>902167</v>
      </c>
      <c r="M70" s="20">
        <v>1500759</v>
      </c>
      <c r="N70" s="20"/>
      <c r="O70" s="20"/>
      <c r="P70" s="20"/>
      <c r="Q70" s="20"/>
      <c r="R70" s="20"/>
      <c r="S70" s="20"/>
      <c r="T70" s="20"/>
      <c r="U70" s="20"/>
      <c r="V70" s="20">
        <v>2423907</v>
      </c>
      <c r="W70" s="20">
        <v>5539500</v>
      </c>
      <c r="X70" s="20"/>
      <c r="Y70" s="19"/>
      <c r="Z70" s="22">
        <v>11078816</v>
      </c>
    </row>
    <row r="71" spans="1:26" ht="13.5" hidden="1">
      <c r="A71" s="38" t="s">
        <v>115</v>
      </c>
      <c r="B71" s="18"/>
      <c r="C71" s="18"/>
      <c r="D71" s="19">
        <v>2700252</v>
      </c>
      <c r="E71" s="20">
        <v>2700252</v>
      </c>
      <c r="F71" s="20">
        <v>219398</v>
      </c>
      <c r="G71" s="20">
        <v>223735</v>
      </c>
      <c r="H71" s="20"/>
      <c r="I71" s="20">
        <v>443133</v>
      </c>
      <c r="J71" s="20">
        <v>248396</v>
      </c>
      <c r="K71" s="20">
        <v>104070</v>
      </c>
      <c r="L71" s="20">
        <v>465811</v>
      </c>
      <c r="M71" s="20">
        <v>818277</v>
      </c>
      <c r="N71" s="20"/>
      <c r="O71" s="20"/>
      <c r="P71" s="20"/>
      <c r="Q71" s="20"/>
      <c r="R71" s="20"/>
      <c r="S71" s="20"/>
      <c r="T71" s="20"/>
      <c r="U71" s="20"/>
      <c r="V71" s="20">
        <v>1261410</v>
      </c>
      <c r="W71" s="20">
        <v>1350000</v>
      </c>
      <c r="X71" s="20"/>
      <c r="Y71" s="19"/>
      <c r="Z71" s="22">
        <v>2700252</v>
      </c>
    </row>
    <row r="72" spans="1:26" ht="13.5" hidden="1">
      <c r="A72" s="38" t="s">
        <v>116</v>
      </c>
      <c r="B72" s="18"/>
      <c r="C72" s="18"/>
      <c r="D72" s="19">
        <v>2164075</v>
      </c>
      <c r="E72" s="20">
        <v>2164075</v>
      </c>
      <c r="F72" s="20">
        <v>143164</v>
      </c>
      <c r="G72" s="20">
        <v>162670</v>
      </c>
      <c r="H72" s="20"/>
      <c r="I72" s="20">
        <v>305834</v>
      </c>
      <c r="J72" s="20">
        <v>164587</v>
      </c>
      <c r="K72" s="20">
        <v>193150</v>
      </c>
      <c r="L72" s="20">
        <v>214031</v>
      </c>
      <c r="M72" s="20">
        <v>571768</v>
      </c>
      <c r="N72" s="20"/>
      <c r="O72" s="20"/>
      <c r="P72" s="20"/>
      <c r="Q72" s="20"/>
      <c r="R72" s="20"/>
      <c r="S72" s="20"/>
      <c r="T72" s="20"/>
      <c r="U72" s="20"/>
      <c r="V72" s="20">
        <v>877602</v>
      </c>
      <c r="W72" s="20">
        <v>1081998</v>
      </c>
      <c r="X72" s="20"/>
      <c r="Y72" s="19"/>
      <c r="Z72" s="22">
        <v>2164075</v>
      </c>
    </row>
    <row r="73" spans="1:26" ht="13.5" hidden="1">
      <c r="A73" s="38" t="s">
        <v>117</v>
      </c>
      <c r="B73" s="18"/>
      <c r="C73" s="18"/>
      <c r="D73" s="19">
        <v>941386</v>
      </c>
      <c r="E73" s="20">
        <v>941386</v>
      </c>
      <c r="F73" s="20">
        <v>105847</v>
      </c>
      <c r="G73" s="20">
        <v>107513</v>
      </c>
      <c r="H73" s="20"/>
      <c r="I73" s="20">
        <v>213360</v>
      </c>
      <c r="J73" s="20">
        <v>122283</v>
      </c>
      <c r="K73" s="20">
        <v>122248</v>
      </c>
      <c r="L73" s="20">
        <v>151238</v>
      </c>
      <c r="M73" s="20">
        <v>395769</v>
      </c>
      <c r="N73" s="20"/>
      <c r="O73" s="20"/>
      <c r="P73" s="20"/>
      <c r="Q73" s="20"/>
      <c r="R73" s="20"/>
      <c r="S73" s="20"/>
      <c r="T73" s="20"/>
      <c r="U73" s="20"/>
      <c r="V73" s="20">
        <v>609129</v>
      </c>
      <c r="W73" s="20">
        <v>471080</v>
      </c>
      <c r="X73" s="20"/>
      <c r="Y73" s="19"/>
      <c r="Z73" s="22">
        <v>941386</v>
      </c>
    </row>
    <row r="74" spans="1:26" ht="13.5" hidden="1">
      <c r="A74" s="38" t="s">
        <v>118</v>
      </c>
      <c r="B74" s="18"/>
      <c r="C74" s="18"/>
      <c r="D74" s="19"/>
      <c r="E74" s="20"/>
      <c r="F74" s="20">
        <v>67581</v>
      </c>
      <c r="G74" s="20"/>
      <c r="H74" s="20"/>
      <c r="I74" s="20">
        <v>67581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67581</v>
      </c>
      <c r="W74" s="20">
        <v>31998</v>
      </c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>
        <v>21375984</v>
      </c>
      <c r="E76" s="33">
        <v>21375984</v>
      </c>
      <c r="F76" s="33">
        <v>424424</v>
      </c>
      <c r="G76" s="33">
        <v>1678714</v>
      </c>
      <c r="H76" s="33">
        <v>347141</v>
      </c>
      <c r="I76" s="33">
        <v>2450279</v>
      </c>
      <c r="J76" s="33">
        <v>373387</v>
      </c>
      <c r="K76" s="33">
        <v>670152</v>
      </c>
      <c r="L76" s="33">
        <v>781596</v>
      </c>
      <c r="M76" s="33">
        <v>1825135</v>
      </c>
      <c r="N76" s="33"/>
      <c r="O76" s="33"/>
      <c r="P76" s="33"/>
      <c r="Q76" s="33"/>
      <c r="R76" s="33"/>
      <c r="S76" s="33"/>
      <c r="T76" s="33"/>
      <c r="U76" s="33"/>
      <c r="V76" s="33">
        <v>4275414</v>
      </c>
      <c r="W76" s="33">
        <v>10687992</v>
      </c>
      <c r="X76" s="33"/>
      <c r="Y76" s="32"/>
      <c r="Z76" s="34">
        <v>21375984</v>
      </c>
    </row>
    <row r="77" spans="1:26" ht="13.5" hidden="1">
      <c r="A77" s="36" t="s">
        <v>31</v>
      </c>
      <c r="B77" s="18"/>
      <c r="C77" s="18"/>
      <c r="D77" s="19">
        <v>4428000</v>
      </c>
      <c r="E77" s="20">
        <v>4428000</v>
      </c>
      <c r="F77" s="20">
        <v>73532</v>
      </c>
      <c r="G77" s="20">
        <v>745540</v>
      </c>
      <c r="H77" s="20">
        <v>36973</v>
      </c>
      <c r="I77" s="20">
        <v>856045</v>
      </c>
      <c r="J77" s="20">
        <v>56828</v>
      </c>
      <c r="K77" s="20">
        <v>101822</v>
      </c>
      <c r="L77" s="20">
        <v>142481</v>
      </c>
      <c r="M77" s="20">
        <v>301131</v>
      </c>
      <c r="N77" s="20"/>
      <c r="O77" s="20"/>
      <c r="P77" s="20"/>
      <c r="Q77" s="20"/>
      <c r="R77" s="20"/>
      <c r="S77" s="20"/>
      <c r="T77" s="20"/>
      <c r="U77" s="20"/>
      <c r="V77" s="20">
        <v>1157176</v>
      </c>
      <c r="W77" s="20">
        <v>2214000</v>
      </c>
      <c r="X77" s="20"/>
      <c r="Y77" s="19"/>
      <c r="Z77" s="22">
        <v>4428000</v>
      </c>
    </row>
    <row r="78" spans="1:26" ht="13.5" hidden="1">
      <c r="A78" s="37" t="s">
        <v>32</v>
      </c>
      <c r="B78" s="18"/>
      <c r="C78" s="18"/>
      <c r="D78" s="19">
        <v>16947984</v>
      </c>
      <c r="E78" s="20">
        <v>16947984</v>
      </c>
      <c r="F78" s="20">
        <v>350892</v>
      </c>
      <c r="G78" s="20">
        <v>933174</v>
      </c>
      <c r="H78" s="20">
        <v>310168</v>
      </c>
      <c r="I78" s="20">
        <v>1594234</v>
      </c>
      <c r="J78" s="20">
        <v>316559</v>
      </c>
      <c r="K78" s="20">
        <v>568330</v>
      </c>
      <c r="L78" s="20">
        <v>639115</v>
      </c>
      <c r="M78" s="20">
        <v>1524004</v>
      </c>
      <c r="N78" s="20"/>
      <c r="O78" s="20"/>
      <c r="P78" s="20"/>
      <c r="Q78" s="20"/>
      <c r="R78" s="20"/>
      <c r="S78" s="20"/>
      <c r="T78" s="20"/>
      <c r="U78" s="20"/>
      <c r="V78" s="20">
        <v>3118238</v>
      </c>
      <c r="W78" s="20">
        <v>8473992</v>
      </c>
      <c r="X78" s="20"/>
      <c r="Y78" s="19"/>
      <c r="Z78" s="22">
        <v>16947984</v>
      </c>
    </row>
    <row r="79" spans="1:26" ht="13.5" hidden="1">
      <c r="A79" s="38" t="s">
        <v>114</v>
      </c>
      <c r="B79" s="18"/>
      <c r="C79" s="18"/>
      <c r="D79" s="19">
        <v>11079000</v>
      </c>
      <c r="E79" s="20">
        <v>11079000</v>
      </c>
      <c r="F79" s="20">
        <v>179294</v>
      </c>
      <c r="G79" s="20"/>
      <c r="H79" s="20">
        <v>168725</v>
      </c>
      <c r="I79" s="20">
        <v>348019</v>
      </c>
      <c r="J79" s="20">
        <v>174118</v>
      </c>
      <c r="K79" s="20">
        <v>327480</v>
      </c>
      <c r="L79" s="20">
        <v>448275</v>
      </c>
      <c r="M79" s="20">
        <v>949873</v>
      </c>
      <c r="N79" s="20"/>
      <c r="O79" s="20"/>
      <c r="P79" s="20"/>
      <c r="Q79" s="20"/>
      <c r="R79" s="20"/>
      <c r="S79" s="20"/>
      <c r="T79" s="20"/>
      <c r="U79" s="20"/>
      <c r="V79" s="20">
        <v>1297892</v>
      </c>
      <c r="W79" s="20">
        <v>5539500</v>
      </c>
      <c r="X79" s="20"/>
      <c r="Y79" s="19"/>
      <c r="Z79" s="22">
        <v>11079000</v>
      </c>
    </row>
    <row r="80" spans="1:26" ht="13.5" hidden="1">
      <c r="A80" s="38" t="s">
        <v>115</v>
      </c>
      <c r="B80" s="18"/>
      <c r="C80" s="18"/>
      <c r="D80" s="19">
        <v>2700000</v>
      </c>
      <c r="E80" s="20">
        <v>2700000</v>
      </c>
      <c r="F80" s="20">
        <v>95602</v>
      </c>
      <c r="G80" s="20"/>
      <c r="H80" s="20">
        <v>77797</v>
      </c>
      <c r="I80" s="20">
        <v>173399</v>
      </c>
      <c r="J80" s="20">
        <v>78058</v>
      </c>
      <c r="K80" s="20">
        <v>154917</v>
      </c>
      <c r="L80" s="20">
        <v>115284</v>
      </c>
      <c r="M80" s="20">
        <v>348259</v>
      </c>
      <c r="N80" s="20"/>
      <c r="O80" s="20"/>
      <c r="P80" s="20"/>
      <c r="Q80" s="20"/>
      <c r="R80" s="20"/>
      <c r="S80" s="20"/>
      <c r="T80" s="20"/>
      <c r="U80" s="20"/>
      <c r="V80" s="20">
        <v>521658</v>
      </c>
      <c r="W80" s="20">
        <v>1350000</v>
      </c>
      <c r="X80" s="20"/>
      <c r="Y80" s="19"/>
      <c r="Z80" s="22">
        <v>2700000</v>
      </c>
    </row>
    <row r="81" spans="1:26" ht="13.5" hidden="1">
      <c r="A81" s="38" t="s">
        <v>116</v>
      </c>
      <c r="B81" s="18"/>
      <c r="C81" s="18"/>
      <c r="D81" s="19">
        <v>2163996</v>
      </c>
      <c r="E81" s="20">
        <v>2163996</v>
      </c>
      <c r="F81" s="20">
        <v>34342</v>
      </c>
      <c r="G81" s="20"/>
      <c r="H81" s="20">
        <v>37222</v>
      </c>
      <c r="I81" s="20">
        <v>71564</v>
      </c>
      <c r="J81" s="20">
        <v>39217</v>
      </c>
      <c r="K81" s="20">
        <v>47614</v>
      </c>
      <c r="L81" s="20">
        <v>48371</v>
      </c>
      <c r="M81" s="20">
        <v>135202</v>
      </c>
      <c r="N81" s="20"/>
      <c r="O81" s="20"/>
      <c r="P81" s="20"/>
      <c r="Q81" s="20"/>
      <c r="R81" s="20"/>
      <c r="S81" s="20"/>
      <c r="T81" s="20"/>
      <c r="U81" s="20"/>
      <c r="V81" s="20">
        <v>206766</v>
      </c>
      <c r="W81" s="20">
        <v>1081998</v>
      </c>
      <c r="X81" s="20"/>
      <c r="Y81" s="19"/>
      <c r="Z81" s="22">
        <v>2163996</v>
      </c>
    </row>
    <row r="82" spans="1:26" ht="13.5" hidden="1">
      <c r="A82" s="38" t="s">
        <v>117</v>
      </c>
      <c r="B82" s="18"/>
      <c r="C82" s="18"/>
      <c r="D82" s="19">
        <v>940992</v>
      </c>
      <c r="E82" s="20">
        <v>940992</v>
      </c>
      <c r="F82" s="20">
        <v>22815</v>
      </c>
      <c r="G82" s="20"/>
      <c r="H82" s="20">
        <v>26424</v>
      </c>
      <c r="I82" s="20">
        <v>49239</v>
      </c>
      <c r="J82" s="20">
        <v>25166</v>
      </c>
      <c r="K82" s="20">
        <v>38319</v>
      </c>
      <c r="L82" s="20">
        <v>27185</v>
      </c>
      <c r="M82" s="20">
        <v>90670</v>
      </c>
      <c r="N82" s="20"/>
      <c r="O82" s="20"/>
      <c r="P82" s="20"/>
      <c r="Q82" s="20"/>
      <c r="R82" s="20"/>
      <c r="S82" s="20"/>
      <c r="T82" s="20"/>
      <c r="U82" s="20"/>
      <c r="V82" s="20">
        <v>139909</v>
      </c>
      <c r="W82" s="20">
        <v>470496</v>
      </c>
      <c r="X82" s="20"/>
      <c r="Y82" s="19"/>
      <c r="Z82" s="22">
        <v>940992</v>
      </c>
    </row>
    <row r="83" spans="1:26" ht="13.5" hidden="1">
      <c r="A83" s="38" t="s">
        <v>118</v>
      </c>
      <c r="B83" s="18"/>
      <c r="C83" s="18"/>
      <c r="D83" s="19">
        <v>63996</v>
      </c>
      <c r="E83" s="20">
        <v>63996</v>
      </c>
      <c r="F83" s="20">
        <v>18839</v>
      </c>
      <c r="G83" s="20">
        <v>933174</v>
      </c>
      <c r="H83" s="20"/>
      <c r="I83" s="20">
        <v>952013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952013</v>
      </c>
      <c r="W83" s="20">
        <v>31998</v>
      </c>
      <c r="X83" s="20"/>
      <c r="Y83" s="19"/>
      <c r="Z83" s="22">
        <v>63996</v>
      </c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3578000</v>
      </c>
      <c r="E5" s="59">
        <v>3578000</v>
      </c>
      <c r="F5" s="59">
        <v>4438448</v>
      </c>
      <c r="G5" s="59">
        <v>-496914</v>
      </c>
      <c r="H5" s="59">
        <v>2876</v>
      </c>
      <c r="I5" s="59">
        <v>3944410</v>
      </c>
      <c r="J5" s="59">
        <v>-1000</v>
      </c>
      <c r="K5" s="59">
        <v>-9267</v>
      </c>
      <c r="L5" s="59">
        <v>-14494</v>
      </c>
      <c r="M5" s="59">
        <v>-24761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3919649</v>
      </c>
      <c r="W5" s="59">
        <v>1547551</v>
      </c>
      <c r="X5" s="59">
        <v>2372098</v>
      </c>
      <c r="Y5" s="60">
        <v>153.28</v>
      </c>
      <c r="Z5" s="61">
        <v>3578000</v>
      </c>
    </row>
    <row r="6" spans="1:26" ht="13.5">
      <c r="A6" s="57" t="s">
        <v>32</v>
      </c>
      <c r="B6" s="18">
        <v>0</v>
      </c>
      <c r="C6" s="18">
        <v>0</v>
      </c>
      <c r="D6" s="58">
        <v>19163914</v>
      </c>
      <c r="E6" s="59">
        <v>19163914</v>
      </c>
      <c r="F6" s="59">
        <v>1494682</v>
      </c>
      <c r="G6" s="59">
        <v>1861768</v>
      </c>
      <c r="H6" s="59">
        <v>1718144</v>
      </c>
      <c r="I6" s="59">
        <v>5074594</v>
      </c>
      <c r="J6" s="59">
        <v>1513897</v>
      </c>
      <c r="K6" s="59">
        <v>1935496</v>
      </c>
      <c r="L6" s="59">
        <v>1747861</v>
      </c>
      <c r="M6" s="59">
        <v>5197254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10271848</v>
      </c>
      <c r="W6" s="59">
        <v>9834327</v>
      </c>
      <c r="X6" s="59">
        <v>437521</v>
      </c>
      <c r="Y6" s="60">
        <v>4.45</v>
      </c>
      <c r="Z6" s="61">
        <v>19163914</v>
      </c>
    </row>
    <row r="7" spans="1:26" ht="13.5">
      <c r="A7" s="57" t="s">
        <v>33</v>
      </c>
      <c r="B7" s="18">
        <v>0</v>
      </c>
      <c r="C7" s="18">
        <v>0</v>
      </c>
      <c r="D7" s="58">
        <v>332752</v>
      </c>
      <c r="E7" s="59">
        <v>332752</v>
      </c>
      <c r="F7" s="59">
        <v>4483</v>
      </c>
      <c r="G7" s="59">
        <v>6533</v>
      </c>
      <c r="H7" s="59">
        <v>152213</v>
      </c>
      <c r="I7" s="59">
        <v>163229</v>
      </c>
      <c r="J7" s="59">
        <v>45448</v>
      </c>
      <c r="K7" s="59">
        <v>26445</v>
      </c>
      <c r="L7" s="59">
        <v>50164</v>
      </c>
      <c r="M7" s="59">
        <v>122057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285286</v>
      </c>
      <c r="W7" s="59">
        <v>208307</v>
      </c>
      <c r="X7" s="59">
        <v>76979</v>
      </c>
      <c r="Y7" s="60">
        <v>36.95</v>
      </c>
      <c r="Z7" s="61">
        <v>332752</v>
      </c>
    </row>
    <row r="8" spans="1:26" ht="13.5">
      <c r="A8" s="57" t="s">
        <v>34</v>
      </c>
      <c r="B8" s="18">
        <v>0</v>
      </c>
      <c r="C8" s="18">
        <v>0</v>
      </c>
      <c r="D8" s="58">
        <v>24032000</v>
      </c>
      <c r="E8" s="59">
        <v>24032000</v>
      </c>
      <c r="F8" s="59">
        <v>8070000</v>
      </c>
      <c r="G8" s="59">
        <v>1</v>
      </c>
      <c r="H8" s="59">
        <v>1</v>
      </c>
      <c r="I8" s="59">
        <v>8070002</v>
      </c>
      <c r="J8" s="59">
        <v>0</v>
      </c>
      <c r="K8" s="59">
        <v>353484</v>
      </c>
      <c r="L8" s="59">
        <v>7298233</v>
      </c>
      <c r="M8" s="59">
        <v>7651717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15721719</v>
      </c>
      <c r="W8" s="59">
        <v>18291930</v>
      </c>
      <c r="X8" s="59">
        <v>-2570211</v>
      </c>
      <c r="Y8" s="60">
        <v>-14.05</v>
      </c>
      <c r="Z8" s="61">
        <v>24032000</v>
      </c>
    </row>
    <row r="9" spans="1:26" ht="13.5">
      <c r="A9" s="57" t="s">
        <v>35</v>
      </c>
      <c r="B9" s="18">
        <v>0</v>
      </c>
      <c r="C9" s="18">
        <v>0</v>
      </c>
      <c r="D9" s="58">
        <v>10932000</v>
      </c>
      <c r="E9" s="59">
        <v>10932000</v>
      </c>
      <c r="F9" s="59">
        <v>153453</v>
      </c>
      <c r="G9" s="59">
        <v>152339</v>
      </c>
      <c r="H9" s="59">
        <v>531494</v>
      </c>
      <c r="I9" s="59">
        <v>837286</v>
      </c>
      <c r="J9" s="59">
        <v>320336</v>
      </c>
      <c r="K9" s="59">
        <v>310610</v>
      </c>
      <c r="L9" s="59">
        <v>343838</v>
      </c>
      <c r="M9" s="59">
        <v>974784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1812070</v>
      </c>
      <c r="W9" s="59">
        <v>8167859</v>
      </c>
      <c r="X9" s="59">
        <v>-6355789</v>
      </c>
      <c r="Y9" s="60">
        <v>-77.81</v>
      </c>
      <c r="Z9" s="61">
        <v>10932000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58038666</v>
      </c>
      <c r="E10" s="65">
        <f t="shared" si="0"/>
        <v>58038666</v>
      </c>
      <c r="F10" s="65">
        <f t="shared" si="0"/>
        <v>14161066</v>
      </c>
      <c r="G10" s="65">
        <f t="shared" si="0"/>
        <v>1523727</v>
      </c>
      <c r="H10" s="65">
        <f t="shared" si="0"/>
        <v>2404728</v>
      </c>
      <c r="I10" s="65">
        <f t="shared" si="0"/>
        <v>18089521</v>
      </c>
      <c r="J10" s="65">
        <f t="shared" si="0"/>
        <v>1878681</v>
      </c>
      <c r="K10" s="65">
        <f t="shared" si="0"/>
        <v>2616768</v>
      </c>
      <c r="L10" s="65">
        <f t="shared" si="0"/>
        <v>9425602</v>
      </c>
      <c r="M10" s="65">
        <f t="shared" si="0"/>
        <v>13921051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32010572</v>
      </c>
      <c r="W10" s="65">
        <f t="shared" si="0"/>
        <v>38049974</v>
      </c>
      <c r="X10" s="65">
        <f t="shared" si="0"/>
        <v>-6039402</v>
      </c>
      <c r="Y10" s="66">
        <f>+IF(W10&lt;&gt;0,(X10/W10)*100,0)</f>
        <v>-15.872289426531541</v>
      </c>
      <c r="Z10" s="67">
        <f t="shared" si="0"/>
        <v>58038666</v>
      </c>
    </row>
    <row r="11" spans="1:26" ht="13.5">
      <c r="A11" s="57" t="s">
        <v>36</v>
      </c>
      <c r="B11" s="18">
        <v>0</v>
      </c>
      <c r="C11" s="18">
        <v>0</v>
      </c>
      <c r="D11" s="58">
        <v>25125000</v>
      </c>
      <c r="E11" s="59">
        <v>25125000</v>
      </c>
      <c r="F11" s="59">
        <v>2175267</v>
      </c>
      <c r="G11" s="59">
        <v>2007739</v>
      </c>
      <c r="H11" s="59">
        <v>2238945</v>
      </c>
      <c r="I11" s="59">
        <v>6421951</v>
      </c>
      <c r="J11" s="59">
        <v>2306920</v>
      </c>
      <c r="K11" s="59">
        <v>2485331</v>
      </c>
      <c r="L11" s="59">
        <v>1614358</v>
      </c>
      <c r="M11" s="59">
        <v>6406609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12828560</v>
      </c>
      <c r="W11" s="59">
        <v>10261706</v>
      </c>
      <c r="X11" s="59">
        <v>2566854</v>
      </c>
      <c r="Y11" s="60">
        <v>25.01</v>
      </c>
      <c r="Z11" s="61">
        <v>25125000</v>
      </c>
    </row>
    <row r="12" spans="1:26" ht="13.5">
      <c r="A12" s="57" t="s">
        <v>37</v>
      </c>
      <c r="B12" s="18">
        <v>0</v>
      </c>
      <c r="C12" s="18">
        <v>0</v>
      </c>
      <c r="D12" s="58">
        <v>3004094</v>
      </c>
      <c r="E12" s="59">
        <v>3004094</v>
      </c>
      <c r="F12" s="59">
        <v>231794</v>
      </c>
      <c r="G12" s="59">
        <v>235959</v>
      </c>
      <c r="H12" s="59">
        <v>53306</v>
      </c>
      <c r="I12" s="59">
        <v>521059</v>
      </c>
      <c r="J12" s="59">
        <v>257636</v>
      </c>
      <c r="K12" s="59">
        <v>261497</v>
      </c>
      <c r="L12" s="59">
        <v>158887</v>
      </c>
      <c r="M12" s="59">
        <v>678020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1199079</v>
      </c>
      <c r="W12" s="59">
        <v>1170331</v>
      </c>
      <c r="X12" s="59">
        <v>28748</v>
      </c>
      <c r="Y12" s="60">
        <v>2.46</v>
      </c>
      <c r="Z12" s="61">
        <v>3004094</v>
      </c>
    </row>
    <row r="13" spans="1:26" ht="13.5">
      <c r="A13" s="57" t="s">
        <v>107</v>
      </c>
      <c r="B13" s="18">
        <v>0</v>
      </c>
      <c r="C13" s="18">
        <v>0</v>
      </c>
      <c r="D13" s="58">
        <v>7781705</v>
      </c>
      <c r="E13" s="59">
        <v>7781705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7781705</v>
      </c>
    </row>
    <row r="14" spans="1:26" ht="13.5">
      <c r="A14" s="57" t="s">
        <v>38</v>
      </c>
      <c r="B14" s="18">
        <v>0</v>
      </c>
      <c r="C14" s="18">
        <v>0</v>
      </c>
      <c r="D14" s="58">
        <v>680400</v>
      </c>
      <c r="E14" s="59">
        <v>680400</v>
      </c>
      <c r="F14" s="59">
        <v>369840</v>
      </c>
      <c r="G14" s="59">
        <v>67259</v>
      </c>
      <c r="H14" s="59">
        <v>-93161</v>
      </c>
      <c r="I14" s="59">
        <v>343938</v>
      </c>
      <c r="J14" s="59">
        <v>146017</v>
      </c>
      <c r="K14" s="59">
        <v>64197</v>
      </c>
      <c r="L14" s="59">
        <v>82746</v>
      </c>
      <c r="M14" s="59">
        <v>292960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636898</v>
      </c>
      <c r="W14" s="59">
        <v>383810</v>
      </c>
      <c r="X14" s="59">
        <v>253088</v>
      </c>
      <c r="Y14" s="60">
        <v>65.94</v>
      </c>
      <c r="Z14" s="61">
        <v>680400</v>
      </c>
    </row>
    <row r="15" spans="1:26" ht="13.5">
      <c r="A15" s="57" t="s">
        <v>39</v>
      </c>
      <c r="B15" s="18">
        <v>0</v>
      </c>
      <c r="C15" s="18">
        <v>0</v>
      </c>
      <c r="D15" s="58">
        <v>13969061</v>
      </c>
      <c r="E15" s="59">
        <v>13969061</v>
      </c>
      <c r="F15" s="59">
        <v>56754</v>
      </c>
      <c r="G15" s="59">
        <v>44139</v>
      </c>
      <c r="H15" s="59">
        <v>135929</v>
      </c>
      <c r="I15" s="59">
        <v>236822</v>
      </c>
      <c r="J15" s="59">
        <v>257263</v>
      </c>
      <c r="K15" s="59">
        <v>357777</v>
      </c>
      <c r="L15" s="59">
        <v>479061</v>
      </c>
      <c r="M15" s="59">
        <v>1094101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1330923</v>
      </c>
      <c r="W15" s="59">
        <v>6292927</v>
      </c>
      <c r="X15" s="59">
        <v>-4962004</v>
      </c>
      <c r="Y15" s="60">
        <v>-78.85</v>
      </c>
      <c r="Z15" s="61">
        <v>13969061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644044</v>
      </c>
      <c r="G16" s="59">
        <v>290233</v>
      </c>
      <c r="H16" s="59">
        <v>154453</v>
      </c>
      <c r="I16" s="59">
        <v>1088730</v>
      </c>
      <c r="J16" s="59">
        <v>1065679</v>
      </c>
      <c r="K16" s="59">
        <v>463365</v>
      </c>
      <c r="L16" s="59">
        <v>-40166</v>
      </c>
      <c r="M16" s="59">
        <v>1488878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2577608</v>
      </c>
      <c r="W16" s="59">
        <v>2095693</v>
      </c>
      <c r="X16" s="59">
        <v>481915</v>
      </c>
      <c r="Y16" s="60">
        <v>23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13039436</v>
      </c>
      <c r="E17" s="59">
        <v>13039436</v>
      </c>
      <c r="F17" s="59">
        <v>566554</v>
      </c>
      <c r="G17" s="59">
        <v>663539</v>
      </c>
      <c r="H17" s="59">
        <v>682490</v>
      </c>
      <c r="I17" s="59">
        <v>1912583</v>
      </c>
      <c r="J17" s="59">
        <v>826469</v>
      </c>
      <c r="K17" s="59">
        <v>826991</v>
      </c>
      <c r="L17" s="59">
        <v>1387667</v>
      </c>
      <c r="M17" s="59">
        <v>3041127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4953710</v>
      </c>
      <c r="W17" s="59">
        <v>4270201</v>
      </c>
      <c r="X17" s="59">
        <v>683509</v>
      </c>
      <c r="Y17" s="60">
        <v>16.01</v>
      </c>
      <c r="Z17" s="61">
        <v>13039436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63599696</v>
      </c>
      <c r="E18" s="72">
        <f t="shared" si="1"/>
        <v>63599696</v>
      </c>
      <c r="F18" s="72">
        <f t="shared" si="1"/>
        <v>4044253</v>
      </c>
      <c r="G18" s="72">
        <f t="shared" si="1"/>
        <v>3308868</v>
      </c>
      <c r="H18" s="72">
        <f t="shared" si="1"/>
        <v>3171962</v>
      </c>
      <c r="I18" s="72">
        <f t="shared" si="1"/>
        <v>10525083</v>
      </c>
      <c r="J18" s="72">
        <f t="shared" si="1"/>
        <v>4859984</v>
      </c>
      <c r="K18" s="72">
        <f t="shared" si="1"/>
        <v>4459158</v>
      </c>
      <c r="L18" s="72">
        <f t="shared" si="1"/>
        <v>3682553</v>
      </c>
      <c r="M18" s="72">
        <f t="shared" si="1"/>
        <v>13001695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23526778</v>
      </c>
      <c r="W18" s="72">
        <f t="shared" si="1"/>
        <v>24474668</v>
      </c>
      <c r="X18" s="72">
        <f t="shared" si="1"/>
        <v>-947890</v>
      </c>
      <c r="Y18" s="66">
        <f>+IF(W18&lt;&gt;0,(X18/W18)*100,0)</f>
        <v>-3.8729432407418147</v>
      </c>
      <c r="Z18" s="73">
        <f t="shared" si="1"/>
        <v>63599696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-5561030</v>
      </c>
      <c r="E19" s="76">
        <f t="shared" si="2"/>
        <v>-5561030</v>
      </c>
      <c r="F19" s="76">
        <f t="shared" si="2"/>
        <v>10116813</v>
      </c>
      <c r="G19" s="76">
        <f t="shared" si="2"/>
        <v>-1785141</v>
      </c>
      <c r="H19" s="76">
        <f t="shared" si="2"/>
        <v>-767234</v>
      </c>
      <c r="I19" s="76">
        <f t="shared" si="2"/>
        <v>7564438</v>
      </c>
      <c r="J19" s="76">
        <f t="shared" si="2"/>
        <v>-2981303</v>
      </c>
      <c r="K19" s="76">
        <f t="shared" si="2"/>
        <v>-1842390</v>
      </c>
      <c r="L19" s="76">
        <f t="shared" si="2"/>
        <v>5743049</v>
      </c>
      <c r="M19" s="76">
        <f t="shared" si="2"/>
        <v>919356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8483794</v>
      </c>
      <c r="W19" s="76">
        <f>IF(E10=E18,0,W10-W18)</f>
        <v>13575306</v>
      </c>
      <c r="X19" s="76">
        <f t="shared" si="2"/>
        <v>-5091512</v>
      </c>
      <c r="Y19" s="77">
        <f>+IF(W19&lt;&gt;0,(X19/W19)*100,0)</f>
        <v>-37.50568863788411</v>
      </c>
      <c r="Z19" s="78">
        <f t="shared" si="2"/>
        <v>-5561030</v>
      </c>
    </row>
    <row r="20" spans="1:26" ht="13.5">
      <c r="A20" s="57" t="s">
        <v>44</v>
      </c>
      <c r="B20" s="18">
        <v>0</v>
      </c>
      <c r="C20" s="18">
        <v>0</v>
      </c>
      <c r="D20" s="58">
        <v>14283100</v>
      </c>
      <c r="E20" s="59">
        <v>14283100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7270000</v>
      </c>
      <c r="X20" s="59">
        <v>-7270000</v>
      </c>
      <c r="Y20" s="60">
        <v>-100</v>
      </c>
      <c r="Z20" s="61">
        <v>14283100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8722070</v>
      </c>
      <c r="E22" s="87">
        <f t="shared" si="3"/>
        <v>8722070</v>
      </c>
      <c r="F22" s="87">
        <f t="shared" si="3"/>
        <v>10116813</v>
      </c>
      <c r="G22" s="87">
        <f t="shared" si="3"/>
        <v>-1785141</v>
      </c>
      <c r="H22" s="87">
        <f t="shared" si="3"/>
        <v>-767234</v>
      </c>
      <c r="I22" s="87">
        <f t="shared" si="3"/>
        <v>7564438</v>
      </c>
      <c r="J22" s="87">
        <f t="shared" si="3"/>
        <v>-2981303</v>
      </c>
      <c r="K22" s="87">
        <f t="shared" si="3"/>
        <v>-1842390</v>
      </c>
      <c r="L22" s="87">
        <f t="shared" si="3"/>
        <v>5743049</v>
      </c>
      <c r="M22" s="87">
        <f t="shared" si="3"/>
        <v>919356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8483794</v>
      </c>
      <c r="W22" s="87">
        <f t="shared" si="3"/>
        <v>20845306</v>
      </c>
      <c r="X22" s="87">
        <f t="shared" si="3"/>
        <v>-12361512</v>
      </c>
      <c r="Y22" s="88">
        <f>+IF(W22&lt;&gt;0,(X22/W22)*100,0)</f>
        <v>-59.301177924660834</v>
      </c>
      <c r="Z22" s="89">
        <f t="shared" si="3"/>
        <v>8722070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8722070</v>
      </c>
      <c r="E24" s="76">
        <f t="shared" si="4"/>
        <v>8722070</v>
      </c>
      <c r="F24" s="76">
        <f t="shared" si="4"/>
        <v>10116813</v>
      </c>
      <c r="G24" s="76">
        <f t="shared" si="4"/>
        <v>-1785141</v>
      </c>
      <c r="H24" s="76">
        <f t="shared" si="4"/>
        <v>-767234</v>
      </c>
      <c r="I24" s="76">
        <f t="shared" si="4"/>
        <v>7564438</v>
      </c>
      <c r="J24" s="76">
        <f t="shared" si="4"/>
        <v>-2981303</v>
      </c>
      <c r="K24" s="76">
        <f t="shared" si="4"/>
        <v>-1842390</v>
      </c>
      <c r="L24" s="76">
        <f t="shared" si="4"/>
        <v>5743049</v>
      </c>
      <c r="M24" s="76">
        <f t="shared" si="4"/>
        <v>919356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8483794</v>
      </c>
      <c r="W24" s="76">
        <f t="shared" si="4"/>
        <v>20845306</v>
      </c>
      <c r="X24" s="76">
        <f t="shared" si="4"/>
        <v>-12361512</v>
      </c>
      <c r="Y24" s="77">
        <f>+IF(W24&lt;&gt;0,(X24/W24)*100,0)</f>
        <v>-59.301177924660834</v>
      </c>
      <c r="Z24" s="78">
        <f t="shared" si="4"/>
        <v>8722070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14323000</v>
      </c>
      <c r="E27" s="99">
        <v>14323000</v>
      </c>
      <c r="F27" s="99">
        <v>258483</v>
      </c>
      <c r="G27" s="99">
        <v>1984347</v>
      </c>
      <c r="H27" s="99">
        <v>0</v>
      </c>
      <c r="I27" s="99">
        <v>2242830</v>
      </c>
      <c r="J27" s="99">
        <v>729779</v>
      </c>
      <c r="K27" s="99">
        <v>0</v>
      </c>
      <c r="L27" s="99">
        <v>481843</v>
      </c>
      <c r="M27" s="99">
        <v>1211622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3454452</v>
      </c>
      <c r="W27" s="99">
        <v>7161500</v>
      </c>
      <c r="X27" s="99">
        <v>-3707048</v>
      </c>
      <c r="Y27" s="100">
        <v>-51.76</v>
      </c>
      <c r="Z27" s="101">
        <v>14323000</v>
      </c>
    </row>
    <row r="28" spans="1:26" ht="13.5">
      <c r="A28" s="102" t="s">
        <v>44</v>
      </c>
      <c r="B28" s="18">
        <v>0</v>
      </c>
      <c r="C28" s="18">
        <v>0</v>
      </c>
      <c r="D28" s="58">
        <v>14283000</v>
      </c>
      <c r="E28" s="59">
        <v>14283000</v>
      </c>
      <c r="F28" s="59">
        <v>0</v>
      </c>
      <c r="G28" s="59">
        <v>1935525</v>
      </c>
      <c r="H28" s="59">
        <v>0</v>
      </c>
      <c r="I28" s="59">
        <v>1935525</v>
      </c>
      <c r="J28" s="59">
        <v>729779</v>
      </c>
      <c r="K28" s="59">
        <v>0</v>
      </c>
      <c r="L28" s="59">
        <v>481843</v>
      </c>
      <c r="M28" s="59">
        <v>1211622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3147147</v>
      </c>
      <c r="W28" s="59">
        <v>7141500</v>
      </c>
      <c r="X28" s="59">
        <v>-3994353</v>
      </c>
      <c r="Y28" s="60">
        <v>-55.93</v>
      </c>
      <c r="Z28" s="61">
        <v>14283000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258483</v>
      </c>
      <c r="G29" s="59">
        <v>48822</v>
      </c>
      <c r="H29" s="59">
        <v>0</v>
      </c>
      <c r="I29" s="59">
        <v>307305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307305</v>
      </c>
      <c r="W29" s="59"/>
      <c r="X29" s="59">
        <v>307305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40000</v>
      </c>
      <c r="E31" s="59">
        <v>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20000</v>
      </c>
      <c r="X31" s="59">
        <v>-20000</v>
      </c>
      <c r="Y31" s="60">
        <v>-100</v>
      </c>
      <c r="Z31" s="61">
        <v>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14323000</v>
      </c>
      <c r="E32" s="99">
        <f t="shared" si="5"/>
        <v>14323000</v>
      </c>
      <c r="F32" s="99">
        <f t="shared" si="5"/>
        <v>258483</v>
      </c>
      <c r="G32" s="99">
        <f t="shared" si="5"/>
        <v>1984347</v>
      </c>
      <c r="H32" s="99">
        <f t="shared" si="5"/>
        <v>0</v>
      </c>
      <c r="I32" s="99">
        <f t="shared" si="5"/>
        <v>2242830</v>
      </c>
      <c r="J32" s="99">
        <f t="shared" si="5"/>
        <v>729779</v>
      </c>
      <c r="K32" s="99">
        <f t="shared" si="5"/>
        <v>0</v>
      </c>
      <c r="L32" s="99">
        <f t="shared" si="5"/>
        <v>481843</v>
      </c>
      <c r="M32" s="99">
        <f t="shared" si="5"/>
        <v>1211622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3454452</v>
      </c>
      <c r="W32" s="99">
        <f t="shared" si="5"/>
        <v>7161500</v>
      </c>
      <c r="X32" s="99">
        <f t="shared" si="5"/>
        <v>-3707048</v>
      </c>
      <c r="Y32" s="100">
        <f>+IF(W32&lt;&gt;0,(X32/W32)*100,0)</f>
        <v>-51.76356908468897</v>
      </c>
      <c r="Z32" s="101">
        <f t="shared" si="5"/>
        <v>14323000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28742000</v>
      </c>
      <c r="E35" s="59">
        <v>28742000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14371000</v>
      </c>
      <c r="X35" s="59">
        <v>-14371000</v>
      </c>
      <c r="Y35" s="60">
        <v>-100</v>
      </c>
      <c r="Z35" s="61">
        <v>28742000</v>
      </c>
    </row>
    <row r="36" spans="1:26" ht="13.5">
      <c r="A36" s="57" t="s">
        <v>53</v>
      </c>
      <c r="B36" s="18">
        <v>0</v>
      </c>
      <c r="C36" s="18">
        <v>0</v>
      </c>
      <c r="D36" s="58">
        <v>252744000</v>
      </c>
      <c r="E36" s="59">
        <v>252744000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126372000</v>
      </c>
      <c r="X36" s="59">
        <v>-126372000</v>
      </c>
      <c r="Y36" s="60">
        <v>-100</v>
      </c>
      <c r="Z36" s="61">
        <v>252744000</v>
      </c>
    </row>
    <row r="37" spans="1:26" ht="13.5">
      <c r="A37" s="57" t="s">
        <v>54</v>
      </c>
      <c r="B37" s="18">
        <v>0</v>
      </c>
      <c r="C37" s="18">
        <v>0</v>
      </c>
      <c r="D37" s="58">
        <v>42537000</v>
      </c>
      <c r="E37" s="59">
        <v>42537000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21268500</v>
      </c>
      <c r="X37" s="59">
        <v>-21268500</v>
      </c>
      <c r="Y37" s="60">
        <v>-100</v>
      </c>
      <c r="Z37" s="61">
        <v>42537000</v>
      </c>
    </row>
    <row r="38" spans="1:26" ht="13.5">
      <c r="A38" s="57" t="s">
        <v>55</v>
      </c>
      <c r="B38" s="18">
        <v>0</v>
      </c>
      <c r="C38" s="18">
        <v>0</v>
      </c>
      <c r="D38" s="58">
        <v>12187000</v>
      </c>
      <c r="E38" s="59">
        <v>12187000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6093500</v>
      </c>
      <c r="X38" s="59">
        <v>-6093500</v>
      </c>
      <c r="Y38" s="60">
        <v>-100</v>
      </c>
      <c r="Z38" s="61">
        <v>12187000</v>
      </c>
    </row>
    <row r="39" spans="1:26" ht="13.5">
      <c r="A39" s="57" t="s">
        <v>56</v>
      </c>
      <c r="B39" s="18">
        <v>0</v>
      </c>
      <c r="C39" s="18">
        <v>0</v>
      </c>
      <c r="D39" s="58">
        <v>226762000</v>
      </c>
      <c r="E39" s="59">
        <v>226762000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113381000</v>
      </c>
      <c r="X39" s="59">
        <v>-113381000</v>
      </c>
      <c r="Y39" s="60">
        <v>-100</v>
      </c>
      <c r="Z39" s="61">
        <v>226762000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12026329</v>
      </c>
      <c r="E42" s="59">
        <v>12026329</v>
      </c>
      <c r="F42" s="59">
        <v>429173</v>
      </c>
      <c r="G42" s="59">
        <v>-750433</v>
      </c>
      <c r="H42" s="59">
        <v>2172581</v>
      </c>
      <c r="I42" s="59">
        <v>1851321</v>
      </c>
      <c r="J42" s="59">
        <v>-413447</v>
      </c>
      <c r="K42" s="59">
        <v>1581836</v>
      </c>
      <c r="L42" s="59">
        <v>1106224</v>
      </c>
      <c r="M42" s="59">
        <v>2274613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4125934</v>
      </c>
      <c r="W42" s="59">
        <v>14174428</v>
      </c>
      <c r="X42" s="59">
        <v>-10048494</v>
      </c>
      <c r="Y42" s="60">
        <v>-70.89</v>
      </c>
      <c r="Z42" s="61">
        <v>12026329</v>
      </c>
    </row>
    <row r="43" spans="1:26" ht="13.5">
      <c r="A43" s="57" t="s">
        <v>59</v>
      </c>
      <c r="B43" s="18">
        <v>0</v>
      </c>
      <c r="C43" s="18">
        <v>0</v>
      </c>
      <c r="D43" s="58">
        <v>-9323100</v>
      </c>
      <c r="E43" s="59">
        <v>-9323100</v>
      </c>
      <c r="F43" s="59">
        <v>-231808</v>
      </c>
      <c r="G43" s="59">
        <v>-1960761</v>
      </c>
      <c r="H43" s="59">
        <v>24459</v>
      </c>
      <c r="I43" s="59">
        <v>-2168110</v>
      </c>
      <c r="J43" s="59">
        <v>-716732</v>
      </c>
      <c r="K43" s="59">
        <v>52951</v>
      </c>
      <c r="L43" s="59">
        <v>-464117</v>
      </c>
      <c r="M43" s="59">
        <v>-1127898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-3296008</v>
      </c>
      <c r="W43" s="59">
        <v>-2110000</v>
      </c>
      <c r="X43" s="59">
        <v>-1186008</v>
      </c>
      <c r="Y43" s="60">
        <v>56.21</v>
      </c>
      <c r="Z43" s="61">
        <v>-9323100</v>
      </c>
    </row>
    <row r="44" spans="1:26" ht="13.5">
      <c r="A44" s="57" t="s">
        <v>60</v>
      </c>
      <c r="B44" s="18">
        <v>0</v>
      </c>
      <c r="C44" s="18">
        <v>0</v>
      </c>
      <c r="D44" s="58">
        <v>-270000</v>
      </c>
      <c r="E44" s="59">
        <v>-270000</v>
      </c>
      <c r="F44" s="59">
        <v>-295010</v>
      </c>
      <c r="G44" s="59">
        <v>-49996</v>
      </c>
      <c r="H44" s="59">
        <v>-49771</v>
      </c>
      <c r="I44" s="59">
        <v>-394777</v>
      </c>
      <c r="J44" s="59">
        <v>-106652</v>
      </c>
      <c r="K44" s="59">
        <v>-10731</v>
      </c>
      <c r="L44" s="59">
        <v>-13325</v>
      </c>
      <c r="M44" s="59">
        <v>-130708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-525485</v>
      </c>
      <c r="W44" s="59">
        <v>-135000</v>
      </c>
      <c r="X44" s="59">
        <v>-390485</v>
      </c>
      <c r="Y44" s="60">
        <v>289.25</v>
      </c>
      <c r="Z44" s="61">
        <v>-270000</v>
      </c>
    </row>
    <row r="45" spans="1:26" ht="13.5">
      <c r="A45" s="69" t="s">
        <v>61</v>
      </c>
      <c r="B45" s="21">
        <v>0</v>
      </c>
      <c r="C45" s="21">
        <v>0</v>
      </c>
      <c r="D45" s="98">
        <v>12385229</v>
      </c>
      <c r="E45" s="99">
        <v>12385229</v>
      </c>
      <c r="F45" s="99">
        <v>85223</v>
      </c>
      <c r="G45" s="99">
        <v>-2675967</v>
      </c>
      <c r="H45" s="99">
        <v>-528698</v>
      </c>
      <c r="I45" s="99">
        <v>-528698</v>
      </c>
      <c r="J45" s="99">
        <v>-1765529</v>
      </c>
      <c r="K45" s="99">
        <v>-141473</v>
      </c>
      <c r="L45" s="99">
        <v>487309</v>
      </c>
      <c r="M45" s="99">
        <v>487309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487309</v>
      </c>
      <c r="W45" s="99">
        <v>21881428</v>
      </c>
      <c r="X45" s="99">
        <v>-21394119</v>
      </c>
      <c r="Y45" s="100">
        <v>-97.77</v>
      </c>
      <c r="Z45" s="101">
        <v>12385229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2384172</v>
      </c>
      <c r="C49" s="51">
        <v>0</v>
      </c>
      <c r="D49" s="128">
        <v>1097132</v>
      </c>
      <c r="E49" s="53">
        <v>683291</v>
      </c>
      <c r="F49" s="53">
        <v>0</v>
      </c>
      <c r="G49" s="53">
        <v>0</v>
      </c>
      <c r="H49" s="53">
        <v>0</v>
      </c>
      <c r="I49" s="53">
        <v>677316</v>
      </c>
      <c r="J49" s="53">
        <v>0</v>
      </c>
      <c r="K49" s="53">
        <v>0</v>
      </c>
      <c r="L49" s="53">
        <v>0</v>
      </c>
      <c r="M49" s="53">
        <v>674773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31040010</v>
      </c>
      <c r="W49" s="53">
        <v>0</v>
      </c>
      <c r="X49" s="53">
        <v>0</v>
      </c>
      <c r="Y49" s="53">
        <v>36556694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820230</v>
      </c>
      <c r="C51" s="51">
        <v>0</v>
      </c>
      <c r="D51" s="128">
        <v>2629586</v>
      </c>
      <c r="E51" s="53">
        <v>2007846</v>
      </c>
      <c r="F51" s="53">
        <v>0</v>
      </c>
      <c r="G51" s="53">
        <v>0</v>
      </c>
      <c r="H51" s="53">
        <v>0</v>
      </c>
      <c r="I51" s="53">
        <v>2004615</v>
      </c>
      <c r="J51" s="53">
        <v>0</v>
      </c>
      <c r="K51" s="53">
        <v>0</v>
      </c>
      <c r="L51" s="53">
        <v>0</v>
      </c>
      <c r="M51" s="53">
        <v>2162115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2225899</v>
      </c>
      <c r="W51" s="53">
        <v>1639193</v>
      </c>
      <c r="X51" s="53">
        <v>37417153</v>
      </c>
      <c r="Y51" s="53">
        <v>50906637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79.08730389795623</v>
      </c>
      <c r="E58" s="7">
        <f t="shared" si="6"/>
        <v>79.08730389795623</v>
      </c>
      <c r="F58" s="7">
        <f t="shared" si="6"/>
        <v>25.345386817094788</v>
      </c>
      <c r="G58" s="7">
        <f t="shared" si="6"/>
        <v>114.53668049260739</v>
      </c>
      <c r="H58" s="7">
        <f t="shared" si="6"/>
        <v>118.19556349729339</v>
      </c>
      <c r="I58" s="7">
        <f t="shared" si="6"/>
        <v>56.63513645325916</v>
      </c>
      <c r="J58" s="7">
        <f t="shared" si="6"/>
        <v>92.80059519509976</v>
      </c>
      <c r="K58" s="7">
        <f t="shared" si="6"/>
        <v>86.91120027031019</v>
      </c>
      <c r="L58" s="7">
        <f t="shared" si="6"/>
        <v>82.40732479010947</v>
      </c>
      <c r="M58" s="7">
        <f t="shared" si="6"/>
        <v>87.06993627554394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67.87951100625975</v>
      </c>
      <c r="W58" s="7">
        <f t="shared" si="6"/>
        <v>74.34029038027137</v>
      </c>
      <c r="X58" s="7">
        <f t="shared" si="6"/>
        <v>0</v>
      </c>
      <c r="Y58" s="7">
        <f t="shared" si="6"/>
        <v>0</v>
      </c>
      <c r="Z58" s="8">
        <f t="shared" si="6"/>
        <v>79.08730389795623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70.00804918949135</v>
      </c>
      <c r="E59" s="10">
        <f t="shared" si="7"/>
        <v>70.00804918949135</v>
      </c>
      <c r="F59" s="10">
        <f t="shared" si="7"/>
        <v>3.1212937495268616</v>
      </c>
      <c r="G59" s="10">
        <f t="shared" si="7"/>
        <v>-83.41705003280245</v>
      </c>
      <c r="H59" s="10">
        <f t="shared" si="7"/>
        <v>22971.001390820584</v>
      </c>
      <c r="I59" s="10">
        <f t="shared" si="7"/>
        <v>30.769975737816303</v>
      </c>
      <c r="J59" s="10">
        <f t="shared" si="7"/>
        <v>-19330.5</v>
      </c>
      <c r="K59" s="10">
        <f t="shared" si="7"/>
        <v>-2478.6446530700337</v>
      </c>
      <c r="L59" s="10">
        <f t="shared" si="7"/>
        <v>-1125.872774941355</v>
      </c>
      <c r="M59" s="10">
        <f t="shared" si="7"/>
        <v>-2367.372077056662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45.91939227211416</v>
      </c>
      <c r="W59" s="10">
        <f t="shared" si="7"/>
        <v>67.690887085466</v>
      </c>
      <c r="X59" s="10">
        <f t="shared" si="7"/>
        <v>0</v>
      </c>
      <c r="Y59" s="10">
        <f t="shared" si="7"/>
        <v>0</v>
      </c>
      <c r="Z59" s="11">
        <f t="shared" si="7"/>
        <v>70.00804918949135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80.50736921486916</v>
      </c>
      <c r="E60" s="13">
        <f t="shared" si="7"/>
        <v>80.50736921486916</v>
      </c>
      <c r="F60" s="13">
        <f t="shared" si="7"/>
        <v>91.5888463231644</v>
      </c>
      <c r="G60" s="13">
        <f t="shared" si="7"/>
        <v>62.219352787243096</v>
      </c>
      <c r="H60" s="13">
        <f t="shared" si="7"/>
        <v>80.66314581315652</v>
      </c>
      <c r="I60" s="13">
        <f t="shared" si="7"/>
        <v>77.11456325373025</v>
      </c>
      <c r="J60" s="13">
        <f t="shared" si="7"/>
        <v>80.58143982054261</v>
      </c>
      <c r="K60" s="13">
        <f t="shared" si="7"/>
        <v>76.90679805073222</v>
      </c>
      <c r="L60" s="13">
        <f t="shared" si="7"/>
        <v>75.73645730409912</v>
      </c>
      <c r="M60" s="13">
        <f t="shared" si="7"/>
        <v>77.58358548571996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77.35187475515603</v>
      </c>
      <c r="W60" s="13">
        <f t="shared" si="7"/>
        <v>74.97860300964163</v>
      </c>
      <c r="X60" s="13">
        <f t="shared" si="7"/>
        <v>0</v>
      </c>
      <c r="Y60" s="13">
        <f t="shared" si="7"/>
        <v>0</v>
      </c>
      <c r="Z60" s="14">
        <f t="shared" si="7"/>
        <v>80.50736921486916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72.61001873356663</v>
      </c>
      <c r="E61" s="13">
        <f t="shared" si="7"/>
        <v>72.61001873356663</v>
      </c>
      <c r="F61" s="13">
        <f t="shared" si="7"/>
        <v>129.20379502263748</v>
      </c>
      <c r="G61" s="13">
        <f t="shared" si="7"/>
        <v>72.73787748298133</v>
      </c>
      <c r="H61" s="13">
        <f t="shared" si="7"/>
        <v>101.52981011619755</v>
      </c>
      <c r="I61" s="13">
        <f t="shared" si="7"/>
        <v>98.1309736122897</v>
      </c>
      <c r="J61" s="13">
        <f t="shared" si="7"/>
        <v>106.90774163973128</v>
      </c>
      <c r="K61" s="13">
        <f t="shared" si="7"/>
        <v>93.0059625271024</v>
      </c>
      <c r="L61" s="13">
        <f t="shared" si="7"/>
        <v>97.97446559192178</v>
      </c>
      <c r="M61" s="13">
        <f t="shared" si="7"/>
        <v>98.57719330277956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98.35568879131151</v>
      </c>
      <c r="W61" s="13">
        <f t="shared" si="7"/>
        <v>75.79624759917395</v>
      </c>
      <c r="X61" s="13">
        <f t="shared" si="7"/>
        <v>0</v>
      </c>
      <c r="Y61" s="13">
        <f t="shared" si="7"/>
        <v>0</v>
      </c>
      <c r="Z61" s="14">
        <f t="shared" si="7"/>
        <v>72.61001873356663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78.60347755691936</v>
      </c>
      <c r="E62" s="13">
        <f t="shared" si="7"/>
        <v>78.60347755691936</v>
      </c>
      <c r="F62" s="13">
        <f t="shared" si="7"/>
        <v>69.37665363503534</v>
      </c>
      <c r="G62" s="13">
        <f t="shared" si="7"/>
        <v>31.24406813102329</v>
      </c>
      <c r="H62" s="13">
        <f t="shared" si="7"/>
        <v>39.05915119813868</v>
      </c>
      <c r="I62" s="13">
        <f t="shared" si="7"/>
        <v>43.91968261433546</v>
      </c>
      <c r="J62" s="13">
        <f t="shared" si="7"/>
        <v>42.70473075538724</v>
      </c>
      <c r="K62" s="13">
        <f t="shared" si="7"/>
        <v>41.0752536929429</v>
      </c>
      <c r="L62" s="13">
        <f t="shared" si="7"/>
        <v>39.57281906028395</v>
      </c>
      <c r="M62" s="13">
        <f t="shared" si="7"/>
        <v>40.97247682954904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42.32055266344596</v>
      </c>
      <c r="W62" s="13">
        <f t="shared" si="7"/>
        <v>83.60321252403132</v>
      </c>
      <c r="X62" s="13">
        <f t="shared" si="7"/>
        <v>0</v>
      </c>
      <c r="Y62" s="13">
        <f t="shared" si="7"/>
        <v>0</v>
      </c>
      <c r="Z62" s="14">
        <f t="shared" si="7"/>
        <v>78.60347755691936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120.22950248781147</v>
      </c>
      <c r="E63" s="13">
        <f t="shared" si="7"/>
        <v>120.22950248781147</v>
      </c>
      <c r="F63" s="13">
        <f t="shared" si="7"/>
        <v>29.631032717069576</v>
      </c>
      <c r="G63" s="13">
        <f t="shared" si="7"/>
        <v>16.64925632990101</v>
      </c>
      <c r="H63" s="13">
        <f t="shared" si="7"/>
        <v>37.92366263574445</v>
      </c>
      <c r="I63" s="13">
        <f t="shared" si="7"/>
        <v>28.137200223089792</v>
      </c>
      <c r="J63" s="13">
        <f t="shared" si="7"/>
        <v>39.72506590885747</v>
      </c>
      <c r="K63" s="13">
        <f t="shared" si="7"/>
        <v>52.37305388493031</v>
      </c>
      <c r="L63" s="13">
        <f t="shared" si="7"/>
        <v>43.49740754729938</v>
      </c>
      <c r="M63" s="13">
        <f t="shared" si="7"/>
        <v>45.33012909042218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36.64576017274746</v>
      </c>
      <c r="W63" s="13">
        <f t="shared" si="7"/>
        <v>55.18712735295589</v>
      </c>
      <c r="X63" s="13">
        <f t="shared" si="7"/>
        <v>0</v>
      </c>
      <c r="Y63" s="13">
        <f t="shared" si="7"/>
        <v>0</v>
      </c>
      <c r="Z63" s="14">
        <f t="shared" si="7"/>
        <v>120.22950248781147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131.87340397776833</v>
      </c>
      <c r="E64" s="13">
        <f t="shared" si="7"/>
        <v>131.87340397776833</v>
      </c>
      <c r="F64" s="13">
        <f t="shared" si="7"/>
        <v>29.566279780085523</v>
      </c>
      <c r="G64" s="13">
        <f t="shared" si="7"/>
        <v>80.23077103113614</v>
      </c>
      <c r="H64" s="13">
        <f t="shared" si="7"/>
        <v>34.94771859406358</v>
      </c>
      <c r="I64" s="13">
        <f t="shared" si="7"/>
        <v>48.27647282520929</v>
      </c>
      <c r="J64" s="13">
        <f t="shared" si="7"/>
        <v>31.517398512082185</v>
      </c>
      <c r="K64" s="13">
        <f t="shared" si="7"/>
        <v>37.8241183198333</v>
      </c>
      <c r="L64" s="13">
        <f t="shared" si="7"/>
        <v>28.9552334995529</v>
      </c>
      <c r="M64" s="13">
        <f t="shared" si="7"/>
        <v>32.818779392902954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40.646326246897104</v>
      </c>
      <c r="W64" s="13">
        <f t="shared" si="7"/>
        <v>76.49381787410088</v>
      </c>
      <c r="X64" s="13">
        <f t="shared" si="7"/>
        <v>0</v>
      </c>
      <c r="Y64" s="13">
        <f t="shared" si="7"/>
        <v>0</v>
      </c>
      <c r="Z64" s="14">
        <f t="shared" si="7"/>
        <v>131.87340397776833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48.05824714799952</v>
      </c>
      <c r="G65" s="13">
        <f t="shared" si="7"/>
        <v>186.962173118019</v>
      </c>
      <c r="H65" s="13">
        <f t="shared" si="7"/>
        <v>256.4529463096496</v>
      </c>
      <c r="I65" s="13">
        <f t="shared" si="7"/>
        <v>133.08087788158548</v>
      </c>
      <c r="J65" s="13">
        <f t="shared" si="7"/>
        <v>139.9844045895065</v>
      </c>
      <c r="K65" s="13">
        <f t="shared" si="7"/>
        <v>170.6817500107126</v>
      </c>
      <c r="L65" s="13">
        <f t="shared" si="7"/>
        <v>148.8810210682752</v>
      </c>
      <c r="M65" s="13">
        <f t="shared" si="7"/>
        <v>153.3830972581291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141.84189437626685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88.17620689655172</v>
      </c>
      <c r="E66" s="16">
        <f t="shared" si="7"/>
        <v>88.17620689655172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87.353224441353</v>
      </c>
      <c r="X66" s="16">
        <f t="shared" si="7"/>
        <v>0</v>
      </c>
      <c r="Y66" s="16">
        <f t="shared" si="7"/>
        <v>0</v>
      </c>
      <c r="Z66" s="17">
        <f t="shared" si="7"/>
        <v>88.17620689655172</v>
      </c>
    </row>
    <row r="67" spans="1:26" ht="13.5" hidden="1">
      <c r="A67" s="40" t="s">
        <v>120</v>
      </c>
      <c r="B67" s="23"/>
      <c r="C67" s="23"/>
      <c r="D67" s="24">
        <v>23321914</v>
      </c>
      <c r="E67" s="25">
        <v>23321914</v>
      </c>
      <c r="F67" s="25">
        <v>5947824</v>
      </c>
      <c r="G67" s="25">
        <v>1373264</v>
      </c>
      <c r="H67" s="25">
        <v>1731499</v>
      </c>
      <c r="I67" s="25">
        <v>9052587</v>
      </c>
      <c r="J67" s="25">
        <v>1522862</v>
      </c>
      <c r="K67" s="25">
        <v>1976988</v>
      </c>
      <c r="L67" s="25">
        <v>1804393</v>
      </c>
      <c r="M67" s="25">
        <v>5304243</v>
      </c>
      <c r="N67" s="25"/>
      <c r="O67" s="25"/>
      <c r="P67" s="25"/>
      <c r="Q67" s="25"/>
      <c r="R67" s="25"/>
      <c r="S67" s="25"/>
      <c r="T67" s="25"/>
      <c r="U67" s="25"/>
      <c r="V67" s="25">
        <v>14356830</v>
      </c>
      <c r="W67" s="25">
        <v>11690257</v>
      </c>
      <c r="X67" s="25"/>
      <c r="Y67" s="24"/>
      <c r="Z67" s="26">
        <v>23321914</v>
      </c>
    </row>
    <row r="68" spans="1:26" ht="13.5" hidden="1">
      <c r="A68" s="36" t="s">
        <v>31</v>
      </c>
      <c r="B68" s="18"/>
      <c r="C68" s="18"/>
      <c r="D68" s="19">
        <v>3578000</v>
      </c>
      <c r="E68" s="20">
        <v>3578000</v>
      </c>
      <c r="F68" s="20">
        <v>4438448</v>
      </c>
      <c r="G68" s="20">
        <v>-496914</v>
      </c>
      <c r="H68" s="20">
        <v>2876</v>
      </c>
      <c r="I68" s="20">
        <v>3944410</v>
      </c>
      <c r="J68" s="20">
        <v>-1000</v>
      </c>
      <c r="K68" s="20">
        <v>-9267</v>
      </c>
      <c r="L68" s="20">
        <v>-14494</v>
      </c>
      <c r="M68" s="20">
        <v>-24761</v>
      </c>
      <c r="N68" s="20"/>
      <c r="O68" s="20"/>
      <c r="P68" s="20"/>
      <c r="Q68" s="20"/>
      <c r="R68" s="20"/>
      <c r="S68" s="20"/>
      <c r="T68" s="20"/>
      <c r="U68" s="20"/>
      <c r="V68" s="20">
        <v>3919649</v>
      </c>
      <c r="W68" s="20">
        <v>1547551</v>
      </c>
      <c r="X68" s="20"/>
      <c r="Y68" s="19"/>
      <c r="Z68" s="22">
        <v>3578000</v>
      </c>
    </row>
    <row r="69" spans="1:26" ht="13.5" hidden="1">
      <c r="A69" s="37" t="s">
        <v>32</v>
      </c>
      <c r="B69" s="18"/>
      <c r="C69" s="18"/>
      <c r="D69" s="19">
        <v>19163914</v>
      </c>
      <c r="E69" s="20">
        <v>19163914</v>
      </c>
      <c r="F69" s="20">
        <v>1494682</v>
      </c>
      <c r="G69" s="20">
        <v>1861768</v>
      </c>
      <c r="H69" s="20">
        <v>1718144</v>
      </c>
      <c r="I69" s="20">
        <v>5074594</v>
      </c>
      <c r="J69" s="20">
        <v>1513897</v>
      </c>
      <c r="K69" s="20">
        <v>1935496</v>
      </c>
      <c r="L69" s="20">
        <v>1747861</v>
      </c>
      <c r="M69" s="20">
        <v>5197254</v>
      </c>
      <c r="N69" s="20"/>
      <c r="O69" s="20"/>
      <c r="P69" s="20"/>
      <c r="Q69" s="20"/>
      <c r="R69" s="20"/>
      <c r="S69" s="20"/>
      <c r="T69" s="20"/>
      <c r="U69" s="20"/>
      <c r="V69" s="20">
        <v>10271848</v>
      </c>
      <c r="W69" s="20">
        <v>9834327</v>
      </c>
      <c r="X69" s="20"/>
      <c r="Y69" s="19"/>
      <c r="Z69" s="22">
        <v>19163914</v>
      </c>
    </row>
    <row r="70" spans="1:26" ht="13.5" hidden="1">
      <c r="A70" s="38" t="s">
        <v>114</v>
      </c>
      <c r="B70" s="18"/>
      <c r="C70" s="18"/>
      <c r="D70" s="19">
        <v>11746295</v>
      </c>
      <c r="E70" s="20">
        <v>11746295</v>
      </c>
      <c r="F70" s="20">
        <v>832248</v>
      </c>
      <c r="G70" s="20">
        <v>1152999</v>
      </c>
      <c r="H70" s="20">
        <v>1005615</v>
      </c>
      <c r="I70" s="20">
        <v>2990862</v>
      </c>
      <c r="J70" s="20">
        <v>857299</v>
      </c>
      <c r="K70" s="20">
        <v>1173328</v>
      </c>
      <c r="L70" s="20">
        <v>1003587</v>
      </c>
      <c r="M70" s="20">
        <v>3034214</v>
      </c>
      <c r="N70" s="20"/>
      <c r="O70" s="20"/>
      <c r="P70" s="20"/>
      <c r="Q70" s="20"/>
      <c r="R70" s="20"/>
      <c r="S70" s="20"/>
      <c r="T70" s="20"/>
      <c r="U70" s="20"/>
      <c r="V70" s="20">
        <v>6025076</v>
      </c>
      <c r="W70" s="20">
        <v>5371068</v>
      </c>
      <c r="X70" s="20"/>
      <c r="Y70" s="19"/>
      <c r="Z70" s="22">
        <v>11746295</v>
      </c>
    </row>
    <row r="71" spans="1:26" ht="13.5" hidden="1">
      <c r="A71" s="38" t="s">
        <v>115</v>
      </c>
      <c r="B71" s="18"/>
      <c r="C71" s="18"/>
      <c r="D71" s="19">
        <v>5062117</v>
      </c>
      <c r="E71" s="20">
        <v>5062117</v>
      </c>
      <c r="F71" s="20">
        <v>202584</v>
      </c>
      <c r="G71" s="20">
        <v>293963</v>
      </c>
      <c r="H71" s="20">
        <v>294415</v>
      </c>
      <c r="I71" s="20">
        <v>790962</v>
      </c>
      <c r="J71" s="20">
        <v>255604</v>
      </c>
      <c r="K71" s="20">
        <v>341259</v>
      </c>
      <c r="L71" s="20">
        <v>341401</v>
      </c>
      <c r="M71" s="20">
        <v>938264</v>
      </c>
      <c r="N71" s="20"/>
      <c r="O71" s="20"/>
      <c r="P71" s="20"/>
      <c r="Q71" s="20"/>
      <c r="R71" s="20"/>
      <c r="S71" s="20"/>
      <c r="T71" s="20"/>
      <c r="U71" s="20"/>
      <c r="V71" s="20">
        <v>1729226</v>
      </c>
      <c r="W71" s="20">
        <v>2443686</v>
      </c>
      <c r="X71" s="20"/>
      <c r="Y71" s="19"/>
      <c r="Z71" s="22">
        <v>5062117</v>
      </c>
    </row>
    <row r="72" spans="1:26" ht="13.5" hidden="1">
      <c r="A72" s="38" t="s">
        <v>116</v>
      </c>
      <c r="B72" s="18"/>
      <c r="C72" s="18"/>
      <c r="D72" s="19">
        <v>1596584</v>
      </c>
      <c r="E72" s="20">
        <v>1596584</v>
      </c>
      <c r="F72" s="20">
        <v>240211</v>
      </c>
      <c r="G72" s="20">
        <v>241236</v>
      </c>
      <c r="H72" s="20">
        <v>246511</v>
      </c>
      <c r="I72" s="20">
        <v>727958</v>
      </c>
      <c r="J72" s="20">
        <v>233656</v>
      </c>
      <c r="K72" s="20">
        <v>246581</v>
      </c>
      <c r="L72" s="20">
        <v>232984</v>
      </c>
      <c r="M72" s="20">
        <v>713221</v>
      </c>
      <c r="N72" s="20"/>
      <c r="O72" s="20"/>
      <c r="P72" s="20"/>
      <c r="Q72" s="20"/>
      <c r="R72" s="20"/>
      <c r="S72" s="20"/>
      <c r="T72" s="20"/>
      <c r="U72" s="20"/>
      <c r="V72" s="20">
        <v>1441179</v>
      </c>
      <c r="W72" s="20">
        <v>1338901</v>
      </c>
      <c r="X72" s="20"/>
      <c r="Y72" s="19"/>
      <c r="Z72" s="22">
        <v>1596584</v>
      </c>
    </row>
    <row r="73" spans="1:26" ht="13.5" hidden="1">
      <c r="A73" s="38" t="s">
        <v>117</v>
      </c>
      <c r="B73" s="18"/>
      <c r="C73" s="18"/>
      <c r="D73" s="19">
        <v>758918</v>
      </c>
      <c r="E73" s="20">
        <v>758918</v>
      </c>
      <c r="F73" s="20">
        <v>127686</v>
      </c>
      <c r="G73" s="20">
        <v>128179</v>
      </c>
      <c r="H73" s="20">
        <v>128057</v>
      </c>
      <c r="I73" s="20">
        <v>383922</v>
      </c>
      <c r="J73" s="20">
        <v>122453</v>
      </c>
      <c r="K73" s="20">
        <v>127654</v>
      </c>
      <c r="L73" s="20">
        <v>124133</v>
      </c>
      <c r="M73" s="20">
        <v>374240</v>
      </c>
      <c r="N73" s="20"/>
      <c r="O73" s="20"/>
      <c r="P73" s="20"/>
      <c r="Q73" s="20"/>
      <c r="R73" s="20"/>
      <c r="S73" s="20"/>
      <c r="T73" s="20"/>
      <c r="U73" s="20"/>
      <c r="V73" s="20">
        <v>758162</v>
      </c>
      <c r="W73" s="20">
        <v>680672</v>
      </c>
      <c r="X73" s="20"/>
      <c r="Y73" s="19"/>
      <c r="Z73" s="22">
        <v>758918</v>
      </c>
    </row>
    <row r="74" spans="1:26" ht="13.5" hidden="1">
      <c r="A74" s="38" t="s">
        <v>118</v>
      </c>
      <c r="B74" s="18"/>
      <c r="C74" s="18"/>
      <c r="D74" s="19"/>
      <c r="E74" s="20"/>
      <c r="F74" s="20">
        <v>91953</v>
      </c>
      <c r="G74" s="20">
        <v>45391</v>
      </c>
      <c r="H74" s="20">
        <v>43546</v>
      </c>
      <c r="I74" s="20">
        <v>180890</v>
      </c>
      <c r="J74" s="20">
        <v>44885</v>
      </c>
      <c r="K74" s="20">
        <v>46674</v>
      </c>
      <c r="L74" s="20">
        <v>45756</v>
      </c>
      <c r="M74" s="20">
        <v>137315</v>
      </c>
      <c r="N74" s="20"/>
      <c r="O74" s="20"/>
      <c r="P74" s="20"/>
      <c r="Q74" s="20"/>
      <c r="R74" s="20"/>
      <c r="S74" s="20"/>
      <c r="T74" s="20"/>
      <c r="U74" s="20"/>
      <c r="V74" s="20">
        <v>318205</v>
      </c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580000</v>
      </c>
      <c r="E75" s="29">
        <v>580000</v>
      </c>
      <c r="F75" s="29">
        <v>14694</v>
      </c>
      <c r="G75" s="29">
        <v>8410</v>
      </c>
      <c r="H75" s="29">
        <v>10479</v>
      </c>
      <c r="I75" s="29">
        <v>33583</v>
      </c>
      <c r="J75" s="29">
        <v>9965</v>
      </c>
      <c r="K75" s="29">
        <v>50759</v>
      </c>
      <c r="L75" s="29">
        <v>71026</v>
      </c>
      <c r="M75" s="29">
        <v>131750</v>
      </c>
      <c r="N75" s="29"/>
      <c r="O75" s="29"/>
      <c r="P75" s="29"/>
      <c r="Q75" s="29"/>
      <c r="R75" s="29"/>
      <c r="S75" s="29"/>
      <c r="T75" s="29"/>
      <c r="U75" s="29"/>
      <c r="V75" s="29">
        <v>165333</v>
      </c>
      <c r="W75" s="29">
        <v>308379</v>
      </c>
      <c r="X75" s="29"/>
      <c r="Y75" s="28"/>
      <c r="Z75" s="30">
        <v>580000</v>
      </c>
    </row>
    <row r="76" spans="1:26" ht="13.5" hidden="1">
      <c r="A76" s="41" t="s">
        <v>121</v>
      </c>
      <c r="B76" s="31"/>
      <c r="C76" s="31"/>
      <c r="D76" s="32">
        <v>18444673</v>
      </c>
      <c r="E76" s="33">
        <v>18444673</v>
      </c>
      <c r="F76" s="33">
        <v>1507499</v>
      </c>
      <c r="G76" s="33">
        <v>1572891</v>
      </c>
      <c r="H76" s="33">
        <v>2046555</v>
      </c>
      <c r="I76" s="33">
        <v>5126945</v>
      </c>
      <c r="J76" s="33">
        <v>1413225</v>
      </c>
      <c r="K76" s="33">
        <v>1718224</v>
      </c>
      <c r="L76" s="33">
        <v>1486952</v>
      </c>
      <c r="M76" s="33">
        <v>4618401</v>
      </c>
      <c r="N76" s="33"/>
      <c r="O76" s="33"/>
      <c r="P76" s="33"/>
      <c r="Q76" s="33"/>
      <c r="R76" s="33"/>
      <c r="S76" s="33"/>
      <c r="T76" s="33"/>
      <c r="U76" s="33"/>
      <c r="V76" s="33">
        <v>9745346</v>
      </c>
      <c r="W76" s="33">
        <v>8690571</v>
      </c>
      <c r="X76" s="33"/>
      <c r="Y76" s="32"/>
      <c r="Z76" s="34">
        <v>18444673</v>
      </c>
    </row>
    <row r="77" spans="1:26" ht="13.5" hidden="1">
      <c r="A77" s="36" t="s">
        <v>31</v>
      </c>
      <c r="B77" s="18"/>
      <c r="C77" s="18"/>
      <c r="D77" s="19">
        <v>2504888</v>
      </c>
      <c r="E77" s="20">
        <v>2504888</v>
      </c>
      <c r="F77" s="20">
        <v>138537</v>
      </c>
      <c r="G77" s="20">
        <v>414511</v>
      </c>
      <c r="H77" s="20">
        <v>660646</v>
      </c>
      <c r="I77" s="20">
        <v>1213694</v>
      </c>
      <c r="J77" s="20">
        <v>193305</v>
      </c>
      <c r="K77" s="20">
        <v>229696</v>
      </c>
      <c r="L77" s="20">
        <v>163184</v>
      </c>
      <c r="M77" s="20">
        <v>586185</v>
      </c>
      <c r="N77" s="20"/>
      <c r="O77" s="20"/>
      <c r="P77" s="20"/>
      <c r="Q77" s="20"/>
      <c r="R77" s="20"/>
      <c r="S77" s="20"/>
      <c r="T77" s="20"/>
      <c r="U77" s="20"/>
      <c r="V77" s="20">
        <v>1799879</v>
      </c>
      <c r="W77" s="20">
        <v>1047551</v>
      </c>
      <c r="X77" s="20"/>
      <c r="Y77" s="19"/>
      <c r="Z77" s="22">
        <v>2504888</v>
      </c>
    </row>
    <row r="78" spans="1:26" ht="13.5" hidden="1">
      <c r="A78" s="37" t="s">
        <v>32</v>
      </c>
      <c r="B78" s="18"/>
      <c r="C78" s="18"/>
      <c r="D78" s="19">
        <v>15428363</v>
      </c>
      <c r="E78" s="20">
        <v>15428363</v>
      </c>
      <c r="F78" s="20">
        <v>1368962</v>
      </c>
      <c r="G78" s="20">
        <v>1158380</v>
      </c>
      <c r="H78" s="20">
        <v>1385909</v>
      </c>
      <c r="I78" s="20">
        <v>3913251</v>
      </c>
      <c r="J78" s="20">
        <v>1219920</v>
      </c>
      <c r="K78" s="20">
        <v>1488528</v>
      </c>
      <c r="L78" s="20">
        <v>1323768</v>
      </c>
      <c r="M78" s="20">
        <v>4032216</v>
      </c>
      <c r="N78" s="20"/>
      <c r="O78" s="20"/>
      <c r="P78" s="20"/>
      <c r="Q78" s="20"/>
      <c r="R78" s="20"/>
      <c r="S78" s="20"/>
      <c r="T78" s="20"/>
      <c r="U78" s="20"/>
      <c r="V78" s="20">
        <v>7945467</v>
      </c>
      <c r="W78" s="20">
        <v>7373641</v>
      </c>
      <c r="X78" s="20"/>
      <c r="Y78" s="19"/>
      <c r="Z78" s="22">
        <v>15428363</v>
      </c>
    </row>
    <row r="79" spans="1:26" ht="13.5" hidden="1">
      <c r="A79" s="38" t="s">
        <v>114</v>
      </c>
      <c r="B79" s="18"/>
      <c r="C79" s="18"/>
      <c r="D79" s="19">
        <v>8528987</v>
      </c>
      <c r="E79" s="20">
        <v>8528987</v>
      </c>
      <c r="F79" s="20">
        <v>1075296</v>
      </c>
      <c r="G79" s="20">
        <v>838667</v>
      </c>
      <c r="H79" s="20">
        <v>1020999</v>
      </c>
      <c r="I79" s="20">
        <v>2934962</v>
      </c>
      <c r="J79" s="20">
        <v>916519</v>
      </c>
      <c r="K79" s="20">
        <v>1091265</v>
      </c>
      <c r="L79" s="20">
        <v>983259</v>
      </c>
      <c r="M79" s="20">
        <v>2991043</v>
      </c>
      <c r="N79" s="20"/>
      <c r="O79" s="20"/>
      <c r="P79" s="20"/>
      <c r="Q79" s="20"/>
      <c r="R79" s="20"/>
      <c r="S79" s="20"/>
      <c r="T79" s="20"/>
      <c r="U79" s="20"/>
      <c r="V79" s="20">
        <v>5926005</v>
      </c>
      <c r="W79" s="20">
        <v>4071068</v>
      </c>
      <c r="X79" s="20"/>
      <c r="Y79" s="19"/>
      <c r="Z79" s="22">
        <v>8528987</v>
      </c>
    </row>
    <row r="80" spans="1:26" ht="13.5" hidden="1">
      <c r="A80" s="38" t="s">
        <v>115</v>
      </c>
      <c r="B80" s="18"/>
      <c r="C80" s="18"/>
      <c r="D80" s="19">
        <v>3979000</v>
      </c>
      <c r="E80" s="20">
        <v>3979000</v>
      </c>
      <c r="F80" s="20">
        <v>140546</v>
      </c>
      <c r="G80" s="20">
        <v>91846</v>
      </c>
      <c r="H80" s="20">
        <v>114996</v>
      </c>
      <c r="I80" s="20">
        <v>347388</v>
      </c>
      <c r="J80" s="20">
        <v>109155</v>
      </c>
      <c r="K80" s="20">
        <v>140173</v>
      </c>
      <c r="L80" s="20">
        <v>135102</v>
      </c>
      <c r="M80" s="20">
        <v>384430</v>
      </c>
      <c r="N80" s="20"/>
      <c r="O80" s="20"/>
      <c r="P80" s="20"/>
      <c r="Q80" s="20"/>
      <c r="R80" s="20"/>
      <c r="S80" s="20"/>
      <c r="T80" s="20"/>
      <c r="U80" s="20"/>
      <c r="V80" s="20">
        <v>731818</v>
      </c>
      <c r="W80" s="20">
        <v>2043000</v>
      </c>
      <c r="X80" s="20"/>
      <c r="Y80" s="19"/>
      <c r="Z80" s="22">
        <v>3979000</v>
      </c>
    </row>
    <row r="81" spans="1:26" ht="13.5" hidden="1">
      <c r="A81" s="38" t="s">
        <v>116</v>
      </c>
      <c r="B81" s="18"/>
      <c r="C81" s="18"/>
      <c r="D81" s="19">
        <v>1919565</v>
      </c>
      <c r="E81" s="20">
        <v>1919565</v>
      </c>
      <c r="F81" s="20">
        <v>71177</v>
      </c>
      <c r="G81" s="20">
        <v>40164</v>
      </c>
      <c r="H81" s="20">
        <v>93486</v>
      </c>
      <c r="I81" s="20">
        <v>204827</v>
      </c>
      <c r="J81" s="20">
        <v>92820</v>
      </c>
      <c r="K81" s="20">
        <v>129142</v>
      </c>
      <c r="L81" s="20">
        <v>101342</v>
      </c>
      <c r="M81" s="20">
        <v>323304</v>
      </c>
      <c r="N81" s="20"/>
      <c r="O81" s="20"/>
      <c r="P81" s="20"/>
      <c r="Q81" s="20"/>
      <c r="R81" s="20"/>
      <c r="S81" s="20"/>
      <c r="T81" s="20"/>
      <c r="U81" s="20"/>
      <c r="V81" s="20">
        <v>528131</v>
      </c>
      <c r="W81" s="20">
        <v>738901</v>
      </c>
      <c r="X81" s="20"/>
      <c r="Y81" s="19"/>
      <c r="Z81" s="22">
        <v>1919565</v>
      </c>
    </row>
    <row r="82" spans="1:26" ht="13.5" hidden="1">
      <c r="A82" s="38" t="s">
        <v>117</v>
      </c>
      <c r="B82" s="18"/>
      <c r="C82" s="18"/>
      <c r="D82" s="19">
        <v>1000811</v>
      </c>
      <c r="E82" s="20">
        <v>1000811</v>
      </c>
      <c r="F82" s="20">
        <v>37752</v>
      </c>
      <c r="G82" s="20">
        <v>102839</v>
      </c>
      <c r="H82" s="20">
        <v>44753</v>
      </c>
      <c r="I82" s="20">
        <v>185344</v>
      </c>
      <c r="J82" s="20">
        <v>38594</v>
      </c>
      <c r="K82" s="20">
        <v>48284</v>
      </c>
      <c r="L82" s="20">
        <v>35943</v>
      </c>
      <c r="M82" s="20">
        <v>122821</v>
      </c>
      <c r="N82" s="20"/>
      <c r="O82" s="20"/>
      <c r="P82" s="20"/>
      <c r="Q82" s="20"/>
      <c r="R82" s="20"/>
      <c r="S82" s="20"/>
      <c r="T82" s="20"/>
      <c r="U82" s="20"/>
      <c r="V82" s="20">
        <v>308165</v>
      </c>
      <c r="W82" s="20">
        <v>520672</v>
      </c>
      <c r="X82" s="20"/>
      <c r="Y82" s="19"/>
      <c r="Z82" s="22">
        <v>1000811</v>
      </c>
    </row>
    <row r="83" spans="1:26" ht="13.5" hidden="1">
      <c r="A83" s="38" t="s">
        <v>118</v>
      </c>
      <c r="B83" s="18"/>
      <c r="C83" s="18"/>
      <c r="D83" s="19"/>
      <c r="E83" s="20"/>
      <c r="F83" s="20">
        <v>44191</v>
      </c>
      <c r="G83" s="20">
        <v>84864</v>
      </c>
      <c r="H83" s="20">
        <v>111675</v>
      </c>
      <c r="I83" s="20">
        <v>240730</v>
      </c>
      <c r="J83" s="20">
        <v>62832</v>
      </c>
      <c r="K83" s="20">
        <v>79664</v>
      </c>
      <c r="L83" s="20">
        <v>68122</v>
      </c>
      <c r="M83" s="20">
        <v>210618</v>
      </c>
      <c r="N83" s="20"/>
      <c r="O83" s="20"/>
      <c r="P83" s="20"/>
      <c r="Q83" s="20"/>
      <c r="R83" s="20"/>
      <c r="S83" s="20"/>
      <c r="T83" s="20"/>
      <c r="U83" s="20"/>
      <c r="V83" s="20">
        <v>451348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511422</v>
      </c>
      <c r="E84" s="29">
        <v>511422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269379</v>
      </c>
      <c r="X84" s="29"/>
      <c r="Y84" s="28"/>
      <c r="Z84" s="30">
        <v>511422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10295859</v>
      </c>
      <c r="E5" s="59">
        <v>10295859</v>
      </c>
      <c r="F5" s="59">
        <v>0</v>
      </c>
      <c r="G5" s="59">
        <v>0</v>
      </c>
      <c r="H5" s="59">
        <v>16234</v>
      </c>
      <c r="I5" s="59">
        <v>16234</v>
      </c>
      <c r="J5" s="59">
        <v>16317</v>
      </c>
      <c r="K5" s="59">
        <v>9729</v>
      </c>
      <c r="L5" s="59">
        <v>1139155</v>
      </c>
      <c r="M5" s="59">
        <v>1165201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1181435</v>
      </c>
      <c r="W5" s="59">
        <v>5147928</v>
      </c>
      <c r="X5" s="59">
        <v>-3966493</v>
      </c>
      <c r="Y5" s="60">
        <v>-77.05</v>
      </c>
      <c r="Z5" s="61">
        <v>10295859</v>
      </c>
    </row>
    <row r="6" spans="1:26" ht="13.5">
      <c r="A6" s="57" t="s">
        <v>32</v>
      </c>
      <c r="B6" s="18">
        <v>0</v>
      </c>
      <c r="C6" s="18">
        <v>0</v>
      </c>
      <c r="D6" s="58">
        <v>32983102</v>
      </c>
      <c r="E6" s="59">
        <v>32983102</v>
      </c>
      <c r="F6" s="59">
        <v>0</v>
      </c>
      <c r="G6" s="59">
        <v>0</v>
      </c>
      <c r="H6" s="59">
        <v>3464324</v>
      </c>
      <c r="I6" s="59">
        <v>3464324</v>
      </c>
      <c r="J6" s="59">
        <v>3250228</v>
      </c>
      <c r="K6" s="59">
        <v>3668607</v>
      </c>
      <c r="L6" s="59">
        <v>10864692</v>
      </c>
      <c r="M6" s="59">
        <v>17783527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21247851</v>
      </c>
      <c r="W6" s="59">
        <v>16491546</v>
      </c>
      <c r="X6" s="59">
        <v>4756305</v>
      </c>
      <c r="Y6" s="60">
        <v>28.84</v>
      </c>
      <c r="Z6" s="61">
        <v>32983102</v>
      </c>
    </row>
    <row r="7" spans="1:26" ht="13.5">
      <c r="A7" s="57" t="s">
        <v>33</v>
      </c>
      <c r="B7" s="18">
        <v>0</v>
      </c>
      <c r="C7" s="18">
        <v>0</v>
      </c>
      <c r="D7" s="58">
        <v>143380</v>
      </c>
      <c r="E7" s="59">
        <v>143380</v>
      </c>
      <c r="F7" s="59">
        <v>0</v>
      </c>
      <c r="G7" s="59">
        <v>0</v>
      </c>
      <c r="H7" s="59">
        <v>17534</v>
      </c>
      <c r="I7" s="59">
        <v>17534</v>
      </c>
      <c r="J7" s="59">
        <v>17563</v>
      </c>
      <c r="K7" s="59">
        <v>17484</v>
      </c>
      <c r="L7" s="59">
        <v>11114</v>
      </c>
      <c r="M7" s="59">
        <v>46161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63695</v>
      </c>
      <c r="W7" s="59">
        <v>71688</v>
      </c>
      <c r="X7" s="59">
        <v>-7993</v>
      </c>
      <c r="Y7" s="60">
        <v>-11.15</v>
      </c>
      <c r="Z7" s="61">
        <v>143380</v>
      </c>
    </row>
    <row r="8" spans="1:26" ht="13.5">
      <c r="A8" s="57" t="s">
        <v>34</v>
      </c>
      <c r="B8" s="18">
        <v>0</v>
      </c>
      <c r="C8" s="18">
        <v>0</v>
      </c>
      <c r="D8" s="58">
        <v>30886000</v>
      </c>
      <c r="E8" s="59">
        <v>30886000</v>
      </c>
      <c r="F8" s="59">
        <v>0</v>
      </c>
      <c r="G8" s="59">
        <v>0</v>
      </c>
      <c r="H8" s="59">
        <v>2010000</v>
      </c>
      <c r="I8" s="59">
        <v>2010000</v>
      </c>
      <c r="J8" s="59">
        <v>0</v>
      </c>
      <c r="K8" s="59">
        <v>0</v>
      </c>
      <c r="L8" s="59">
        <v>7001000</v>
      </c>
      <c r="M8" s="59">
        <v>7001000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9011000</v>
      </c>
      <c r="W8" s="59">
        <v>15442998</v>
      </c>
      <c r="X8" s="59">
        <v>-6431998</v>
      </c>
      <c r="Y8" s="60">
        <v>-41.65</v>
      </c>
      <c r="Z8" s="61">
        <v>30886000</v>
      </c>
    </row>
    <row r="9" spans="1:26" ht="13.5">
      <c r="A9" s="57" t="s">
        <v>35</v>
      </c>
      <c r="B9" s="18">
        <v>0</v>
      </c>
      <c r="C9" s="18">
        <v>0</v>
      </c>
      <c r="D9" s="58">
        <v>21013061</v>
      </c>
      <c r="E9" s="59">
        <v>21013061</v>
      </c>
      <c r="F9" s="59">
        <v>0</v>
      </c>
      <c r="G9" s="59">
        <v>0</v>
      </c>
      <c r="H9" s="59">
        <v>376062</v>
      </c>
      <c r="I9" s="59">
        <v>376062</v>
      </c>
      <c r="J9" s="59">
        <v>365347</v>
      </c>
      <c r="K9" s="59">
        <v>450963</v>
      </c>
      <c r="L9" s="59">
        <v>1155465</v>
      </c>
      <c r="M9" s="59">
        <v>1971775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2347837</v>
      </c>
      <c r="W9" s="59">
        <v>10506528</v>
      </c>
      <c r="X9" s="59">
        <v>-8158691</v>
      </c>
      <c r="Y9" s="60">
        <v>-77.65</v>
      </c>
      <c r="Z9" s="61">
        <v>21013061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95321402</v>
      </c>
      <c r="E10" s="65">
        <f t="shared" si="0"/>
        <v>95321402</v>
      </c>
      <c r="F10" s="65">
        <f t="shared" si="0"/>
        <v>0</v>
      </c>
      <c r="G10" s="65">
        <f t="shared" si="0"/>
        <v>0</v>
      </c>
      <c r="H10" s="65">
        <f t="shared" si="0"/>
        <v>5884154</v>
      </c>
      <c r="I10" s="65">
        <f t="shared" si="0"/>
        <v>5884154</v>
      </c>
      <c r="J10" s="65">
        <f t="shared" si="0"/>
        <v>3649455</v>
      </c>
      <c r="K10" s="65">
        <f t="shared" si="0"/>
        <v>4146783</v>
      </c>
      <c r="L10" s="65">
        <f t="shared" si="0"/>
        <v>20171426</v>
      </c>
      <c r="M10" s="65">
        <f t="shared" si="0"/>
        <v>27967664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33851818</v>
      </c>
      <c r="W10" s="65">
        <f t="shared" si="0"/>
        <v>47660688</v>
      </c>
      <c r="X10" s="65">
        <f t="shared" si="0"/>
        <v>-13808870</v>
      </c>
      <c r="Y10" s="66">
        <f>+IF(W10&lt;&gt;0,(X10/W10)*100,0)</f>
        <v>-28.973291363313937</v>
      </c>
      <c r="Z10" s="67">
        <f t="shared" si="0"/>
        <v>95321402</v>
      </c>
    </row>
    <row r="11" spans="1:26" ht="13.5">
      <c r="A11" s="57" t="s">
        <v>36</v>
      </c>
      <c r="B11" s="18">
        <v>0</v>
      </c>
      <c r="C11" s="18">
        <v>0</v>
      </c>
      <c r="D11" s="58">
        <v>39936094</v>
      </c>
      <c r="E11" s="59">
        <v>39936094</v>
      </c>
      <c r="F11" s="59">
        <v>0</v>
      </c>
      <c r="G11" s="59">
        <v>0</v>
      </c>
      <c r="H11" s="59">
        <v>2938078</v>
      </c>
      <c r="I11" s="59">
        <v>2938078</v>
      </c>
      <c r="J11" s="59">
        <v>3207048</v>
      </c>
      <c r="K11" s="59">
        <v>3026685</v>
      </c>
      <c r="L11" s="59">
        <v>9460688</v>
      </c>
      <c r="M11" s="59">
        <v>15694421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18632499</v>
      </c>
      <c r="W11" s="59">
        <v>19968048</v>
      </c>
      <c r="X11" s="59">
        <v>-1335549</v>
      </c>
      <c r="Y11" s="60">
        <v>-6.69</v>
      </c>
      <c r="Z11" s="61">
        <v>39936094</v>
      </c>
    </row>
    <row r="12" spans="1:26" ht="13.5">
      <c r="A12" s="57" t="s">
        <v>37</v>
      </c>
      <c r="B12" s="18">
        <v>0</v>
      </c>
      <c r="C12" s="18">
        <v>0</v>
      </c>
      <c r="D12" s="58">
        <v>3096224</v>
      </c>
      <c r="E12" s="59">
        <v>3096224</v>
      </c>
      <c r="F12" s="59">
        <v>0</v>
      </c>
      <c r="G12" s="59">
        <v>0</v>
      </c>
      <c r="H12" s="59">
        <v>217424</v>
      </c>
      <c r="I12" s="59">
        <v>217424</v>
      </c>
      <c r="J12" s="59">
        <v>242681</v>
      </c>
      <c r="K12" s="59">
        <v>242681</v>
      </c>
      <c r="L12" s="59">
        <v>675720</v>
      </c>
      <c r="M12" s="59">
        <v>1161082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1378506</v>
      </c>
      <c r="W12" s="59">
        <v>1548114</v>
      </c>
      <c r="X12" s="59">
        <v>-169608</v>
      </c>
      <c r="Y12" s="60">
        <v>-10.96</v>
      </c>
      <c r="Z12" s="61">
        <v>3096224</v>
      </c>
    </row>
    <row r="13" spans="1:26" ht="13.5">
      <c r="A13" s="57" t="s">
        <v>107</v>
      </c>
      <c r="B13" s="18">
        <v>0</v>
      </c>
      <c r="C13" s="18">
        <v>0</v>
      </c>
      <c r="D13" s="58">
        <v>13068770</v>
      </c>
      <c r="E13" s="59">
        <v>13068770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6534384</v>
      </c>
      <c r="X13" s="59">
        <v>-6534384</v>
      </c>
      <c r="Y13" s="60">
        <v>-100</v>
      </c>
      <c r="Z13" s="61">
        <v>13068770</v>
      </c>
    </row>
    <row r="14" spans="1:26" ht="13.5">
      <c r="A14" s="57" t="s">
        <v>38</v>
      </c>
      <c r="B14" s="18">
        <v>0</v>
      </c>
      <c r="C14" s="18">
        <v>0</v>
      </c>
      <c r="D14" s="58">
        <v>866797</v>
      </c>
      <c r="E14" s="59">
        <v>866797</v>
      </c>
      <c r="F14" s="59">
        <v>0</v>
      </c>
      <c r="G14" s="59">
        <v>0</v>
      </c>
      <c r="H14" s="59">
        <v>148918</v>
      </c>
      <c r="I14" s="59">
        <v>148918</v>
      </c>
      <c r="J14" s="59">
        <v>171859</v>
      </c>
      <c r="K14" s="59">
        <v>275914</v>
      </c>
      <c r="L14" s="59">
        <v>429</v>
      </c>
      <c r="M14" s="59">
        <v>448202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597120</v>
      </c>
      <c r="W14" s="59">
        <v>433398</v>
      </c>
      <c r="X14" s="59">
        <v>163722</v>
      </c>
      <c r="Y14" s="60">
        <v>37.78</v>
      </c>
      <c r="Z14" s="61">
        <v>866797</v>
      </c>
    </row>
    <row r="15" spans="1:26" ht="13.5">
      <c r="A15" s="57" t="s">
        <v>39</v>
      </c>
      <c r="B15" s="18">
        <v>0</v>
      </c>
      <c r="C15" s="18">
        <v>0</v>
      </c>
      <c r="D15" s="58">
        <v>19058656</v>
      </c>
      <c r="E15" s="59">
        <v>19058656</v>
      </c>
      <c r="F15" s="59">
        <v>0</v>
      </c>
      <c r="G15" s="59">
        <v>0</v>
      </c>
      <c r="H15" s="59">
        <v>2967924</v>
      </c>
      <c r="I15" s="59">
        <v>2967924</v>
      </c>
      <c r="J15" s="59">
        <v>1603034</v>
      </c>
      <c r="K15" s="59">
        <v>3782194</v>
      </c>
      <c r="L15" s="59">
        <v>2026398</v>
      </c>
      <c r="M15" s="59">
        <v>7411626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10379550</v>
      </c>
      <c r="W15" s="59">
        <v>9529326</v>
      </c>
      <c r="X15" s="59">
        <v>850224</v>
      </c>
      <c r="Y15" s="60">
        <v>8.92</v>
      </c>
      <c r="Z15" s="61">
        <v>19058656</v>
      </c>
    </row>
    <row r="16" spans="1:26" ht="13.5">
      <c r="A16" s="68" t="s">
        <v>40</v>
      </c>
      <c r="B16" s="18">
        <v>0</v>
      </c>
      <c r="C16" s="18">
        <v>0</v>
      </c>
      <c r="D16" s="58">
        <v>48884</v>
      </c>
      <c r="E16" s="59">
        <v>48884</v>
      </c>
      <c r="F16" s="59">
        <v>0</v>
      </c>
      <c r="G16" s="59">
        <v>0</v>
      </c>
      <c r="H16" s="59">
        <v>1321834</v>
      </c>
      <c r="I16" s="59">
        <v>1321834</v>
      </c>
      <c r="J16" s="59">
        <v>1251361</v>
      </c>
      <c r="K16" s="59">
        <v>1546002</v>
      </c>
      <c r="L16" s="59">
        <v>2673390</v>
      </c>
      <c r="M16" s="59">
        <v>5470753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6792587</v>
      </c>
      <c r="W16" s="59">
        <v>24444</v>
      </c>
      <c r="X16" s="59">
        <v>6768143</v>
      </c>
      <c r="Y16" s="60">
        <v>27688.36</v>
      </c>
      <c r="Z16" s="61">
        <v>48884</v>
      </c>
    </row>
    <row r="17" spans="1:26" ht="13.5">
      <c r="A17" s="57" t="s">
        <v>41</v>
      </c>
      <c r="B17" s="18">
        <v>0</v>
      </c>
      <c r="C17" s="18">
        <v>0</v>
      </c>
      <c r="D17" s="58">
        <v>26258588</v>
      </c>
      <c r="E17" s="59">
        <v>26258588</v>
      </c>
      <c r="F17" s="59">
        <v>0</v>
      </c>
      <c r="G17" s="59">
        <v>0</v>
      </c>
      <c r="H17" s="59">
        <v>2260257</v>
      </c>
      <c r="I17" s="59">
        <v>2260257</v>
      </c>
      <c r="J17" s="59">
        <v>579159</v>
      </c>
      <c r="K17" s="59">
        <v>1757538</v>
      </c>
      <c r="L17" s="59">
        <v>928583</v>
      </c>
      <c r="M17" s="59">
        <v>3265280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5525537</v>
      </c>
      <c r="W17" s="59">
        <v>13129290</v>
      </c>
      <c r="X17" s="59">
        <v>-7603753</v>
      </c>
      <c r="Y17" s="60">
        <v>-57.91</v>
      </c>
      <c r="Z17" s="61">
        <v>26258588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102334013</v>
      </c>
      <c r="E18" s="72">
        <f t="shared" si="1"/>
        <v>102334013</v>
      </c>
      <c r="F18" s="72">
        <f t="shared" si="1"/>
        <v>0</v>
      </c>
      <c r="G18" s="72">
        <f t="shared" si="1"/>
        <v>0</v>
      </c>
      <c r="H18" s="72">
        <f t="shared" si="1"/>
        <v>9854435</v>
      </c>
      <c r="I18" s="72">
        <f t="shared" si="1"/>
        <v>9854435</v>
      </c>
      <c r="J18" s="72">
        <f t="shared" si="1"/>
        <v>7055142</v>
      </c>
      <c r="K18" s="72">
        <f t="shared" si="1"/>
        <v>10631014</v>
      </c>
      <c r="L18" s="72">
        <f t="shared" si="1"/>
        <v>15765208</v>
      </c>
      <c r="M18" s="72">
        <f t="shared" si="1"/>
        <v>33451364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43305799</v>
      </c>
      <c r="W18" s="72">
        <f t="shared" si="1"/>
        <v>51167004</v>
      </c>
      <c r="X18" s="72">
        <f t="shared" si="1"/>
        <v>-7861205</v>
      </c>
      <c r="Y18" s="66">
        <f>+IF(W18&lt;&gt;0,(X18/W18)*100,0)</f>
        <v>-15.363817275680242</v>
      </c>
      <c r="Z18" s="73">
        <f t="shared" si="1"/>
        <v>102334013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-7012611</v>
      </c>
      <c r="E19" s="76">
        <f t="shared" si="2"/>
        <v>-7012611</v>
      </c>
      <c r="F19" s="76">
        <f t="shared" si="2"/>
        <v>0</v>
      </c>
      <c r="G19" s="76">
        <f t="shared" si="2"/>
        <v>0</v>
      </c>
      <c r="H19" s="76">
        <f t="shared" si="2"/>
        <v>-3970281</v>
      </c>
      <c r="I19" s="76">
        <f t="shared" si="2"/>
        <v>-3970281</v>
      </c>
      <c r="J19" s="76">
        <f t="shared" si="2"/>
        <v>-3405687</v>
      </c>
      <c r="K19" s="76">
        <f t="shared" si="2"/>
        <v>-6484231</v>
      </c>
      <c r="L19" s="76">
        <f t="shared" si="2"/>
        <v>4406218</v>
      </c>
      <c r="M19" s="76">
        <f t="shared" si="2"/>
        <v>-5483700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-9453981</v>
      </c>
      <c r="W19" s="76">
        <f>IF(E10=E18,0,W10-W18)</f>
        <v>-3506316</v>
      </c>
      <c r="X19" s="76">
        <f t="shared" si="2"/>
        <v>-5947665</v>
      </c>
      <c r="Y19" s="77">
        <f>+IF(W19&lt;&gt;0,(X19/W19)*100,0)</f>
        <v>169.62718134931364</v>
      </c>
      <c r="Z19" s="78">
        <f t="shared" si="2"/>
        <v>-7012611</v>
      </c>
    </row>
    <row r="20" spans="1:26" ht="13.5">
      <c r="A20" s="57" t="s">
        <v>44</v>
      </c>
      <c r="B20" s="18">
        <v>0</v>
      </c>
      <c r="C20" s="18">
        <v>0</v>
      </c>
      <c r="D20" s="58">
        <v>24379000</v>
      </c>
      <c r="E20" s="59">
        <v>24379000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12189498</v>
      </c>
      <c r="X20" s="59">
        <v>-12189498</v>
      </c>
      <c r="Y20" s="60">
        <v>-100</v>
      </c>
      <c r="Z20" s="61">
        <v>24379000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17366389</v>
      </c>
      <c r="E22" s="87">
        <f t="shared" si="3"/>
        <v>17366389</v>
      </c>
      <c r="F22" s="87">
        <f t="shared" si="3"/>
        <v>0</v>
      </c>
      <c r="G22" s="87">
        <f t="shared" si="3"/>
        <v>0</v>
      </c>
      <c r="H22" s="87">
        <f t="shared" si="3"/>
        <v>-3970281</v>
      </c>
      <c r="I22" s="87">
        <f t="shared" si="3"/>
        <v>-3970281</v>
      </c>
      <c r="J22" s="87">
        <f t="shared" si="3"/>
        <v>-3405687</v>
      </c>
      <c r="K22" s="87">
        <f t="shared" si="3"/>
        <v>-6484231</v>
      </c>
      <c r="L22" s="87">
        <f t="shared" si="3"/>
        <v>4406218</v>
      </c>
      <c r="M22" s="87">
        <f t="shared" si="3"/>
        <v>-5483700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-9453981</v>
      </c>
      <c r="W22" s="87">
        <f t="shared" si="3"/>
        <v>8683182</v>
      </c>
      <c r="X22" s="87">
        <f t="shared" si="3"/>
        <v>-18137163</v>
      </c>
      <c r="Y22" s="88">
        <f>+IF(W22&lt;&gt;0,(X22/W22)*100,0)</f>
        <v>-208.87691862268923</v>
      </c>
      <c r="Z22" s="89">
        <f t="shared" si="3"/>
        <v>17366389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17366389</v>
      </c>
      <c r="E24" s="76">
        <f t="shared" si="4"/>
        <v>17366389</v>
      </c>
      <c r="F24" s="76">
        <f t="shared" si="4"/>
        <v>0</v>
      </c>
      <c r="G24" s="76">
        <f t="shared" si="4"/>
        <v>0</v>
      </c>
      <c r="H24" s="76">
        <f t="shared" si="4"/>
        <v>-3970281</v>
      </c>
      <c r="I24" s="76">
        <f t="shared" si="4"/>
        <v>-3970281</v>
      </c>
      <c r="J24" s="76">
        <f t="shared" si="4"/>
        <v>-3405687</v>
      </c>
      <c r="K24" s="76">
        <f t="shared" si="4"/>
        <v>-6484231</v>
      </c>
      <c r="L24" s="76">
        <f t="shared" si="4"/>
        <v>4406218</v>
      </c>
      <c r="M24" s="76">
        <f t="shared" si="4"/>
        <v>-5483700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-9453981</v>
      </c>
      <c r="W24" s="76">
        <f t="shared" si="4"/>
        <v>8683182</v>
      </c>
      <c r="X24" s="76">
        <f t="shared" si="4"/>
        <v>-18137163</v>
      </c>
      <c r="Y24" s="77">
        <f>+IF(W24&lt;&gt;0,(X24/W24)*100,0)</f>
        <v>-208.87691862268923</v>
      </c>
      <c r="Z24" s="78">
        <f t="shared" si="4"/>
        <v>17366389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2411233</v>
      </c>
      <c r="C27" s="21">
        <v>0</v>
      </c>
      <c r="D27" s="98">
        <v>25579000</v>
      </c>
      <c r="E27" s="99">
        <v>25579000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12789500</v>
      </c>
      <c r="X27" s="99">
        <v>-12789500</v>
      </c>
      <c r="Y27" s="100">
        <v>-100</v>
      </c>
      <c r="Z27" s="101">
        <v>25579000</v>
      </c>
    </row>
    <row r="28" spans="1:26" ht="13.5">
      <c r="A28" s="102" t="s">
        <v>44</v>
      </c>
      <c r="B28" s="18">
        <v>2015610</v>
      </c>
      <c r="C28" s="18">
        <v>0</v>
      </c>
      <c r="D28" s="58">
        <v>24379000</v>
      </c>
      <c r="E28" s="59">
        <v>24379000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12189500</v>
      </c>
      <c r="X28" s="59">
        <v>-12189500</v>
      </c>
      <c r="Y28" s="60">
        <v>-100</v>
      </c>
      <c r="Z28" s="61">
        <v>24379000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395623</v>
      </c>
      <c r="C31" s="18">
        <v>0</v>
      </c>
      <c r="D31" s="58">
        <v>1200000</v>
      </c>
      <c r="E31" s="59">
        <v>1200000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600000</v>
      </c>
      <c r="X31" s="59">
        <v>-600000</v>
      </c>
      <c r="Y31" s="60">
        <v>-100</v>
      </c>
      <c r="Z31" s="61">
        <v>1200000</v>
      </c>
    </row>
    <row r="32" spans="1:26" ht="13.5">
      <c r="A32" s="69" t="s">
        <v>50</v>
      </c>
      <c r="B32" s="21">
        <f>SUM(B28:B31)</f>
        <v>2411233</v>
      </c>
      <c r="C32" s="21">
        <f>SUM(C28:C31)</f>
        <v>0</v>
      </c>
      <c r="D32" s="98">
        <f aca="true" t="shared" si="5" ref="D32:Z32">SUM(D28:D31)</f>
        <v>25579000</v>
      </c>
      <c r="E32" s="99">
        <f t="shared" si="5"/>
        <v>25579000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12789500</v>
      </c>
      <c r="X32" s="99">
        <f t="shared" si="5"/>
        <v>-12789500</v>
      </c>
      <c r="Y32" s="100">
        <f>+IF(W32&lt;&gt;0,(X32/W32)*100,0)</f>
        <v>-100</v>
      </c>
      <c r="Z32" s="101">
        <f t="shared" si="5"/>
        <v>25579000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19263606</v>
      </c>
      <c r="C35" s="18">
        <v>0</v>
      </c>
      <c r="D35" s="58">
        <v>8807000</v>
      </c>
      <c r="E35" s="59">
        <v>8807000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4403500</v>
      </c>
      <c r="X35" s="59">
        <v>-4403500</v>
      </c>
      <c r="Y35" s="60">
        <v>-100</v>
      </c>
      <c r="Z35" s="61">
        <v>8807000</v>
      </c>
    </row>
    <row r="36" spans="1:26" ht="13.5">
      <c r="A36" s="57" t="s">
        <v>53</v>
      </c>
      <c r="B36" s="18">
        <v>446622602</v>
      </c>
      <c r="C36" s="18">
        <v>0</v>
      </c>
      <c r="D36" s="58">
        <v>438023208</v>
      </c>
      <c r="E36" s="59">
        <v>438023208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219011604</v>
      </c>
      <c r="X36" s="59">
        <v>-219011604</v>
      </c>
      <c r="Y36" s="60">
        <v>-100</v>
      </c>
      <c r="Z36" s="61">
        <v>438023208</v>
      </c>
    </row>
    <row r="37" spans="1:26" ht="13.5">
      <c r="A37" s="57" t="s">
        <v>54</v>
      </c>
      <c r="B37" s="18">
        <v>54635603</v>
      </c>
      <c r="C37" s="18">
        <v>0</v>
      </c>
      <c r="D37" s="58">
        <v>14997141</v>
      </c>
      <c r="E37" s="59">
        <v>14997141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7498571</v>
      </c>
      <c r="X37" s="59">
        <v>-7498571</v>
      </c>
      <c r="Y37" s="60">
        <v>-100</v>
      </c>
      <c r="Z37" s="61">
        <v>14997141</v>
      </c>
    </row>
    <row r="38" spans="1:26" ht="13.5">
      <c r="A38" s="57" t="s">
        <v>55</v>
      </c>
      <c r="B38" s="18">
        <v>17165418</v>
      </c>
      <c r="C38" s="18">
        <v>0</v>
      </c>
      <c r="D38" s="58">
        <v>16146000</v>
      </c>
      <c r="E38" s="59">
        <v>16146000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8073000</v>
      </c>
      <c r="X38" s="59">
        <v>-8073000</v>
      </c>
      <c r="Y38" s="60">
        <v>-100</v>
      </c>
      <c r="Z38" s="61">
        <v>16146000</v>
      </c>
    </row>
    <row r="39" spans="1:26" ht="13.5">
      <c r="A39" s="57" t="s">
        <v>56</v>
      </c>
      <c r="B39" s="18">
        <v>394085187</v>
      </c>
      <c r="C39" s="18">
        <v>0</v>
      </c>
      <c r="D39" s="58">
        <v>415687067</v>
      </c>
      <c r="E39" s="59">
        <v>415687067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207843534</v>
      </c>
      <c r="X39" s="59">
        <v>-207843534</v>
      </c>
      <c r="Y39" s="60">
        <v>-100</v>
      </c>
      <c r="Z39" s="61">
        <v>415687067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15150416</v>
      </c>
      <c r="C42" s="18">
        <v>0</v>
      </c>
      <c r="D42" s="58">
        <v>20120178</v>
      </c>
      <c r="E42" s="59">
        <v>20120178</v>
      </c>
      <c r="F42" s="59">
        <v>0</v>
      </c>
      <c r="G42" s="59">
        <v>0</v>
      </c>
      <c r="H42" s="59">
        <v>-4079628</v>
      </c>
      <c r="I42" s="59">
        <v>-4079628</v>
      </c>
      <c r="J42" s="59">
        <v>-3876157</v>
      </c>
      <c r="K42" s="59">
        <v>-6083512</v>
      </c>
      <c r="L42" s="59">
        <v>6022851</v>
      </c>
      <c r="M42" s="59">
        <v>-3936818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-8016446</v>
      </c>
      <c r="W42" s="59">
        <v>16457214</v>
      </c>
      <c r="X42" s="59">
        <v>-24473660</v>
      </c>
      <c r="Y42" s="60">
        <v>-148.71</v>
      </c>
      <c r="Z42" s="61">
        <v>20120178</v>
      </c>
    </row>
    <row r="43" spans="1:26" ht="13.5">
      <c r="A43" s="57" t="s">
        <v>59</v>
      </c>
      <c r="B43" s="18">
        <v>-11371311</v>
      </c>
      <c r="C43" s="18">
        <v>0</v>
      </c>
      <c r="D43" s="58">
        <v>-14379000</v>
      </c>
      <c r="E43" s="59">
        <v>-14379000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-7189500</v>
      </c>
      <c r="X43" s="59">
        <v>7189500</v>
      </c>
      <c r="Y43" s="60">
        <v>-100</v>
      </c>
      <c r="Z43" s="61">
        <v>-14379000</v>
      </c>
    </row>
    <row r="44" spans="1:26" ht="13.5">
      <c r="A44" s="57" t="s">
        <v>60</v>
      </c>
      <c r="B44" s="18">
        <v>-341198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6348131</v>
      </c>
      <c r="C45" s="21">
        <v>0</v>
      </c>
      <c r="D45" s="98">
        <v>5741179</v>
      </c>
      <c r="E45" s="99">
        <v>5741179</v>
      </c>
      <c r="F45" s="99">
        <v>0</v>
      </c>
      <c r="G45" s="99">
        <v>0</v>
      </c>
      <c r="H45" s="99">
        <v>-4079628</v>
      </c>
      <c r="I45" s="99">
        <v>-4079628</v>
      </c>
      <c r="J45" s="99">
        <v>-7955785</v>
      </c>
      <c r="K45" s="99">
        <v>-14039297</v>
      </c>
      <c r="L45" s="99">
        <v>-8016446</v>
      </c>
      <c r="M45" s="99">
        <v>-8016446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-8016446</v>
      </c>
      <c r="W45" s="99">
        <v>9267715</v>
      </c>
      <c r="X45" s="99">
        <v>-17284161</v>
      </c>
      <c r="Y45" s="100">
        <v>-186.5</v>
      </c>
      <c r="Z45" s="101">
        <v>5741179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2514013</v>
      </c>
      <c r="E49" s="53">
        <v>2182107</v>
      </c>
      <c r="F49" s="53">
        <v>0</v>
      </c>
      <c r="G49" s="53">
        <v>0</v>
      </c>
      <c r="H49" s="53">
        <v>0</v>
      </c>
      <c r="I49" s="53">
        <v>1610417</v>
      </c>
      <c r="J49" s="53">
        <v>0</v>
      </c>
      <c r="K49" s="53">
        <v>0</v>
      </c>
      <c r="L49" s="53">
        <v>0</v>
      </c>
      <c r="M49" s="53">
        <v>1573613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1537249</v>
      </c>
      <c r="W49" s="53">
        <v>58984771</v>
      </c>
      <c r="X49" s="53">
        <v>0</v>
      </c>
      <c r="Y49" s="53">
        <v>68402170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1568133</v>
      </c>
      <c r="C51" s="51">
        <v>0</v>
      </c>
      <c r="D51" s="128">
        <v>1105954</v>
      </c>
      <c r="E51" s="53">
        <v>5350643</v>
      </c>
      <c r="F51" s="53">
        <v>0</v>
      </c>
      <c r="G51" s="53">
        <v>0</v>
      </c>
      <c r="H51" s="53">
        <v>0</v>
      </c>
      <c r="I51" s="53">
        <v>1241010</v>
      </c>
      <c r="J51" s="53">
        <v>0</v>
      </c>
      <c r="K51" s="53">
        <v>0</v>
      </c>
      <c r="L51" s="53">
        <v>0</v>
      </c>
      <c r="M51" s="53">
        <v>17105623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18422776</v>
      </c>
      <c r="X51" s="53">
        <v>0</v>
      </c>
      <c r="Y51" s="53">
        <v>44794139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87.8231197688812</v>
      </c>
      <c r="E58" s="7">
        <f t="shared" si="6"/>
        <v>87.8231197688812</v>
      </c>
      <c r="F58" s="7">
        <f t="shared" si="6"/>
        <v>0</v>
      </c>
      <c r="G58" s="7">
        <f t="shared" si="6"/>
        <v>0</v>
      </c>
      <c r="H58" s="7">
        <f t="shared" si="6"/>
        <v>97.04999455579473</v>
      </c>
      <c r="I58" s="7">
        <f t="shared" si="6"/>
        <v>97.04999455579473</v>
      </c>
      <c r="J58" s="7">
        <f t="shared" si="6"/>
        <v>83.6835606097415</v>
      </c>
      <c r="K58" s="7">
        <f t="shared" si="6"/>
        <v>96.7836491875471</v>
      </c>
      <c r="L58" s="7">
        <f t="shared" si="6"/>
        <v>36.67381045737308</v>
      </c>
      <c r="M58" s="7">
        <f t="shared" si="6"/>
        <v>56.50935055237749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62.80494657191772</v>
      </c>
      <c r="W58" s="7">
        <f t="shared" si="6"/>
        <v>87.82314349431132</v>
      </c>
      <c r="X58" s="7">
        <f t="shared" si="6"/>
        <v>0</v>
      </c>
      <c r="Y58" s="7">
        <f t="shared" si="6"/>
        <v>0</v>
      </c>
      <c r="Z58" s="8">
        <f t="shared" si="6"/>
        <v>87.8231197688812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118.38996629615848</v>
      </c>
      <c r="E59" s="10">
        <f t="shared" si="7"/>
        <v>118.38996629615848</v>
      </c>
      <c r="F59" s="10">
        <f t="shared" si="7"/>
        <v>0</v>
      </c>
      <c r="G59" s="10">
        <f t="shared" si="7"/>
        <v>0</v>
      </c>
      <c r="H59" s="10">
        <f t="shared" si="7"/>
        <v>72.7054330417642</v>
      </c>
      <c r="I59" s="10">
        <f t="shared" si="7"/>
        <v>72.7054330417642</v>
      </c>
      <c r="J59" s="10">
        <f t="shared" si="7"/>
        <v>-2608.5064656493228</v>
      </c>
      <c r="K59" s="10">
        <f t="shared" si="7"/>
        <v>-10.06269914688046</v>
      </c>
      <c r="L59" s="10">
        <f t="shared" si="7"/>
        <v>75.01771049593778</v>
      </c>
      <c r="M59" s="10">
        <f t="shared" si="7"/>
        <v>36.728341290472635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37.22269951372695</v>
      </c>
      <c r="W59" s="10">
        <f t="shared" si="7"/>
        <v>118.39000079255189</v>
      </c>
      <c r="X59" s="10">
        <f t="shared" si="7"/>
        <v>0</v>
      </c>
      <c r="Y59" s="10">
        <f t="shared" si="7"/>
        <v>0</v>
      </c>
      <c r="Z59" s="11">
        <f t="shared" si="7"/>
        <v>118.38996629615848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78.67661446761436</v>
      </c>
      <c r="E60" s="13">
        <f t="shared" si="7"/>
        <v>78.67661446761436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32.843719821970105</v>
      </c>
      <c r="M60" s="13">
        <f t="shared" si="7"/>
        <v>58.9714515011561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65.66088965891186</v>
      </c>
      <c r="W60" s="13">
        <f t="shared" si="7"/>
        <v>78.6766383212344</v>
      </c>
      <c r="X60" s="13">
        <f t="shared" si="7"/>
        <v>0</v>
      </c>
      <c r="Y60" s="13">
        <f t="shared" si="7"/>
        <v>0</v>
      </c>
      <c r="Z60" s="14">
        <f t="shared" si="7"/>
        <v>78.67661446761436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90.22218516389577</v>
      </c>
      <c r="E61" s="13">
        <f t="shared" si="7"/>
        <v>90.22218516389577</v>
      </c>
      <c r="F61" s="13">
        <f t="shared" si="7"/>
        <v>0</v>
      </c>
      <c r="G61" s="13">
        <f t="shared" si="7"/>
        <v>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30.240870505962214</v>
      </c>
      <c r="M61" s="13">
        <f t="shared" si="7"/>
        <v>55.757505655220164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62.73969465408423</v>
      </c>
      <c r="W61" s="13">
        <f t="shared" si="7"/>
        <v>90.22218516389577</v>
      </c>
      <c r="X61" s="13">
        <f t="shared" si="7"/>
        <v>0</v>
      </c>
      <c r="Y61" s="13">
        <f t="shared" si="7"/>
        <v>0</v>
      </c>
      <c r="Z61" s="14">
        <f t="shared" si="7"/>
        <v>90.22218516389577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60.25560414041675</v>
      </c>
      <c r="E62" s="13">
        <f t="shared" si="7"/>
        <v>60.25560414041675</v>
      </c>
      <c r="F62" s="13">
        <f t="shared" si="7"/>
        <v>0</v>
      </c>
      <c r="G62" s="13">
        <f t="shared" si="7"/>
        <v>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36.44764419537553</v>
      </c>
      <c r="M62" s="13">
        <f t="shared" si="7"/>
        <v>62.57821811886518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68.53837609947271</v>
      </c>
      <c r="W62" s="13">
        <f t="shared" si="7"/>
        <v>60.25562527090093</v>
      </c>
      <c r="X62" s="13">
        <f t="shared" si="7"/>
        <v>0</v>
      </c>
      <c r="Y62" s="13">
        <f t="shared" si="7"/>
        <v>0</v>
      </c>
      <c r="Z62" s="14">
        <f t="shared" si="7"/>
        <v>60.25560414041675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81.48144685836792</v>
      </c>
      <c r="E63" s="13">
        <f t="shared" si="7"/>
        <v>81.48144685836792</v>
      </c>
      <c r="F63" s="13">
        <f t="shared" si="7"/>
        <v>0</v>
      </c>
      <c r="G63" s="13">
        <f t="shared" si="7"/>
        <v>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33.279212168148206</v>
      </c>
      <c r="M63" s="13">
        <f t="shared" si="7"/>
        <v>59.985696132171675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67.1262504214303</v>
      </c>
      <c r="W63" s="13">
        <f t="shared" si="7"/>
        <v>81.48144685836792</v>
      </c>
      <c r="X63" s="13">
        <f t="shared" si="7"/>
        <v>0</v>
      </c>
      <c r="Y63" s="13">
        <f t="shared" si="7"/>
        <v>0</v>
      </c>
      <c r="Z63" s="14">
        <f t="shared" si="7"/>
        <v>81.48144685836792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86.57384814123726</v>
      </c>
      <c r="E64" s="13">
        <f t="shared" si="7"/>
        <v>86.57384814123726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32.77545739025406</v>
      </c>
      <c r="M64" s="13">
        <f t="shared" si="7"/>
        <v>59.66931797274155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66.38717363482488</v>
      </c>
      <c r="W64" s="13">
        <f t="shared" si="7"/>
        <v>86.5742031790817</v>
      </c>
      <c r="X64" s="13">
        <f t="shared" si="7"/>
        <v>0</v>
      </c>
      <c r="Y64" s="13">
        <f t="shared" si="7"/>
        <v>0</v>
      </c>
      <c r="Z64" s="14">
        <f t="shared" si="7"/>
        <v>86.57384814123726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76.39962096475165</v>
      </c>
      <c r="E66" s="16">
        <f t="shared" si="7"/>
        <v>76.39962096475165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30.102720454754994</v>
      </c>
      <c r="M66" s="16">
        <f t="shared" si="7"/>
        <v>17.714674858654533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14.8938713746858</v>
      </c>
      <c r="W66" s="16">
        <f t="shared" si="7"/>
        <v>76.39955399406728</v>
      </c>
      <c r="X66" s="16">
        <f t="shared" si="7"/>
        <v>0</v>
      </c>
      <c r="Y66" s="16">
        <f t="shared" si="7"/>
        <v>0</v>
      </c>
      <c r="Z66" s="17">
        <f t="shared" si="7"/>
        <v>76.39962096475165</v>
      </c>
    </row>
    <row r="67" spans="1:26" ht="13.5" hidden="1">
      <c r="A67" s="40" t="s">
        <v>120</v>
      </c>
      <c r="B67" s="23"/>
      <c r="C67" s="23"/>
      <c r="D67" s="24">
        <v>44419752</v>
      </c>
      <c r="E67" s="25">
        <v>44419752</v>
      </c>
      <c r="F67" s="25"/>
      <c r="G67" s="25"/>
      <c r="H67" s="25">
        <v>3581790</v>
      </c>
      <c r="I67" s="25">
        <v>3581790</v>
      </c>
      <c r="J67" s="25">
        <v>3375332</v>
      </c>
      <c r="K67" s="25">
        <v>3789512</v>
      </c>
      <c r="L67" s="25">
        <v>12318390</v>
      </c>
      <c r="M67" s="25">
        <v>19483234</v>
      </c>
      <c r="N67" s="25"/>
      <c r="O67" s="25"/>
      <c r="P67" s="25"/>
      <c r="Q67" s="25"/>
      <c r="R67" s="25"/>
      <c r="S67" s="25"/>
      <c r="T67" s="25"/>
      <c r="U67" s="25"/>
      <c r="V67" s="25">
        <v>23065024</v>
      </c>
      <c r="W67" s="25">
        <v>22209870</v>
      </c>
      <c r="X67" s="25"/>
      <c r="Y67" s="24"/>
      <c r="Z67" s="26">
        <v>44419752</v>
      </c>
    </row>
    <row r="68" spans="1:26" ht="13.5" hidden="1">
      <c r="A68" s="36" t="s">
        <v>31</v>
      </c>
      <c r="B68" s="18"/>
      <c r="C68" s="18"/>
      <c r="D68" s="19">
        <v>10295859</v>
      </c>
      <c r="E68" s="20">
        <v>10295859</v>
      </c>
      <c r="F68" s="20"/>
      <c r="G68" s="20"/>
      <c r="H68" s="20">
        <v>16234</v>
      </c>
      <c r="I68" s="20">
        <v>16234</v>
      </c>
      <c r="J68" s="20">
        <v>16317</v>
      </c>
      <c r="K68" s="20">
        <v>9729</v>
      </c>
      <c r="L68" s="20">
        <v>1139155</v>
      </c>
      <c r="M68" s="20">
        <v>1165201</v>
      </c>
      <c r="N68" s="20"/>
      <c r="O68" s="20"/>
      <c r="P68" s="20"/>
      <c r="Q68" s="20"/>
      <c r="R68" s="20"/>
      <c r="S68" s="20"/>
      <c r="T68" s="20"/>
      <c r="U68" s="20"/>
      <c r="V68" s="20">
        <v>1181435</v>
      </c>
      <c r="W68" s="20">
        <v>5147928</v>
      </c>
      <c r="X68" s="20"/>
      <c r="Y68" s="19"/>
      <c r="Z68" s="22">
        <v>10295859</v>
      </c>
    </row>
    <row r="69" spans="1:26" ht="13.5" hidden="1">
      <c r="A69" s="37" t="s">
        <v>32</v>
      </c>
      <c r="B69" s="18"/>
      <c r="C69" s="18"/>
      <c r="D69" s="19">
        <v>32983102</v>
      </c>
      <c r="E69" s="20">
        <v>32983102</v>
      </c>
      <c r="F69" s="20"/>
      <c r="G69" s="20"/>
      <c r="H69" s="20">
        <v>3464324</v>
      </c>
      <c r="I69" s="20">
        <v>3464324</v>
      </c>
      <c r="J69" s="20">
        <v>3250228</v>
      </c>
      <c r="K69" s="20">
        <v>3668607</v>
      </c>
      <c r="L69" s="20">
        <v>10864692</v>
      </c>
      <c r="M69" s="20">
        <v>17783527</v>
      </c>
      <c r="N69" s="20"/>
      <c r="O69" s="20"/>
      <c r="P69" s="20"/>
      <c r="Q69" s="20"/>
      <c r="R69" s="20"/>
      <c r="S69" s="20"/>
      <c r="T69" s="20"/>
      <c r="U69" s="20"/>
      <c r="V69" s="20">
        <v>21247851</v>
      </c>
      <c r="W69" s="20">
        <v>16491546</v>
      </c>
      <c r="X69" s="20"/>
      <c r="Y69" s="19"/>
      <c r="Z69" s="22">
        <v>32983102</v>
      </c>
    </row>
    <row r="70" spans="1:26" ht="13.5" hidden="1">
      <c r="A70" s="38" t="s">
        <v>114</v>
      </c>
      <c r="B70" s="18"/>
      <c r="C70" s="18"/>
      <c r="D70" s="19">
        <v>16262652</v>
      </c>
      <c r="E70" s="20">
        <v>16262652</v>
      </c>
      <c r="F70" s="20"/>
      <c r="G70" s="20"/>
      <c r="H70" s="20">
        <v>1402964</v>
      </c>
      <c r="I70" s="20">
        <v>1402964</v>
      </c>
      <c r="J70" s="20">
        <v>1245396</v>
      </c>
      <c r="K70" s="20">
        <v>1493173</v>
      </c>
      <c r="L70" s="20">
        <v>4748319</v>
      </c>
      <c r="M70" s="20">
        <v>7486888</v>
      </c>
      <c r="N70" s="20"/>
      <c r="O70" s="20"/>
      <c r="P70" s="20"/>
      <c r="Q70" s="20"/>
      <c r="R70" s="20"/>
      <c r="S70" s="20"/>
      <c r="T70" s="20"/>
      <c r="U70" s="20"/>
      <c r="V70" s="20">
        <v>8889852</v>
      </c>
      <c r="W70" s="20">
        <v>8131326</v>
      </c>
      <c r="X70" s="20"/>
      <c r="Y70" s="19"/>
      <c r="Z70" s="22">
        <v>16262652</v>
      </c>
    </row>
    <row r="71" spans="1:26" ht="13.5" hidden="1">
      <c r="A71" s="38" t="s">
        <v>115</v>
      </c>
      <c r="B71" s="18"/>
      <c r="C71" s="18"/>
      <c r="D71" s="19">
        <v>11406388</v>
      </c>
      <c r="E71" s="20">
        <v>11406388</v>
      </c>
      <c r="F71" s="20"/>
      <c r="G71" s="20"/>
      <c r="H71" s="20">
        <v>1027855</v>
      </c>
      <c r="I71" s="20">
        <v>1027855</v>
      </c>
      <c r="J71" s="20">
        <v>1035516</v>
      </c>
      <c r="K71" s="20">
        <v>1195345</v>
      </c>
      <c r="L71" s="20">
        <v>3194832</v>
      </c>
      <c r="M71" s="20">
        <v>5425693</v>
      </c>
      <c r="N71" s="20"/>
      <c r="O71" s="20"/>
      <c r="P71" s="20"/>
      <c r="Q71" s="20"/>
      <c r="R71" s="20"/>
      <c r="S71" s="20"/>
      <c r="T71" s="20"/>
      <c r="U71" s="20"/>
      <c r="V71" s="20">
        <v>6453548</v>
      </c>
      <c r="W71" s="20">
        <v>5703192</v>
      </c>
      <c r="X71" s="20"/>
      <c r="Y71" s="19"/>
      <c r="Z71" s="22">
        <v>11406388</v>
      </c>
    </row>
    <row r="72" spans="1:26" ht="13.5" hidden="1">
      <c r="A72" s="38" t="s">
        <v>116</v>
      </c>
      <c r="B72" s="18"/>
      <c r="C72" s="18"/>
      <c r="D72" s="19">
        <v>3850992</v>
      </c>
      <c r="E72" s="20">
        <v>3850992</v>
      </c>
      <c r="F72" s="20"/>
      <c r="G72" s="20"/>
      <c r="H72" s="20">
        <v>751075</v>
      </c>
      <c r="I72" s="20">
        <v>751075</v>
      </c>
      <c r="J72" s="20">
        <v>686521</v>
      </c>
      <c r="K72" s="20">
        <v>697543</v>
      </c>
      <c r="L72" s="20">
        <v>2073742</v>
      </c>
      <c r="M72" s="20">
        <v>3457806</v>
      </c>
      <c r="N72" s="20"/>
      <c r="O72" s="20"/>
      <c r="P72" s="20"/>
      <c r="Q72" s="20"/>
      <c r="R72" s="20"/>
      <c r="S72" s="20"/>
      <c r="T72" s="20"/>
      <c r="U72" s="20"/>
      <c r="V72" s="20">
        <v>4208881</v>
      </c>
      <c r="W72" s="20">
        <v>1925496</v>
      </c>
      <c r="X72" s="20"/>
      <c r="Y72" s="19"/>
      <c r="Z72" s="22">
        <v>3850992</v>
      </c>
    </row>
    <row r="73" spans="1:26" ht="13.5" hidden="1">
      <c r="A73" s="38" t="s">
        <v>117</v>
      </c>
      <c r="B73" s="18"/>
      <c r="C73" s="18"/>
      <c r="D73" s="19">
        <v>1463070</v>
      </c>
      <c r="E73" s="20">
        <v>1463070</v>
      </c>
      <c r="F73" s="20"/>
      <c r="G73" s="20"/>
      <c r="H73" s="20">
        <v>282430</v>
      </c>
      <c r="I73" s="20">
        <v>282430</v>
      </c>
      <c r="J73" s="20">
        <v>282795</v>
      </c>
      <c r="K73" s="20">
        <v>282546</v>
      </c>
      <c r="L73" s="20">
        <v>847799</v>
      </c>
      <c r="M73" s="20">
        <v>1413140</v>
      </c>
      <c r="N73" s="20"/>
      <c r="O73" s="20"/>
      <c r="P73" s="20"/>
      <c r="Q73" s="20"/>
      <c r="R73" s="20"/>
      <c r="S73" s="20"/>
      <c r="T73" s="20"/>
      <c r="U73" s="20"/>
      <c r="V73" s="20">
        <v>1695570</v>
      </c>
      <c r="W73" s="20">
        <v>731532</v>
      </c>
      <c r="X73" s="20"/>
      <c r="Y73" s="19"/>
      <c r="Z73" s="22">
        <v>1463070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1140791</v>
      </c>
      <c r="E75" s="29">
        <v>1140791</v>
      </c>
      <c r="F75" s="29"/>
      <c r="G75" s="29"/>
      <c r="H75" s="29">
        <v>101232</v>
      </c>
      <c r="I75" s="29">
        <v>101232</v>
      </c>
      <c r="J75" s="29">
        <v>108787</v>
      </c>
      <c r="K75" s="29">
        <v>111176</v>
      </c>
      <c r="L75" s="29">
        <v>314543</v>
      </c>
      <c r="M75" s="29">
        <v>534506</v>
      </c>
      <c r="N75" s="29"/>
      <c r="O75" s="29"/>
      <c r="P75" s="29"/>
      <c r="Q75" s="29"/>
      <c r="R75" s="29"/>
      <c r="S75" s="29"/>
      <c r="T75" s="29"/>
      <c r="U75" s="29"/>
      <c r="V75" s="29">
        <v>635738</v>
      </c>
      <c r="W75" s="29">
        <v>570396</v>
      </c>
      <c r="X75" s="29"/>
      <c r="Y75" s="28"/>
      <c r="Z75" s="30">
        <v>1140791</v>
      </c>
    </row>
    <row r="76" spans="1:26" ht="13.5" hidden="1">
      <c r="A76" s="41" t="s">
        <v>121</v>
      </c>
      <c r="B76" s="31">
        <v>52251740</v>
      </c>
      <c r="C76" s="31"/>
      <c r="D76" s="32">
        <v>39010812</v>
      </c>
      <c r="E76" s="33">
        <v>39010812</v>
      </c>
      <c r="F76" s="33"/>
      <c r="G76" s="33"/>
      <c r="H76" s="33">
        <v>3476127</v>
      </c>
      <c r="I76" s="33">
        <v>3476127</v>
      </c>
      <c r="J76" s="33">
        <v>2824598</v>
      </c>
      <c r="K76" s="33">
        <v>3667628</v>
      </c>
      <c r="L76" s="33">
        <v>4517623</v>
      </c>
      <c r="M76" s="33">
        <v>11009849</v>
      </c>
      <c r="N76" s="33"/>
      <c r="O76" s="33"/>
      <c r="P76" s="33"/>
      <c r="Q76" s="33"/>
      <c r="R76" s="33"/>
      <c r="S76" s="33"/>
      <c r="T76" s="33"/>
      <c r="U76" s="33"/>
      <c r="V76" s="33">
        <v>14485976</v>
      </c>
      <c r="W76" s="33">
        <v>19505406</v>
      </c>
      <c r="X76" s="33"/>
      <c r="Y76" s="32"/>
      <c r="Z76" s="34">
        <v>39010812</v>
      </c>
    </row>
    <row r="77" spans="1:26" ht="13.5" hidden="1">
      <c r="A77" s="36" t="s">
        <v>31</v>
      </c>
      <c r="B77" s="18">
        <v>52251740</v>
      </c>
      <c r="C77" s="18"/>
      <c r="D77" s="19">
        <v>12189264</v>
      </c>
      <c r="E77" s="20">
        <v>12189264</v>
      </c>
      <c r="F77" s="20"/>
      <c r="G77" s="20"/>
      <c r="H77" s="20">
        <v>11803</v>
      </c>
      <c r="I77" s="20">
        <v>11803</v>
      </c>
      <c r="J77" s="20">
        <v>-425630</v>
      </c>
      <c r="K77" s="20">
        <v>-979</v>
      </c>
      <c r="L77" s="20">
        <v>854568</v>
      </c>
      <c r="M77" s="20">
        <v>427959</v>
      </c>
      <c r="N77" s="20"/>
      <c r="O77" s="20"/>
      <c r="P77" s="20"/>
      <c r="Q77" s="20"/>
      <c r="R77" s="20"/>
      <c r="S77" s="20"/>
      <c r="T77" s="20"/>
      <c r="U77" s="20"/>
      <c r="V77" s="20">
        <v>439762</v>
      </c>
      <c r="W77" s="20">
        <v>6094632</v>
      </c>
      <c r="X77" s="20"/>
      <c r="Y77" s="19"/>
      <c r="Z77" s="22">
        <v>12189264</v>
      </c>
    </row>
    <row r="78" spans="1:26" ht="13.5" hidden="1">
      <c r="A78" s="37" t="s">
        <v>32</v>
      </c>
      <c r="B78" s="18"/>
      <c r="C78" s="18"/>
      <c r="D78" s="19">
        <v>25949988</v>
      </c>
      <c r="E78" s="20">
        <v>25949988</v>
      </c>
      <c r="F78" s="20"/>
      <c r="G78" s="20"/>
      <c r="H78" s="20">
        <v>3464324</v>
      </c>
      <c r="I78" s="20">
        <v>3464324</v>
      </c>
      <c r="J78" s="20">
        <v>3250228</v>
      </c>
      <c r="K78" s="20">
        <v>3668607</v>
      </c>
      <c r="L78" s="20">
        <v>3568369</v>
      </c>
      <c r="M78" s="20">
        <v>10487204</v>
      </c>
      <c r="N78" s="20"/>
      <c r="O78" s="20"/>
      <c r="P78" s="20"/>
      <c r="Q78" s="20"/>
      <c r="R78" s="20"/>
      <c r="S78" s="20"/>
      <c r="T78" s="20"/>
      <c r="U78" s="20"/>
      <c r="V78" s="20">
        <v>13951528</v>
      </c>
      <c r="W78" s="20">
        <v>12974994</v>
      </c>
      <c r="X78" s="20"/>
      <c r="Y78" s="19"/>
      <c r="Z78" s="22">
        <v>25949988</v>
      </c>
    </row>
    <row r="79" spans="1:26" ht="13.5" hidden="1">
      <c r="A79" s="38" t="s">
        <v>114</v>
      </c>
      <c r="B79" s="18"/>
      <c r="C79" s="18"/>
      <c r="D79" s="19">
        <v>14672520</v>
      </c>
      <c r="E79" s="20">
        <v>14672520</v>
      </c>
      <c r="F79" s="20"/>
      <c r="G79" s="20"/>
      <c r="H79" s="20">
        <v>1402964</v>
      </c>
      <c r="I79" s="20">
        <v>1402964</v>
      </c>
      <c r="J79" s="20">
        <v>1245396</v>
      </c>
      <c r="K79" s="20">
        <v>1493173</v>
      </c>
      <c r="L79" s="20">
        <v>1435933</v>
      </c>
      <c r="M79" s="20">
        <v>4174502</v>
      </c>
      <c r="N79" s="20"/>
      <c r="O79" s="20"/>
      <c r="P79" s="20"/>
      <c r="Q79" s="20"/>
      <c r="R79" s="20"/>
      <c r="S79" s="20"/>
      <c r="T79" s="20"/>
      <c r="U79" s="20"/>
      <c r="V79" s="20">
        <v>5577466</v>
      </c>
      <c r="W79" s="20">
        <v>7336260</v>
      </c>
      <c r="X79" s="20"/>
      <c r="Y79" s="19"/>
      <c r="Z79" s="22">
        <v>14672520</v>
      </c>
    </row>
    <row r="80" spans="1:26" ht="13.5" hidden="1">
      <c r="A80" s="38" t="s">
        <v>115</v>
      </c>
      <c r="B80" s="18"/>
      <c r="C80" s="18"/>
      <c r="D80" s="19">
        <v>6872988</v>
      </c>
      <c r="E80" s="20">
        <v>6872988</v>
      </c>
      <c r="F80" s="20"/>
      <c r="G80" s="20"/>
      <c r="H80" s="20">
        <v>1027855</v>
      </c>
      <c r="I80" s="20">
        <v>1027855</v>
      </c>
      <c r="J80" s="20">
        <v>1035516</v>
      </c>
      <c r="K80" s="20">
        <v>1195345</v>
      </c>
      <c r="L80" s="20">
        <v>1164441</v>
      </c>
      <c r="M80" s="20">
        <v>3395302</v>
      </c>
      <c r="N80" s="20"/>
      <c r="O80" s="20"/>
      <c r="P80" s="20"/>
      <c r="Q80" s="20"/>
      <c r="R80" s="20"/>
      <c r="S80" s="20"/>
      <c r="T80" s="20"/>
      <c r="U80" s="20"/>
      <c r="V80" s="20">
        <v>4423157</v>
      </c>
      <c r="W80" s="20">
        <v>3436494</v>
      </c>
      <c r="X80" s="20"/>
      <c r="Y80" s="19"/>
      <c r="Z80" s="22">
        <v>6872988</v>
      </c>
    </row>
    <row r="81" spans="1:26" ht="13.5" hidden="1">
      <c r="A81" s="38" t="s">
        <v>116</v>
      </c>
      <c r="B81" s="18"/>
      <c r="C81" s="18"/>
      <c r="D81" s="19">
        <v>3137844</v>
      </c>
      <c r="E81" s="20">
        <v>3137844</v>
      </c>
      <c r="F81" s="20"/>
      <c r="G81" s="20"/>
      <c r="H81" s="20">
        <v>751075</v>
      </c>
      <c r="I81" s="20">
        <v>751075</v>
      </c>
      <c r="J81" s="20">
        <v>686521</v>
      </c>
      <c r="K81" s="20">
        <v>697543</v>
      </c>
      <c r="L81" s="20">
        <v>690125</v>
      </c>
      <c r="M81" s="20">
        <v>2074189</v>
      </c>
      <c r="N81" s="20"/>
      <c r="O81" s="20"/>
      <c r="P81" s="20"/>
      <c r="Q81" s="20"/>
      <c r="R81" s="20"/>
      <c r="S81" s="20"/>
      <c r="T81" s="20"/>
      <c r="U81" s="20"/>
      <c r="V81" s="20">
        <v>2825264</v>
      </c>
      <c r="W81" s="20">
        <v>1568922</v>
      </c>
      <c r="X81" s="20"/>
      <c r="Y81" s="19"/>
      <c r="Z81" s="22">
        <v>3137844</v>
      </c>
    </row>
    <row r="82" spans="1:26" ht="13.5" hidden="1">
      <c r="A82" s="38" t="s">
        <v>117</v>
      </c>
      <c r="B82" s="18"/>
      <c r="C82" s="18"/>
      <c r="D82" s="19">
        <v>1266636</v>
      </c>
      <c r="E82" s="20">
        <v>1266636</v>
      </c>
      <c r="F82" s="20"/>
      <c r="G82" s="20"/>
      <c r="H82" s="20">
        <v>282430</v>
      </c>
      <c r="I82" s="20">
        <v>282430</v>
      </c>
      <c r="J82" s="20">
        <v>282795</v>
      </c>
      <c r="K82" s="20">
        <v>282546</v>
      </c>
      <c r="L82" s="20">
        <v>277870</v>
      </c>
      <c r="M82" s="20">
        <v>843211</v>
      </c>
      <c r="N82" s="20"/>
      <c r="O82" s="20"/>
      <c r="P82" s="20"/>
      <c r="Q82" s="20"/>
      <c r="R82" s="20"/>
      <c r="S82" s="20"/>
      <c r="T82" s="20"/>
      <c r="U82" s="20"/>
      <c r="V82" s="20">
        <v>1125641</v>
      </c>
      <c r="W82" s="20">
        <v>633318</v>
      </c>
      <c r="X82" s="20"/>
      <c r="Y82" s="19"/>
      <c r="Z82" s="22">
        <v>1266636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871560</v>
      </c>
      <c r="E84" s="29">
        <v>871560</v>
      </c>
      <c r="F84" s="29"/>
      <c r="G84" s="29"/>
      <c r="H84" s="29"/>
      <c r="I84" s="29"/>
      <c r="J84" s="29"/>
      <c r="K84" s="29"/>
      <c r="L84" s="29">
        <v>94686</v>
      </c>
      <c r="M84" s="29">
        <v>94686</v>
      </c>
      <c r="N84" s="29"/>
      <c r="O84" s="29"/>
      <c r="P84" s="29"/>
      <c r="Q84" s="29"/>
      <c r="R84" s="29"/>
      <c r="S84" s="29"/>
      <c r="T84" s="29"/>
      <c r="U84" s="29"/>
      <c r="V84" s="29">
        <v>94686</v>
      </c>
      <c r="W84" s="29">
        <v>435780</v>
      </c>
      <c r="X84" s="29"/>
      <c r="Y84" s="28"/>
      <c r="Z84" s="30">
        <v>871560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10418008</v>
      </c>
      <c r="C5" s="18">
        <v>0</v>
      </c>
      <c r="D5" s="58">
        <v>12862568</v>
      </c>
      <c r="E5" s="59">
        <v>12862568</v>
      </c>
      <c r="F5" s="59">
        <v>302587</v>
      </c>
      <c r="G5" s="59">
        <v>302283</v>
      </c>
      <c r="H5" s="59">
        <v>303015</v>
      </c>
      <c r="I5" s="59">
        <v>907885</v>
      </c>
      <c r="J5" s="59">
        <v>96684</v>
      </c>
      <c r="K5" s="59">
        <v>118962</v>
      </c>
      <c r="L5" s="59">
        <v>118962</v>
      </c>
      <c r="M5" s="59">
        <v>334608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1242493</v>
      </c>
      <c r="W5" s="59">
        <v>12862568</v>
      </c>
      <c r="X5" s="59">
        <v>-11620075</v>
      </c>
      <c r="Y5" s="60">
        <v>-90.34</v>
      </c>
      <c r="Z5" s="61">
        <v>12862568</v>
      </c>
    </row>
    <row r="6" spans="1:26" ht="13.5">
      <c r="A6" s="57" t="s">
        <v>32</v>
      </c>
      <c r="B6" s="18">
        <v>30944892</v>
      </c>
      <c r="C6" s="18">
        <v>0</v>
      </c>
      <c r="D6" s="58">
        <v>24808653</v>
      </c>
      <c r="E6" s="59">
        <v>24808653</v>
      </c>
      <c r="F6" s="59">
        <v>601864</v>
      </c>
      <c r="G6" s="59">
        <v>540102</v>
      </c>
      <c r="H6" s="59">
        <v>487286</v>
      </c>
      <c r="I6" s="59">
        <v>1629252</v>
      </c>
      <c r="J6" s="59">
        <v>299590</v>
      </c>
      <c r="K6" s="59">
        <v>1197425</v>
      </c>
      <c r="L6" s="59">
        <v>1175332</v>
      </c>
      <c r="M6" s="59">
        <v>2672347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4301599</v>
      </c>
      <c r="W6" s="59">
        <v>12404328</v>
      </c>
      <c r="X6" s="59">
        <v>-8102729</v>
      </c>
      <c r="Y6" s="60">
        <v>-65.32</v>
      </c>
      <c r="Z6" s="61">
        <v>24808653</v>
      </c>
    </row>
    <row r="7" spans="1:26" ht="13.5">
      <c r="A7" s="57" t="s">
        <v>33</v>
      </c>
      <c r="B7" s="18">
        <v>1585117</v>
      </c>
      <c r="C7" s="18">
        <v>0</v>
      </c>
      <c r="D7" s="58">
        <v>0</v>
      </c>
      <c r="E7" s="59">
        <v>0</v>
      </c>
      <c r="F7" s="59">
        <v>43200</v>
      </c>
      <c r="G7" s="59">
        <v>137551</v>
      </c>
      <c r="H7" s="59">
        <v>104144</v>
      </c>
      <c r="I7" s="59">
        <v>284895</v>
      </c>
      <c r="J7" s="59">
        <v>75495</v>
      </c>
      <c r="K7" s="59">
        <v>184009</v>
      </c>
      <c r="L7" s="59">
        <v>7664</v>
      </c>
      <c r="M7" s="59">
        <v>267168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552063</v>
      </c>
      <c r="W7" s="59"/>
      <c r="X7" s="59">
        <v>552063</v>
      </c>
      <c r="Y7" s="60">
        <v>0</v>
      </c>
      <c r="Z7" s="61">
        <v>0</v>
      </c>
    </row>
    <row r="8" spans="1:26" ht="13.5">
      <c r="A8" s="57" t="s">
        <v>34</v>
      </c>
      <c r="B8" s="18">
        <v>140729470</v>
      </c>
      <c r="C8" s="18">
        <v>0</v>
      </c>
      <c r="D8" s="58">
        <v>122360950</v>
      </c>
      <c r="E8" s="59">
        <v>122360950</v>
      </c>
      <c r="F8" s="59">
        <v>51793911</v>
      </c>
      <c r="G8" s="59">
        <v>2073000</v>
      </c>
      <c r="H8" s="59">
        <v>353441</v>
      </c>
      <c r="I8" s="59">
        <v>54220352</v>
      </c>
      <c r="J8" s="59">
        <v>1582605</v>
      </c>
      <c r="K8" s="59">
        <v>1831693</v>
      </c>
      <c r="L8" s="59">
        <v>38356000</v>
      </c>
      <c r="M8" s="59">
        <v>41770298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95990650</v>
      </c>
      <c r="W8" s="59">
        <v>98196960</v>
      </c>
      <c r="X8" s="59">
        <v>-2206310</v>
      </c>
      <c r="Y8" s="60">
        <v>-2.25</v>
      </c>
      <c r="Z8" s="61">
        <v>122360950</v>
      </c>
    </row>
    <row r="9" spans="1:26" ht="13.5">
      <c r="A9" s="57" t="s">
        <v>35</v>
      </c>
      <c r="B9" s="18">
        <v>7771877</v>
      </c>
      <c r="C9" s="18">
        <v>0</v>
      </c>
      <c r="D9" s="58">
        <v>1475724</v>
      </c>
      <c r="E9" s="59">
        <v>1475724</v>
      </c>
      <c r="F9" s="59">
        <v>5242498</v>
      </c>
      <c r="G9" s="59">
        <v>2995848</v>
      </c>
      <c r="H9" s="59">
        <v>484920</v>
      </c>
      <c r="I9" s="59">
        <v>8723266</v>
      </c>
      <c r="J9" s="59">
        <v>104492</v>
      </c>
      <c r="K9" s="59">
        <v>239448</v>
      </c>
      <c r="L9" s="59">
        <v>336799</v>
      </c>
      <c r="M9" s="59">
        <v>680739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9404005</v>
      </c>
      <c r="W9" s="59">
        <v>739112</v>
      </c>
      <c r="X9" s="59">
        <v>8664893</v>
      </c>
      <c r="Y9" s="60">
        <v>1172.34</v>
      </c>
      <c r="Z9" s="61">
        <v>1475724</v>
      </c>
    </row>
    <row r="10" spans="1:26" ht="25.5">
      <c r="A10" s="62" t="s">
        <v>106</v>
      </c>
      <c r="B10" s="63">
        <f>SUM(B5:B9)</f>
        <v>191449364</v>
      </c>
      <c r="C10" s="63">
        <f>SUM(C5:C9)</f>
        <v>0</v>
      </c>
      <c r="D10" s="64">
        <f aca="true" t="shared" si="0" ref="D10:Z10">SUM(D5:D9)</f>
        <v>161507895</v>
      </c>
      <c r="E10" s="65">
        <f t="shared" si="0"/>
        <v>161507895</v>
      </c>
      <c r="F10" s="65">
        <f t="shared" si="0"/>
        <v>57984060</v>
      </c>
      <c r="G10" s="65">
        <f t="shared" si="0"/>
        <v>6048784</v>
      </c>
      <c r="H10" s="65">
        <f t="shared" si="0"/>
        <v>1732806</v>
      </c>
      <c r="I10" s="65">
        <f t="shared" si="0"/>
        <v>65765650</v>
      </c>
      <c r="J10" s="65">
        <f t="shared" si="0"/>
        <v>2158866</v>
      </c>
      <c r="K10" s="65">
        <f t="shared" si="0"/>
        <v>3571537</v>
      </c>
      <c r="L10" s="65">
        <f t="shared" si="0"/>
        <v>39994757</v>
      </c>
      <c r="M10" s="65">
        <f t="shared" si="0"/>
        <v>45725160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111490810</v>
      </c>
      <c r="W10" s="65">
        <f t="shared" si="0"/>
        <v>124202968</v>
      </c>
      <c r="X10" s="65">
        <f t="shared" si="0"/>
        <v>-12712158</v>
      </c>
      <c r="Y10" s="66">
        <f>+IF(W10&lt;&gt;0,(X10/W10)*100,0)</f>
        <v>-10.234987299176296</v>
      </c>
      <c r="Z10" s="67">
        <f t="shared" si="0"/>
        <v>161507895</v>
      </c>
    </row>
    <row r="11" spans="1:26" ht="13.5">
      <c r="A11" s="57" t="s">
        <v>36</v>
      </c>
      <c r="B11" s="18">
        <v>56713707</v>
      </c>
      <c r="C11" s="18">
        <v>0</v>
      </c>
      <c r="D11" s="58">
        <v>52978671</v>
      </c>
      <c r="E11" s="59">
        <v>52978671</v>
      </c>
      <c r="F11" s="59">
        <v>4688152</v>
      </c>
      <c r="G11" s="59">
        <v>4447133</v>
      </c>
      <c r="H11" s="59">
        <v>4439329</v>
      </c>
      <c r="I11" s="59">
        <v>13574614</v>
      </c>
      <c r="J11" s="59">
        <v>4468485</v>
      </c>
      <c r="K11" s="59">
        <v>6925821</v>
      </c>
      <c r="L11" s="59">
        <v>4385481</v>
      </c>
      <c r="M11" s="59">
        <v>15779787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29354401</v>
      </c>
      <c r="W11" s="59">
        <v>26489334</v>
      </c>
      <c r="X11" s="59">
        <v>2865067</v>
      </c>
      <c r="Y11" s="60">
        <v>10.82</v>
      </c>
      <c r="Z11" s="61">
        <v>52978671</v>
      </c>
    </row>
    <row r="12" spans="1:26" ht="13.5">
      <c r="A12" s="57" t="s">
        <v>37</v>
      </c>
      <c r="B12" s="18">
        <v>7817698</v>
      </c>
      <c r="C12" s="18">
        <v>0</v>
      </c>
      <c r="D12" s="58">
        <v>10014706</v>
      </c>
      <c r="E12" s="59">
        <v>10014706</v>
      </c>
      <c r="F12" s="59">
        <v>713411</v>
      </c>
      <c r="G12" s="59">
        <v>639836</v>
      </c>
      <c r="H12" s="59">
        <v>639836</v>
      </c>
      <c r="I12" s="59">
        <v>1993083</v>
      </c>
      <c r="J12" s="59">
        <v>757848</v>
      </c>
      <c r="K12" s="59">
        <v>758138</v>
      </c>
      <c r="L12" s="59">
        <v>774521</v>
      </c>
      <c r="M12" s="59">
        <v>2290507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4283590</v>
      </c>
      <c r="W12" s="59">
        <v>5007354</v>
      </c>
      <c r="X12" s="59">
        <v>-723764</v>
      </c>
      <c r="Y12" s="60">
        <v>-14.45</v>
      </c>
      <c r="Z12" s="61">
        <v>10014706</v>
      </c>
    </row>
    <row r="13" spans="1:26" ht="13.5">
      <c r="A13" s="57" t="s">
        <v>107</v>
      </c>
      <c r="B13" s="18">
        <v>57117989</v>
      </c>
      <c r="C13" s="18">
        <v>0</v>
      </c>
      <c r="D13" s="58">
        <v>10000000</v>
      </c>
      <c r="E13" s="59">
        <v>10000000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4999998</v>
      </c>
      <c r="X13" s="59">
        <v>-4999998</v>
      </c>
      <c r="Y13" s="60">
        <v>-100</v>
      </c>
      <c r="Z13" s="61">
        <v>10000000</v>
      </c>
    </row>
    <row r="14" spans="1:26" ht="13.5">
      <c r="A14" s="57" t="s">
        <v>38</v>
      </c>
      <c r="B14" s="18">
        <v>290784</v>
      </c>
      <c r="C14" s="18">
        <v>0</v>
      </c>
      <c r="D14" s="58">
        <v>943402</v>
      </c>
      <c r="E14" s="59">
        <v>943402</v>
      </c>
      <c r="F14" s="59">
        <v>13523</v>
      </c>
      <c r="G14" s="59">
        <v>20953</v>
      </c>
      <c r="H14" s="59">
        <v>10415</v>
      </c>
      <c r="I14" s="59">
        <v>44891</v>
      </c>
      <c r="J14" s="59">
        <v>26742</v>
      </c>
      <c r="K14" s="59">
        <v>10483</v>
      </c>
      <c r="L14" s="59">
        <v>418188</v>
      </c>
      <c r="M14" s="59">
        <v>455413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500304</v>
      </c>
      <c r="W14" s="59">
        <v>471702</v>
      </c>
      <c r="X14" s="59">
        <v>28602</v>
      </c>
      <c r="Y14" s="60">
        <v>6.06</v>
      </c>
      <c r="Z14" s="61">
        <v>943402</v>
      </c>
    </row>
    <row r="15" spans="1:26" ht="13.5">
      <c r="A15" s="57" t="s">
        <v>39</v>
      </c>
      <c r="B15" s="18">
        <v>10095492</v>
      </c>
      <c r="C15" s="18">
        <v>0</v>
      </c>
      <c r="D15" s="58">
        <v>12084959</v>
      </c>
      <c r="E15" s="59">
        <v>12084959</v>
      </c>
      <c r="F15" s="59">
        <v>1311716</v>
      </c>
      <c r="G15" s="59">
        <v>1132264</v>
      </c>
      <c r="H15" s="59">
        <v>1311043</v>
      </c>
      <c r="I15" s="59">
        <v>3755023</v>
      </c>
      <c r="J15" s="59">
        <v>559493</v>
      </c>
      <c r="K15" s="59">
        <v>973320</v>
      </c>
      <c r="L15" s="59">
        <v>15000</v>
      </c>
      <c r="M15" s="59">
        <v>1547813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5302836</v>
      </c>
      <c r="W15" s="59">
        <v>6042480</v>
      </c>
      <c r="X15" s="59">
        <v>-739644</v>
      </c>
      <c r="Y15" s="60">
        <v>-12.24</v>
      </c>
      <c r="Z15" s="61">
        <v>12084959</v>
      </c>
    </row>
    <row r="16" spans="1:26" ht="13.5">
      <c r="A16" s="68" t="s">
        <v>40</v>
      </c>
      <c r="B16" s="18">
        <v>52992455</v>
      </c>
      <c r="C16" s="18">
        <v>0</v>
      </c>
      <c r="D16" s="58">
        <v>4938233</v>
      </c>
      <c r="E16" s="59">
        <v>4938233</v>
      </c>
      <c r="F16" s="59">
        <v>292854</v>
      </c>
      <c r="G16" s="59">
        <v>582787</v>
      </c>
      <c r="H16" s="59">
        <v>598608</v>
      </c>
      <c r="I16" s="59">
        <v>1474249</v>
      </c>
      <c r="J16" s="59">
        <v>43798</v>
      </c>
      <c r="K16" s="59">
        <v>0</v>
      </c>
      <c r="L16" s="59">
        <v>294555</v>
      </c>
      <c r="M16" s="59">
        <v>338353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1812602</v>
      </c>
      <c r="W16" s="59">
        <v>2469114</v>
      </c>
      <c r="X16" s="59">
        <v>-656512</v>
      </c>
      <c r="Y16" s="60">
        <v>-26.59</v>
      </c>
      <c r="Z16" s="61">
        <v>4938233</v>
      </c>
    </row>
    <row r="17" spans="1:26" ht="13.5">
      <c r="A17" s="57" t="s">
        <v>41</v>
      </c>
      <c r="B17" s="18">
        <v>161768739</v>
      </c>
      <c r="C17" s="18">
        <v>0</v>
      </c>
      <c r="D17" s="58">
        <v>69984868</v>
      </c>
      <c r="E17" s="59">
        <v>69984868</v>
      </c>
      <c r="F17" s="59">
        <v>7960514</v>
      </c>
      <c r="G17" s="59">
        <v>6574336</v>
      </c>
      <c r="H17" s="59">
        <v>6422355</v>
      </c>
      <c r="I17" s="59">
        <v>20957205</v>
      </c>
      <c r="J17" s="59">
        <v>12437899</v>
      </c>
      <c r="K17" s="59">
        <v>6230529</v>
      </c>
      <c r="L17" s="59">
        <v>13094415</v>
      </c>
      <c r="M17" s="59">
        <v>31762843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52720048</v>
      </c>
      <c r="W17" s="59">
        <v>36395913</v>
      </c>
      <c r="X17" s="59">
        <v>16324135</v>
      </c>
      <c r="Y17" s="60">
        <v>44.85</v>
      </c>
      <c r="Z17" s="61">
        <v>69984868</v>
      </c>
    </row>
    <row r="18" spans="1:26" ht="13.5">
      <c r="A18" s="69" t="s">
        <v>42</v>
      </c>
      <c r="B18" s="70">
        <f>SUM(B11:B17)</f>
        <v>346796864</v>
      </c>
      <c r="C18" s="70">
        <f>SUM(C11:C17)</f>
        <v>0</v>
      </c>
      <c r="D18" s="71">
        <f aca="true" t="shared" si="1" ref="D18:Z18">SUM(D11:D17)</f>
        <v>160944839</v>
      </c>
      <c r="E18" s="72">
        <f t="shared" si="1"/>
        <v>160944839</v>
      </c>
      <c r="F18" s="72">
        <f t="shared" si="1"/>
        <v>14980170</v>
      </c>
      <c r="G18" s="72">
        <f t="shared" si="1"/>
        <v>13397309</v>
      </c>
      <c r="H18" s="72">
        <f t="shared" si="1"/>
        <v>13421586</v>
      </c>
      <c r="I18" s="72">
        <f t="shared" si="1"/>
        <v>41799065</v>
      </c>
      <c r="J18" s="72">
        <f t="shared" si="1"/>
        <v>18294265</v>
      </c>
      <c r="K18" s="72">
        <f t="shared" si="1"/>
        <v>14898291</v>
      </c>
      <c r="L18" s="72">
        <f t="shared" si="1"/>
        <v>18982160</v>
      </c>
      <c r="M18" s="72">
        <f t="shared" si="1"/>
        <v>52174716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93973781</v>
      </c>
      <c r="W18" s="72">
        <f t="shared" si="1"/>
        <v>81875895</v>
      </c>
      <c r="X18" s="72">
        <f t="shared" si="1"/>
        <v>12097886</v>
      </c>
      <c r="Y18" s="66">
        <f>+IF(W18&lt;&gt;0,(X18/W18)*100,0)</f>
        <v>14.775882449895661</v>
      </c>
      <c r="Z18" s="73">
        <f t="shared" si="1"/>
        <v>160944839</v>
      </c>
    </row>
    <row r="19" spans="1:26" ht="13.5">
      <c r="A19" s="69" t="s">
        <v>43</v>
      </c>
      <c r="B19" s="74">
        <f>+B10-B18</f>
        <v>-155347500</v>
      </c>
      <c r="C19" s="74">
        <f>+C10-C18</f>
        <v>0</v>
      </c>
      <c r="D19" s="75">
        <f aca="true" t="shared" si="2" ref="D19:Z19">+D10-D18</f>
        <v>563056</v>
      </c>
      <c r="E19" s="76">
        <f t="shared" si="2"/>
        <v>563056</v>
      </c>
      <c r="F19" s="76">
        <f t="shared" si="2"/>
        <v>43003890</v>
      </c>
      <c r="G19" s="76">
        <f t="shared" si="2"/>
        <v>-7348525</v>
      </c>
      <c r="H19" s="76">
        <f t="shared" si="2"/>
        <v>-11688780</v>
      </c>
      <c r="I19" s="76">
        <f t="shared" si="2"/>
        <v>23966585</v>
      </c>
      <c r="J19" s="76">
        <f t="shared" si="2"/>
        <v>-16135399</v>
      </c>
      <c r="K19" s="76">
        <f t="shared" si="2"/>
        <v>-11326754</v>
      </c>
      <c r="L19" s="76">
        <f t="shared" si="2"/>
        <v>21012597</v>
      </c>
      <c r="M19" s="76">
        <f t="shared" si="2"/>
        <v>-6449556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17517029</v>
      </c>
      <c r="W19" s="76">
        <f>IF(E10=E18,0,W10-W18)</f>
        <v>42327073</v>
      </c>
      <c r="X19" s="76">
        <f t="shared" si="2"/>
        <v>-24810044</v>
      </c>
      <c r="Y19" s="77">
        <f>+IF(W19&lt;&gt;0,(X19/W19)*100,0)</f>
        <v>-58.61507125711244</v>
      </c>
      <c r="Z19" s="78">
        <f t="shared" si="2"/>
        <v>563056</v>
      </c>
    </row>
    <row r="20" spans="1:26" ht="13.5">
      <c r="A20" s="57" t="s">
        <v>44</v>
      </c>
      <c r="B20" s="18">
        <v>158778289</v>
      </c>
      <c r="C20" s="18">
        <v>0</v>
      </c>
      <c r="D20" s="58">
        <v>140131050</v>
      </c>
      <c r="E20" s="59">
        <v>140131050</v>
      </c>
      <c r="F20" s="59">
        <v>30774708</v>
      </c>
      <c r="G20" s="59">
        <v>21296000</v>
      </c>
      <c r="H20" s="59">
        <v>2370045</v>
      </c>
      <c r="I20" s="59">
        <v>54440753</v>
      </c>
      <c r="J20" s="59">
        <v>45642146</v>
      </c>
      <c r="K20" s="59">
        <v>2853810</v>
      </c>
      <c r="L20" s="59">
        <v>21891291</v>
      </c>
      <c r="M20" s="59">
        <v>70387247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124828000</v>
      </c>
      <c r="W20" s="59">
        <v>112104840</v>
      </c>
      <c r="X20" s="59">
        <v>12723160</v>
      </c>
      <c r="Y20" s="60">
        <v>11.35</v>
      </c>
      <c r="Z20" s="61">
        <v>140131050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3430789</v>
      </c>
      <c r="C22" s="85">
        <f>SUM(C19:C21)</f>
        <v>0</v>
      </c>
      <c r="D22" s="86">
        <f aca="true" t="shared" si="3" ref="D22:Z22">SUM(D19:D21)</f>
        <v>140694106</v>
      </c>
      <c r="E22" s="87">
        <f t="shared" si="3"/>
        <v>140694106</v>
      </c>
      <c r="F22" s="87">
        <f t="shared" si="3"/>
        <v>73778598</v>
      </c>
      <c r="G22" s="87">
        <f t="shared" si="3"/>
        <v>13947475</v>
      </c>
      <c r="H22" s="87">
        <f t="shared" si="3"/>
        <v>-9318735</v>
      </c>
      <c r="I22" s="87">
        <f t="shared" si="3"/>
        <v>78407338</v>
      </c>
      <c r="J22" s="87">
        <f t="shared" si="3"/>
        <v>29506747</v>
      </c>
      <c r="K22" s="87">
        <f t="shared" si="3"/>
        <v>-8472944</v>
      </c>
      <c r="L22" s="87">
        <f t="shared" si="3"/>
        <v>42903888</v>
      </c>
      <c r="M22" s="87">
        <f t="shared" si="3"/>
        <v>63937691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142345029</v>
      </c>
      <c r="W22" s="87">
        <f t="shared" si="3"/>
        <v>154431913</v>
      </c>
      <c r="X22" s="87">
        <f t="shared" si="3"/>
        <v>-12086884</v>
      </c>
      <c r="Y22" s="88">
        <f>+IF(W22&lt;&gt;0,(X22/W22)*100,0)</f>
        <v>-7.826675047404224</v>
      </c>
      <c r="Z22" s="89">
        <f t="shared" si="3"/>
        <v>140694106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3430789</v>
      </c>
      <c r="C24" s="74">
        <f>SUM(C22:C23)</f>
        <v>0</v>
      </c>
      <c r="D24" s="75">
        <f aca="true" t="shared" si="4" ref="D24:Z24">SUM(D22:D23)</f>
        <v>140694106</v>
      </c>
      <c r="E24" s="76">
        <f t="shared" si="4"/>
        <v>140694106</v>
      </c>
      <c r="F24" s="76">
        <f t="shared" si="4"/>
        <v>73778598</v>
      </c>
      <c r="G24" s="76">
        <f t="shared" si="4"/>
        <v>13947475</v>
      </c>
      <c r="H24" s="76">
        <f t="shared" si="4"/>
        <v>-9318735</v>
      </c>
      <c r="I24" s="76">
        <f t="shared" si="4"/>
        <v>78407338</v>
      </c>
      <c r="J24" s="76">
        <f t="shared" si="4"/>
        <v>29506747</v>
      </c>
      <c r="K24" s="76">
        <f t="shared" si="4"/>
        <v>-8472944</v>
      </c>
      <c r="L24" s="76">
        <f t="shared" si="4"/>
        <v>42903888</v>
      </c>
      <c r="M24" s="76">
        <f t="shared" si="4"/>
        <v>63937691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142345029</v>
      </c>
      <c r="W24" s="76">
        <f t="shared" si="4"/>
        <v>154431913</v>
      </c>
      <c r="X24" s="76">
        <f t="shared" si="4"/>
        <v>-12086884</v>
      </c>
      <c r="Y24" s="77">
        <f>+IF(W24&lt;&gt;0,(X24/W24)*100,0)</f>
        <v>-7.826675047404224</v>
      </c>
      <c r="Z24" s="78">
        <f t="shared" si="4"/>
        <v>140694106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82677491</v>
      </c>
      <c r="C27" s="21">
        <v>0</v>
      </c>
      <c r="D27" s="98">
        <v>137325764</v>
      </c>
      <c r="E27" s="99">
        <v>137325764</v>
      </c>
      <c r="F27" s="99">
        <v>13826542</v>
      </c>
      <c r="G27" s="99">
        <v>8148682</v>
      </c>
      <c r="H27" s="99">
        <v>10957957</v>
      </c>
      <c r="I27" s="99">
        <v>32933181</v>
      </c>
      <c r="J27" s="99">
        <v>13969265</v>
      </c>
      <c r="K27" s="99">
        <v>0</v>
      </c>
      <c r="L27" s="99">
        <v>20206186</v>
      </c>
      <c r="M27" s="99">
        <v>34175451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67108632</v>
      </c>
      <c r="W27" s="99">
        <v>68662882</v>
      </c>
      <c r="X27" s="99">
        <v>-1554250</v>
      </c>
      <c r="Y27" s="100">
        <v>-2.26</v>
      </c>
      <c r="Z27" s="101">
        <v>137325764</v>
      </c>
    </row>
    <row r="28" spans="1:26" ht="13.5">
      <c r="A28" s="102" t="s">
        <v>44</v>
      </c>
      <c r="B28" s="18">
        <v>70185808</v>
      </c>
      <c r="C28" s="18">
        <v>0</v>
      </c>
      <c r="D28" s="58">
        <v>129377050</v>
      </c>
      <c r="E28" s="59">
        <v>129377050</v>
      </c>
      <c r="F28" s="59">
        <v>13523121</v>
      </c>
      <c r="G28" s="59">
        <v>8148682</v>
      </c>
      <c r="H28" s="59">
        <v>9432014</v>
      </c>
      <c r="I28" s="59">
        <v>31103817</v>
      </c>
      <c r="J28" s="59">
        <v>10897771</v>
      </c>
      <c r="K28" s="59">
        <v>0</v>
      </c>
      <c r="L28" s="59">
        <v>16590498</v>
      </c>
      <c r="M28" s="59">
        <v>27488269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58592086</v>
      </c>
      <c r="W28" s="59">
        <v>64688525</v>
      </c>
      <c r="X28" s="59">
        <v>-6096439</v>
      </c>
      <c r="Y28" s="60">
        <v>-9.42</v>
      </c>
      <c r="Z28" s="61">
        <v>129377050</v>
      </c>
    </row>
    <row r="29" spans="1:26" ht="13.5">
      <c r="A29" s="57" t="s">
        <v>111</v>
      </c>
      <c r="B29" s="18">
        <v>8990267</v>
      </c>
      <c r="C29" s="18">
        <v>0</v>
      </c>
      <c r="D29" s="58">
        <v>0</v>
      </c>
      <c r="E29" s="59">
        <v>0</v>
      </c>
      <c r="F29" s="59">
        <v>221421</v>
      </c>
      <c r="G29" s="59">
        <v>0</v>
      </c>
      <c r="H29" s="59">
        <v>1525943</v>
      </c>
      <c r="I29" s="59">
        <v>1747364</v>
      </c>
      <c r="J29" s="59">
        <v>3071494</v>
      </c>
      <c r="K29" s="59">
        <v>0</v>
      </c>
      <c r="L29" s="59">
        <v>3615688</v>
      </c>
      <c r="M29" s="59">
        <v>6687182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8434546</v>
      </c>
      <c r="W29" s="59"/>
      <c r="X29" s="59">
        <v>8434546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3501416</v>
      </c>
      <c r="C31" s="18">
        <v>0</v>
      </c>
      <c r="D31" s="58">
        <v>7948714</v>
      </c>
      <c r="E31" s="59">
        <v>7948714</v>
      </c>
      <c r="F31" s="59">
        <v>82000</v>
      </c>
      <c r="G31" s="59">
        <v>0</v>
      </c>
      <c r="H31" s="59">
        <v>0</v>
      </c>
      <c r="I31" s="59">
        <v>82000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82000</v>
      </c>
      <c r="W31" s="59">
        <v>3974357</v>
      </c>
      <c r="X31" s="59">
        <v>-3892357</v>
      </c>
      <c r="Y31" s="60">
        <v>-97.94</v>
      </c>
      <c r="Z31" s="61">
        <v>7948714</v>
      </c>
    </row>
    <row r="32" spans="1:26" ht="13.5">
      <c r="A32" s="69" t="s">
        <v>50</v>
      </c>
      <c r="B32" s="21">
        <f>SUM(B28:B31)</f>
        <v>82677491</v>
      </c>
      <c r="C32" s="21">
        <f>SUM(C28:C31)</f>
        <v>0</v>
      </c>
      <c r="D32" s="98">
        <f aca="true" t="shared" si="5" ref="D32:Z32">SUM(D28:D31)</f>
        <v>137325764</v>
      </c>
      <c r="E32" s="99">
        <f t="shared" si="5"/>
        <v>137325764</v>
      </c>
      <c r="F32" s="99">
        <f t="shared" si="5"/>
        <v>13826542</v>
      </c>
      <c r="G32" s="99">
        <f t="shared" si="5"/>
        <v>8148682</v>
      </c>
      <c r="H32" s="99">
        <f t="shared" si="5"/>
        <v>10957957</v>
      </c>
      <c r="I32" s="99">
        <f t="shared" si="5"/>
        <v>32933181</v>
      </c>
      <c r="J32" s="99">
        <f t="shared" si="5"/>
        <v>13969265</v>
      </c>
      <c r="K32" s="99">
        <f t="shared" si="5"/>
        <v>0</v>
      </c>
      <c r="L32" s="99">
        <f t="shared" si="5"/>
        <v>20206186</v>
      </c>
      <c r="M32" s="99">
        <f t="shared" si="5"/>
        <v>34175451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67108632</v>
      </c>
      <c r="W32" s="99">
        <f t="shared" si="5"/>
        <v>68662882</v>
      </c>
      <c r="X32" s="99">
        <f t="shared" si="5"/>
        <v>-1554250</v>
      </c>
      <c r="Y32" s="100">
        <f>+IF(W32&lt;&gt;0,(X32/W32)*100,0)</f>
        <v>-2.263595635266227</v>
      </c>
      <c r="Z32" s="101">
        <f t="shared" si="5"/>
        <v>137325764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39249503</v>
      </c>
      <c r="C35" s="18">
        <v>0</v>
      </c>
      <c r="D35" s="58">
        <v>17963594</v>
      </c>
      <c r="E35" s="59">
        <v>17963594</v>
      </c>
      <c r="F35" s="59">
        <v>210303180</v>
      </c>
      <c r="G35" s="59">
        <v>215238190</v>
      </c>
      <c r="H35" s="59">
        <v>193691618</v>
      </c>
      <c r="I35" s="59">
        <v>193691618</v>
      </c>
      <c r="J35" s="59">
        <v>190008814</v>
      </c>
      <c r="K35" s="59">
        <v>186850406</v>
      </c>
      <c r="L35" s="59">
        <v>204117226</v>
      </c>
      <c r="M35" s="59">
        <v>204117226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204117226</v>
      </c>
      <c r="W35" s="59">
        <v>8981797</v>
      </c>
      <c r="X35" s="59">
        <v>195135429</v>
      </c>
      <c r="Y35" s="60">
        <v>2172.57</v>
      </c>
      <c r="Z35" s="61">
        <v>17963594</v>
      </c>
    </row>
    <row r="36" spans="1:26" ht="13.5">
      <c r="A36" s="57" t="s">
        <v>53</v>
      </c>
      <c r="B36" s="18">
        <v>1644834669</v>
      </c>
      <c r="C36" s="18">
        <v>0</v>
      </c>
      <c r="D36" s="58">
        <v>1416310286</v>
      </c>
      <c r="E36" s="59">
        <v>1416310286</v>
      </c>
      <c r="F36" s="59">
        <v>13826542</v>
      </c>
      <c r="G36" s="59">
        <v>8148682</v>
      </c>
      <c r="H36" s="59">
        <v>10957957</v>
      </c>
      <c r="I36" s="59">
        <v>10957957</v>
      </c>
      <c r="J36" s="59">
        <v>13969265</v>
      </c>
      <c r="K36" s="59">
        <v>14401964</v>
      </c>
      <c r="L36" s="59">
        <v>20206186</v>
      </c>
      <c r="M36" s="59">
        <v>20206186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20206186</v>
      </c>
      <c r="W36" s="59">
        <v>708155143</v>
      </c>
      <c r="X36" s="59">
        <v>-687948957</v>
      </c>
      <c r="Y36" s="60">
        <v>-97.15</v>
      </c>
      <c r="Z36" s="61">
        <v>1416310286</v>
      </c>
    </row>
    <row r="37" spans="1:26" ht="13.5">
      <c r="A37" s="57" t="s">
        <v>54</v>
      </c>
      <c r="B37" s="18">
        <v>67056743</v>
      </c>
      <c r="C37" s="18">
        <v>0</v>
      </c>
      <c r="D37" s="58">
        <v>14524621</v>
      </c>
      <c r="E37" s="59">
        <v>14524621</v>
      </c>
      <c r="F37" s="59">
        <v>18749587</v>
      </c>
      <c r="G37" s="59">
        <v>34886714</v>
      </c>
      <c r="H37" s="59">
        <v>24861177</v>
      </c>
      <c r="I37" s="59">
        <v>24861177</v>
      </c>
      <c r="J37" s="59">
        <v>54155245</v>
      </c>
      <c r="K37" s="59">
        <v>46025145</v>
      </c>
      <c r="L37" s="59">
        <v>39232232</v>
      </c>
      <c r="M37" s="59">
        <v>39232232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39232232</v>
      </c>
      <c r="W37" s="59">
        <v>7262311</v>
      </c>
      <c r="X37" s="59">
        <v>31969921</v>
      </c>
      <c r="Y37" s="60">
        <v>440.22</v>
      </c>
      <c r="Z37" s="61">
        <v>14524621</v>
      </c>
    </row>
    <row r="38" spans="1:26" ht="13.5">
      <c r="A38" s="57" t="s">
        <v>55</v>
      </c>
      <c r="B38" s="18">
        <v>-10021435</v>
      </c>
      <c r="C38" s="18">
        <v>0</v>
      </c>
      <c r="D38" s="58">
        <v>3834209</v>
      </c>
      <c r="E38" s="59">
        <v>3834209</v>
      </c>
      <c r="F38" s="59">
        <v>1937684</v>
      </c>
      <c r="G38" s="59">
        <v>1937684</v>
      </c>
      <c r="H38" s="59">
        <v>1937684</v>
      </c>
      <c r="I38" s="59">
        <v>1937684</v>
      </c>
      <c r="J38" s="59">
        <v>1937684</v>
      </c>
      <c r="K38" s="59">
        <v>1937684</v>
      </c>
      <c r="L38" s="59">
        <v>1937684</v>
      </c>
      <c r="M38" s="59">
        <v>1937684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1937684</v>
      </c>
      <c r="W38" s="59">
        <v>1917105</v>
      </c>
      <c r="X38" s="59">
        <v>20579</v>
      </c>
      <c r="Y38" s="60">
        <v>1.07</v>
      </c>
      <c r="Z38" s="61">
        <v>3834209</v>
      </c>
    </row>
    <row r="39" spans="1:26" ht="13.5">
      <c r="A39" s="57" t="s">
        <v>56</v>
      </c>
      <c r="B39" s="18">
        <v>1627048864</v>
      </c>
      <c r="C39" s="18">
        <v>0</v>
      </c>
      <c r="D39" s="58">
        <v>1415915050</v>
      </c>
      <c r="E39" s="59">
        <v>1415915050</v>
      </c>
      <c r="F39" s="59">
        <v>203442451</v>
      </c>
      <c r="G39" s="59">
        <v>186562474</v>
      </c>
      <c r="H39" s="59">
        <v>177850714</v>
      </c>
      <c r="I39" s="59">
        <v>177850714</v>
      </c>
      <c r="J39" s="59">
        <v>147885149</v>
      </c>
      <c r="K39" s="59">
        <v>153289541</v>
      </c>
      <c r="L39" s="59">
        <v>183153495</v>
      </c>
      <c r="M39" s="59">
        <v>183153495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183153495</v>
      </c>
      <c r="W39" s="59">
        <v>707957525</v>
      </c>
      <c r="X39" s="59">
        <v>-524804030</v>
      </c>
      <c r="Y39" s="60">
        <v>-74.13</v>
      </c>
      <c r="Z39" s="61">
        <v>1415915050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146571236</v>
      </c>
      <c r="C42" s="18">
        <v>0</v>
      </c>
      <c r="D42" s="58">
        <v>158037779</v>
      </c>
      <c r="E42" s="59">
        <v>158037779</v>
      </c>
      <c r="F42" s="59">
        <v>32436179</v>
      </c>
      <c r="G42" s="59">
        <v>-6808669</v>
      </c>
      <c r="H42" s="59">
        <v>-11650440</v>
      </c>
      <c r="I42" s="59">
        <v>13977070</v>
      </c>
      <c r="J42" s="59">
        <v>20267151</v>
      </c>
      <c r="K42" s="59">
        <v>16753227</v>
      </c>
      <c r="L42" s="59">
        <v>35860592</v>
      </c>
      <c r="M42" s="59">
        <v>72880970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86858040</v>
      </c>
      <c r="W42" s="59">
        <v>163533923</v>
      </c>
      <c r="X42" s="59">
        <v>-76675883</v>
      </c>
      <c r="Y42" s="60">
        <v>-46.89</v>
      </c>
      <c r="Z42" s="61">
        <v>158037779</v>
      </c>
    </row>
    <row r="43" spans="1:26" ht="13.5">
      <c r="A43" s="57" t="s">
        <v>59</v>
      </c>
      <c r="B43" s="18">
        <v>-82677491</v>
      </c>
      <c r="C43" s="18">
        <v>0</v>
      </c>
      <c r="D43" s="58">
        <v>-149309760</v>
      </c>
      <c r="E43" s="59">
        <v>-149309760</v>
      </c>
      <c r="F43" s="59">
        <v>-13826542</v>
      </c>
      <c r="G43" s="59">
        <v>-8148682</v>
      </c>
      <c r="H43" s="59">
        <v>-10957957</v>
      </c>
      <c r="I43" s="59">
        <v>-32933181</v>
      </c>
      <c r="J43" s="59">
        <v>-13969265</v>
      </c>
      <c r="K43" s="59">
        <v>-14401964</v>
      </c>
      <c r="L43" s="59">
        <v>-20206186</v>
      </c>
      <c r="M43" s="59">
        <v>-48577415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-81510596</v>
      </c>
      <c r="W43" s="59">
        <v>-74654880</v>
      </c>
      <c r="X43" s="59">
        <v>-6855716</v>
      </c>
      <c r="Y43" s="60">
        <v>9.18</v>
      </c>
      <c r="Z43" s="61">
        <v>-149309760</v>
      </c>
    </row>
    <row r="44" spans="1:26" ht="13.5">
      <c r="A44" s="57" t="s">
        <v>60</v>
      </c>
      <c r="B44" s="18">
        <v>-31459913</v>
      </c>
      <c r="C44" s="18">
        <v>0</v>
      </c>
      <c r="D44" s="58">
        <v>-784402</v>
      </c>
      <c r="E44" s="59">
        <v>-784402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-392201</v>
      </c>
      <c r="X44" s="59">
        <v>392201</v>
      </c>
      <c r="Y44" s="60">
        <v>-100</v>
      </c>
      <c r="Z44" s="61">
        <v>-784402</v>
      </c>
    </row>
    <row r="45" spans="1:26" ht="13.5">
      <c r="A45" s="69" t="s">
        <v>61</v>
      </c>
      <c r="B45" s="21">
        <v>17002593</v>
      </c>
      <c r="C45" s="21">
        <v>0</v>
      </c>
      <c r="D45" s="98">
        <v>9998329</v>
      </c>
      <c r="E45" s="99">
        <v>9998329</v>
      </c>
      <c r="F45" s="99">
        <v>42448436</v>
      </c>
      <c r="G45" s="99">
        <v>27491085</v>
      </c>
      <c r="H45" s="99">
        <v>4882688</v>
      </c>
      <c r="I45" s="99">
        <v>4882688</v>
      </c>
      <c r="J45" s="99">
        <v>11180574</v>
      </c>
      <c r="K45" s="99">
        <v>13531837</v>
      </c>
      <c r="L45" s="99">
        <v>29186243</v>
      </c>
      <c r="M45" s="99">
        <v>29186243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29186243</v>
      </c>
      <c r="W45" s="99">
        <v>90541554</v>
      </c>
      <c r="X45" s="99">
        <v>-61355311</v>
      </c>
      <c r="Y45" s="100">
        <v>-67.76</v>
      </c>
      <c r="Z45" s="101">
        <v>9998329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5643583</v>
      </c>
      <c r="C49" s="51">
        <v>0</v>
      </c>
      <c r="D49" s="128">
        <v>5373680</v>
      </c>
      <c r="E49" s="53">
        <v>2343302</v>
      </c>
      <c r="F49" s="53">
        <v>0</v>
      </c>
      <c r="G49" s="53">
        <v>0</v>
      </c>
      <c r="H49" s="53">
        <v>0</v>
      </c>
      <c r="I49" s="53">
        <v>1981469</v>
      </c>
      <c r="J49" s="53">
        <v>0</v>
      </c>
      <c r="K49" s="53">
        <v>0</v>
      </c>
      <c r="L49" s="53">
        <v>0</v>
      </c>
      <c r="M49" s="53">
        <v>1895560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3035000</v>
      </c>
      <c r="W49" s="53">
        <v>24266938</v>
      </c>
      <c r="X49" s="53">
        <v>92819919</v>
      </c>
      <c r="Y49" s="53">
        <v>137359451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41.7678138178387</v>
      </c>
      <c r="C58" s="5">
        <f>IF(C67=0,0,+(C76/C67)*100)</f>
        <v>0</v>
      </c>
      <c r="D58" s="6">
        <f aca="true" t="shared" si="6" ref="D58:Z58">IF(D67=0,0,+(D76/D67)*100)</f>
        <v>84.99999244457118</v>
      </c>
      <c r="E58" s="7">
        <f t="shared" si="6"/>
        <v>84.99999244457118</v>
      </c>
      <c r="F58" s="7">
        <f t="shared" si="6"/>
        <v>22.87818798364975</v>
      </c>
      <c r="G58" s="7">
        <f t="shared" si="6"/>
        <v>29.71218623313568</v>
      </c>
      <c r="H58" s="7">
        <f t="shared" si="6"/>
        <v>427.20748170633726</v>
      </c>
      <c r="I58" s="7">
        <f t="shared" si="6"/>
        <v>151.09306277114715</v>
      </c>
      <c r="J58" s="7">
        <f t="shared" si="6"/>
        <v>51.89414395090266</v>
      </c>
      <c r="K58" s="7">
        <f t="shared" si="6"/>
        <v>22.053924871637292</v>
      </c>
      <c r="L58" s="7">
        <f t="shared" si="6"/>
        <v>19.169678604706505</v>
      </c>
      <c r="M58" s="7">
        <f t="shared" si="6"/>
        <v>24.744966253236246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82.5655129821078</v>
      </c>
      <c r="W58" s="7">
        <f t="shared" si="6"/>
        <v>84.99998299850806</v>
      </c>
      <c r="X58" s="7">
        <f t="shared" si="6"/>
        <v>0</v>
      </c>
      <c r="Y58" s="7">
        <f t="shared" si="6"/>
        <v>0</v>
      </c>
      <c r="Z58" s="8">
        <f t="shared" si="6"/>
        <v>84.99999244457118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85.00000155489946</v>
      </c>
      <c r="E59" s="10">
        <f t="shared" si="7"/>
        <v>85.00000155489946</v>
      </c>
      <c r="F59" s="10">
        <f t="shared" si="7"/>
        <v>24.2627740121023</v>
      </c>
      <c r="G59" s="10">
        <f t="shared" si="7"/>
        <v>47.322872936949814</v>
      </c>
      <c r="H59" s="10">
        <f t="shared" si="7"/>
        <v>295.1731762454004</v>
      </c>
      <c r="I59" s="10">
        <f t="shared" si="7"/>
        <v>122.35954994299938</v>
      </c>
      <c r="J59" s="10">
        <f t="shared" si="7"/>
        <v>100</v>
      </c>
      <c r="K59" s="10">
        <f t="shared" si="7"/>
        <v>101.46349254383753</v>
      </c>
      <c r="L59" s="10">
        <f t="shared" si="7"/>
        <v>80.35759318101579</v>
      </c>
      <c r="M59" s="10">
        <f t="shared" si="7"/>
        <v>93.53691483766079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114.59750678675856</v>
      </c>
      <c r="W59" s="10">
        <f t="shared" si="7"/>
        <v>85.00000155489946</v>
      </c>
      <c r="X59" s="10">
        <f t="shared" si="7"/>
        <v>0</v>
      </c>
      <c r="Y59" s="10">
        <f t="shared" si="7"/>
        <v>0</v>
      </c>
      <c r="Z59" s="11">
        <f t="shared" si="7"/>
        <v>85.00000155489946</v>
      </c>
    </row>
    <row r="60" spans="1:26" ht="13.5">
      <c r="A60" s="37" t="s">
        <v>32</v>
      </c>
      <c r="B60" s="12">
        <f t="shared" si="7"/>
        <v>65.73274516517944</v>
      </c>
      <c r="C60" s="12">
        <f t="shared" si="7"/>
        <v>0</v>
      </c>
      <c r="D60" s="3">
        <f t="shared" si="7"/>
        <v>84.99997158249583</v>
      </c>
      <c r="E60" s="13">
        <f t="shared" si="7"/>
        <v>84.99997158249583</v>
      </c>
      <c r="F60" s="13">
        <f t="shared" si="7"/>
        <v>22.18208764770779</v>
      </c>
      <c r="G60" s="13">
        <f t="shared" si="7"/>
        <v>19.8558790746933</v>
      </c>
      <c r="H60" s="13">
        <f t="shared" si="7"/>
        <v>509.3119851586132</v>
      </c>
      <c r="I60" s="13">
        <f t="shared" si="7"/>
        <v>167.10453631482423</v>
      </c>
      <c r="J60" s="13">
        <f t="shared" si="7"/>
        <v>36.36937147434828</v>
      </c>
      <c r="K60" s="13">
        <f t="shared" si="7"/>
        <v>14.16472847986304</v>
      </c>
      <c r="L60" s="13">
        <f t="shared" si="7"/>
        <v>12.976503660242383</v>
      </c>
      <c r="M60" s="13">
        <f t="shared" si="7"/>
        <v>16.131438020586398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73.31324932891235</v>
      </c>
      <c r="W60" s="13">
        <f t="shared" si="7"/>
        <v>84.9999613038288</v>
      </c>
      <c r="X60" s="13">
        <f t="shared" si="7"/>
        <v>0</v>
      </c>
      <c r="Y60" s="13">
        <f t="shared" si="7"/>
        <v>0</v>
      </c>
      <c r="Z60" s="14">
        <f t="shared" si="7"/>
        <v>84.99997158249583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84.99997584706475</v>
      </c>
      <c r="E61" s="13">
        <f t="shared" si="7"/>
        <v>84.99997584706475</v>
      </c>
      <c r="F61" s="13">
        <f t="shared" si="7"/>
        <v>60.57666482344577</v>
      </c>
      <c r="G61" s="13">
        <f t="shared" si="7"/>
        <v>197.7033526172719</v>
      </c>
      <c r="H61" s="13">
        <f t="shared" si="7"/>
        <v>1513.2031814895156</v>
      </c>
      <c r="I61" s="13">
        <f t="shared" si="7"/>
        <v>146.764776601582</v>
      </c>
      <c r="J61" s="13">
        <f t="shared" si="7"/>
        <v>21.716448993562594</v>
      </c>
      <c r="K61" s="13">
        <f t="shared" si="7"/>
        <v>59.34092614664724</v>
      </c>
      <c r="L61" s="13">
        <f t="shared" si="7"/>
        <v>100</v>
      </c>
      <c r="M61" s="13">
        <f t="shared" si="7"/>
        <v>43.56082864399183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73.25045803706509</v>
      </c>
      <c r="W61" s="13">
        <f t="shared" si="7"/>
        <v>85</v>
      </c>
      <c r="X61" s="13">
        <f t="shared" si="7"/>
        <v>0</v>
      </c>
      <c r="Y61" s="13">
        <f t="shared" si="7"/>
        <v>0</v>
      </c>
      <c r="Z61" s="14">
        <f t="shared" si="7"/>
        <v>84.99997584706475</v>
      </c>
    </row>
    <row r="62" spans="1:26" ht="13.5">
      <c r="A62" s="38" t="s">
        <v>115</v>
      </c>
      <c r="B62" s="12">
        <f t="shared" si="7"/>
        <v>53.537752125017334</v>
      </c>
      <c r="C62" s="12">
        <f t="shared" si="7"/>
        <v>0</v>
      </c>
      <c r="D62" s="3">
        <f t="shared" si="7"/>
        <v>84.99997861851249</v>
      </c>
      <c r="E62" s="13">
        <f t="shared" si="7"/>
        <v>84.99997861851249</v>
      </c>
      <c r="F62" s="13">
        <f t="shared" si="7"/>
        <v>26.046839916733582</v>
      </c>
      <c r="G62" s="13">
        <f t="shared" si="7"/>
        <v>17.934289736658002</v>
      </c>
      <c r="H62" s="13">
        <f t="shared" si="7"/>
        <v>847.6788430370277</v>
      </c>
      <c r="I62" s="13">
        <f t="shared" si="7"/>
        <v>285.5722716872423</v>
      </c>
      <c r="J62" s="13">
        <f t="shared" si="7"/>
        <v>100</v>
      </c>
      <c r="K62" s="13">
        <f t="shared" si="7"/>
        <v>10.877701286750257</v>
      </c>
      <c r="L62" s="13">
        <f t="shared" si="7"/>
        <v>6.857952010176947</v>
      </c>
      <c r="M62" s="13">
        <f t="shared" si="7"/>
        <v>11.277328029356312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85.27343103563146</v>
      </c>
      <c r="W62" s="13">
        <f t="shared" si="7"/>
        <v>84.9999842105928</v>
      </c>
      <c r="X62" s="13">
        <f t="shared" si="7"/>
        <v>0</v>
      </c>
      <c r="Y62" s="13">
        <f t="shared" si="7"/>
        <v>0</v>
      </c>
      <c r="Z62" s="14">
        <f t="shared" si="7"/>
        <v>84.99997861851249</v>
      </c>
    </row>
    <row r="63" spans="1:26" ht="13.5">
      <c r="A63" s="38" t="s">
        <v>116</v>
      </c>
      <c r="B63" s="12">
        <f t="shared" si="7"/>
        <v>51.73199060471545</v>
      </c>
      <c r="C63" s="12">
        <f t="shared" si="7"/>
        <v>0</v>
      </c>
      <c r="D63" s="3">
        <f t="shared" si="7"/>
        <v>85.0000727092937</v>
      </c>
      <c r="E63" s="13">
        <f t="shared" si="7"/>
        <v>85.0000727092937</v>
      </c>
      <c r="F63" s="13">
        <f t="shared" si="7"/>
        <v>0.7951625264866327</v>
      </c>
      <c r="G63" s="13">
        <f t="shared" si="7"/>
        <v>1.8563184707632656</v>
      </c>
      <c r="H63" s="13">
        <f t="shared" si="7"/>
        <v>238.4027996934313</v>
      </c>
      <c r="I63" s="13">
        <f t="shared" si="7"/>
        <v>80.35142689689374</v>
      </c>
      <c r="J63" s="13">
        <f t="shared" si="7"/>
        <v>91.51322751322752</v>
      </c>
      <c r="K63" s="13">
        <f t="shared" si="7"/>
        <v>7.534038140751094</v>
      </c>
      <c r="L63" s="13">
        <f t="shared" si="7"/>
        <v>10.781750146521798</v>
      </c>
      <c r="M63" s="13">
        <f t="shared" si="7"/>
        <v>11.293934886069835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52.291761924410885</v>
      </c>
      <c r="W63" s="13">
        <f t="shared" si="7"/>
        <v>85.0000727092937</v>
      </c>
      <c r="X63" s="13">
        <f t="shared" si="7"/>
        <v>0</v>
      </c>
      <c r="Y63" s="13">
        <f t="shared" si="7"/>
        <v>0</v>
      </c>
      <c r="Z63" s="14">
        <f t="shared" si="7"/>
        <v>85.0000727092937</v>
      </c>
    </row>
    <row r="64" spans="1:26" ht="13.5">
      <c r="A64" s="38" t="s">
        <v>117</v>
      </c>
      <c r="B64" s="12">
        <f t="shared" si="7"/>
        <v>193.30398623958004</v>
      </c>
      <c r="C64" s="12">
        <f t="shared" si="7"/>
        <v>0</v>
      </c>
      <c r="D64" s="3">
        <f t="shared" si="7"/>
        <v>84.99964118656341</v>
      </c>
      <c r="E64" s="13">
        <f t="shared" si="7"/>
        <v>84.99964118656341</v>
      </c>
      <c r="F64" s="13">
        <f t="shared" si="7"/>
        <v>4.383778553206462</v>
      </c>
      <c r="G64" s="13">
        <f t="shared" si="7"/>
        <v>5.556749155256938</v>
      </c>
      <c r="H64" s="13">
        <f t="shared" si="7"/>
        <v>248.36324928221254</v>
      </c>
      <c r="I64" s="13">
        <f t="shared" si="7"/>
        <v>86.12494098109768</v>
      </c>
      <c r="J64" s="13">
        <f t="shared" si="7"/>
        <v>100</v>
      </c>
      <c r="K64" s="13">
        <f t="shared" si="7"/>
        <v>12.224848141565264</v>
      </c>
      <c r="L64" s="13">
        <f t="shared" si="7"/>
        <v>7.962069571671322</v>
      </c>
      <c r="M64" s="13">
        <f t="shared" si="7"/>
        <v>11.277887534332386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55.942366920244446</v>
      </c>
      <c r="W64" s="13">
        <f t="shared" si="7"/>
        <v>84.99908666266538</v>
      </c>
      <c r="X64" s="13">
        <f t="shared" si="7"/>
        <v>0</v>
      </c>
      <c r="Y64" s="13">
        <f t="shared" si="7"/>
        <v>0</v>
      </c>
      <c r="Z64" s="14">
        <f t="shared" si="7"/>
        <v>84.99964118656341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85.008</v>
      </c>
      <c r="E66" s="16">
        <f t="shared" si="7"/>
        <v>85.008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85.00119990400769</v>
      </c>
      <c r="X66" s="16">
        <f t="shared" si="7"/>
        <v>0</v>
      </c>
      <c r="Y66" s="16">
        <f t="shared" si="7"/>
        <v>0</v>
      </c>
      <c r="Z66" s="17">
        <f t="shared" si="7"/>
        <v>85.008</v>
      </c>
    </row>
    <row r="67" spans="1:26" ht="13.5" hidden="1">
      <c r="A67" s="40" t="s">
        <v>120</v>
      </c>
      <c r="B67" s="23">
        <v>48700004</v>
      </c>
      <c r="C67" s="23"/>
      <c r="D67" s="24">
        <v>37721221</v>
      </c>
      <c r="E67" s="25">
        <v>37721221</v>
      </c>
      <c r="F67" s="25">
        <v>904451</v>
      </c>
      <c r="G67" s="25">
        <v>842385</v>
      </c>
      <c r="H67" s="25">
        <v>790301</v>
      </c>
      <c r="I67" s="25">
        <v>2537137</v>
      </c>
      <c r="J67" s="25">
        <v>396274</v>
      </c>
      <c r="K67" s="25">
        <v>1316387</v>
      </c>
      <c r="L67" s="25">
        <v>1294294</v>
      </c>
      <c r="M67" s="25">
        <v>3006955</v>
      </c>
      <c r="N67" s="25"/>
      <c r="O67" s="25"/>
      <c r="P67" s="25"/>
      <c r="Q67" s="25"/>
      <c r="R67" s="25"/>
      <c r="S67" s="25"/>
      <c r="T67" s="25"/>
      <c r="U67" s="25"/>
      <c r="V67" s="25">
        <v>5544092</v>
      </c>
      <c r="W67" s="25">
        <v>25291898</v>
      </c>
      <c r="X67" s="25"/>
      <c r="Y67" s="24"/>
      <c r="Z67" s="26">
        <v>37721221</v>
      </c>
    </row>
    <row r="68" spans="1:26" ht="13.5" hidden="1">
      <c r="A68" s="36" t="s">
        <v>31</v>
      </c>
      <c r="B68" s="18">
        <v>10418008</v>
      </c>
      <c r="C68" s="18"/>
      <c r="D68" s="19">
        <v>12862568</v>
      </c>
      <c r="E68" s="20">
        <v>12862568</v>
      </c>
      <c r="F68" s="20">
        <v>302587</v>
      </c>
      <c r="G68" s="20">
        <v>302283</v>
      </c>
      <c r="H68" s="20">
        <v>303015</v>
      </c>
      <c r="I68" s="20">
        <v>907885</v>
      </c>
      <c r="J68" s="20">
        <v>96684</v>
      </c>
      <c r="K68" s="20">
        <v>118962</v>
      </c>
      <c r="L68" s="20">
        <v>118962</v>
      </c>
      <c r="M68" s="20">
        <v>334608</v>
      </c>
      <c r="N68" s="20"/>
      <c r="O68" s="20"/>
      <c r="P68" s="20"/>
      <c r="Q68" s="20"/>
      <c r="R68" s="20"/>
      <c r="S68" s="20"/>
      <c r="T68" s="20"/>
      <c r="U68" s="20"/>
      <c r="V68" s="20">
        <v>1242493</v>
      </c>
      <c r="W68" s="20">
        <v>12862568</v>
      </c>
      <c r="X68" s="20"/>
      <c r="Y68" s="19"/>
      <c r="Z68" s="22">
        <v>12862568</v>
      </c>
    </row>
    <row r="69" spans="1:26" ht="13.5" hidden="1">
      <c r="A69" s="37" t="s">
        <v>32</v>
      </c>
      <c r="B69" s="18">
        <v>30944892</v>
      </c>
      <c r="C69" s="18"/>
      <c r="D69" s="19">
        <v>24808653</v>
      </c>
      <c r="E69" s="20">
        <v>24808653</v>
      </c>
      <c r="F69" s="20">
        <v>601864</v>
      </c>
      <c r="G69" s="20">
        <v>540102</v>
      </c>
      <c r="H69" s="20">
        <v>487286</v>
      </c>
      <c r="I69" s="20">
        <v>1629252</v>
      </c>
      <c r="J69" s="20">
        <v>299590</v>
      </c>
      <c r="K69" s="20">
        <v>1197425</v>
      </c>
      <c r="L69" s="20">
        <v>1175332</v>
      </c>
      <c r="M69" s="20">
        <v>2672347</v>
      </c>
      <c r="N69" s="20"/>
      <c r="O69" s="20"/>
      <c r="P69" s="20"/>
      <c r="Q69" s="20"/>
      <c r="R69" s="20"/>
      <c r="S69" s="20"/>
      <c r="T69" s="20"/>
      <c r="U69" s="20"/>
      <c r="V69" s="20">
        <v>4301599</v>
      </c>
      <c r="W69" s="20">
        <v>12404328</v>
      </c>
      <c r="X69" s="20"/>
      <c r="Y69" s="19"/>
      <c r="Z69" s="22">
        <v>24808653</v>
      </c>
    </row>
    <row r="70" spans="1:26" ht="13.5" hidden="1">
      <c r="A70" s="38" t="s">
        <v>114</v>
      </c>
      <c r="B70" s="18">
        <v>5259100</v>
      </c>
      <c r="C70" s="18"/>
      <c r="D70" s="19">
        <v>7038482</v>
      </c>
      <c r="E70" s="20">
        <v>7038482</v>
      </c>
      <c r="F70" s="20">
        <v>126590</v>
      </c>
      <c r="G70" s="20">
        <v>28694</v>
      </c>
      <c r="H70" s="20">
        <v>6915</v>
      </c>
      <c r="I70" s="20">
        <v>162199</v>
      </c>
      <c r="J70" s="20">
        <v>242489</v>
      </c>
      <c r="K70" s="20">
        <v>90612</v>
      </c>
      <c r="L70" s="20">
        <v>68519</v>
      </c>
      <c r="M70" s="20">
        <v>401620</v>
      </c>
      <c r="N70" s="20"/>
      <c r="O70" s="20"/>
      <c r="P70" s="20"/>
      <c r="Q70" s="20"/>
      <c r="R70" s="20"/>
      <c r="S70" s="20"/>
      <c r="T70" s="20"/>
      <c r="U70" s="20"/>
      <c r="V70" s="20">
        <v>563819</v>
      </c>
      <c r="W70" s="20">
        <v>3519240</v>
      </c>
      <c r="X70" s="20"/>
      <c r="Y70" s="19"/>
      <c r="Z70" s="22">
        <v>7038482</v>
      </c>
    </row>
    <row r="71" spans="1:26" ht="13.5" hidden="1">
      <c r="A71" s="38" t="s">
        <v>115</v>
      </c>
      <c r="B71" s="18">
        <v>22822755</v>
      </c>
      <c r="C71" s="18"/>
      <c r="D71" s="19">
        <v>15200065</v>
      </c>
      <c r="E71" s="20">
        <v>15200065</v>
      </c>
      <c r="F71" s="20">
        <v>195517</v>
      </c>
      <c r="G71" s="20">
        <v>231562</v>
      </c>
      <c r="H71" s="20">
        <v>200525</v>
      </c>
      <c r="I71" s="20">
        <v>627604</v>
      </c>
      <c r="J71" s="20">
        <v>44917</v>
      </c>
      <c r="K71" s="20">
        <v>826967</v>
      </c>
      <c r="L71" s="20">
        <v>826967</v>
      </c>
      <c r="M71" s="20">
        <v>1698851</v>
      </c>
      <c r="N71" s="20"/>
      <c r="O71" s="20"/>
      <c r="P71" s="20"/>
      <c r="Q71" s="20"/>
      <c r="R71" s="20"/>
      <c r="S71" s="20"/>
      <c r="T71" s="20"/>
      <c r="U71" s="20"/>
      <c r="V71" s="20">
        <v>2326455</v>
      </c>
      <c r="W71" s="20">
        <v>7600032</v>
      </c>
      <c r="X71" s="20"/>
      <c r="Y71" s="19"/>
      <c r="Z71" s="22">
        <v>15200065</v>
      </c>
    </row>
    <row r="72" spans="1:26" ht="13.5" hidden="1">
      <c r="A72" s="38" t="s">
        <v>116</v>
      </c>
      <c r="B72" s="18">
        <v>1886904</v>
      </c>
      <c r="C72" s="18"/>
      <c r="D72" s="19">
        <v>1650408</v>
      </c>
      <c r="E72" s="20">
        <v>1650408</v>
      </c>
      <c r="F72" s="20">
        <v>177448</v>
      </c>
      <c r="G72" s="20">
        <v>177448</v>
      </c>
      <c r="H72" s="20">
        <v>177448</v>
      </c>
      <c r="I72" s="20">
        <v>532344</v>
      </c>
      <c r="J72" s="20">
        <v>9450</v>
      </c>
      <c r="K72" s="20">
        <v>177448</v>
      </c>
      <c r="L72" s="20">
        <v>177448</v>
      </c>
      <c r="M72" s="20">
        <v>364346</v>
      </c>
      <c r="N72" s="20"/>
      <c r="O72" s="20"/>
      <c r="P72" s="20"/>
      <c r="Q72" s="20"/>
      <c r="R72" s="20"/>
      <c r="S72" s="20"/>
      <c r="T72" s="20"/>
      <c r="U72" s="20"/>
      <c r="V72" s="20">
        <v>896690</v>
      </c>
      <c r="W72" s="20">
        <v>825204</v>
      </c>
      <c r="X72" s="20"/>
      <c r="Y72" s="19"/>
      <c r="Z72" s="22">
        <v>1650408</v>
      </c>
    </row>
    <row r="73" spans="1:26" ht="13.5" hidden="1">
      <c r="A73" s="38" t="s">
        <v>117</v>
      </c>
      <c r="B73" s="18">
        <v>976133</v>
      </c>
      <c r="C73" s="18"/>
      <c r="D73" s="19">
        <v>919698</v>
      </c>
      <c r="E73" s="20">
        <v>919698</v>
      </c>
      <c r="F73" s="20">
        <v>102309</v>
      </c>
      <c r="G73" s="20">
        <v>102398</v>
      </c>
      <c r="H73" s="20">
        <v>102398</v>
      </c>
      <c r="I73" s="20">
        <v>307105</v>
      </c>
      <c r="J73" s="20">
        <v>2734</v>
      </c>
      <c r="K73" s="20">
        <v>102398</v>
      </c>
      <c r="L73" s="20">
        <v>102398</v>
      </c>
      <c r="M73" s="20">
        <v>207530</v>
      </c>
      <c r="N73" s="20"/>
      <c r="O73" s="20"/>
      <c r="P73" s="20"/>
      <c r="Q73" s="20"/>
      <c r="R73" s="20"/>
      <c r="S73" s="20"/>
      <c r="T73" s="20"/>
      <c r="U73" s="20"/>
      <c r="V73" s="20">
        <v>514635</v>
      </c>
      <c r="W73" s="20">
        <v>459852</v>
      </c>
      <c r="X73" s="20"/>
      <c r="Y73" s="19"/>
      <c r="Z73" s="22">
        <v>919698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7337104</v>
      </c>
      <c r="C75" s="27"/>
      <c r="D75" s="28">
        <v>50000</v>
      </c>
      <c r="E75" s="29">
        <v>50000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25002</v>
      </c>
      <c r="X75" s="29"/>
      <c r="Y75" s="28"/>
      <c r="Z75" s="30">
        <v>50000</v>
      </c>
    </row>
    <row r="76" spans="1:26" ht="13.5" hidden="1">
      <c r="A76" s="41" t="s">
        <v>121</v>
      </c>
      <c r="B76" s="31">
        <v>20340927</v>
      </c>
      <c r="C76" s="31"/>
      <c r="D76" s="32">
        <v>32063035</v>
      </c>
      <c r="E76" s="33">
        <v>32063035</v>
      </c>
      <c r="F76" s="33">
        <v>206922</v>
      </c>
      <c r="G76" s="33">
        <v>250291</v>
      </c>
      <c r="H76" s="33">
        <v>3376225</v>
      </c>
      <c r="I76" s="33">
        <v>3833438</v>
      </c>
      <c r="J76" s="33">
        <v>205643</v>
      </c>
      <c r="K76" s="33">
        <v>290315</v>
      </c>
      <c r="L76" s="33">
        <v>248112</v>
      </c>
      <c r="M76" s="33">
        <v>744070</v>
      </c>
      <c r="N76" s="33"/>
      <c r="O76" s="33"/>
      <c r="P76" s="33"/>
      <c r="Q76" s="33"/>
      <c r="R76" s="33"/>
      <c r="S76" s="33"/>
      <c r="T76" s="33"/>
      <c r="U76" s="33"/>
      <c r="V76" s="33">
        <v>4577508</v>
      </c>
      <c r="W76" s="33">
        <v>21498109</v>
      </c>
      <c r="X76" s="33"/>
      <c r="Y76" s="32"/>
      <c r="Z76" s="34">
        <v>32063035</v>
      </c>
    </row>
    <row r="77" spans="1:26" ht="13.5" hidden="1">
      <c r="A77" s="36" t="s">
        <v>31</v>
      </c>
      <c r="B77" s="18"/>
      <c r="C77" s="18"/>
      <c r="D77" s="19">
        <v>10933183</v>
      </c>
      <c r="E77" s="20">
        <v>10933183</v>
      </c>
      <c r="F77" s="20">
        <v>73416</v>
      </c>
      <c r="G77" s="20">
        <v>143049</v>
      </c>
      <c r="H77" s="20">
        <v>894419</v>
      </c>
      <c r="I77" s="20">
        <v>1110884</v>
      </c>
      <c r="J77" s="20">
        <v>96684</v>
      </c>
      <c r="K77" s="20">
        <v>120703</v>
      </c>
      <c r="L77" s="20">
        <v>95595</v>
      </c>
      <c r="M77" s="20">
        <v>312982</v>
      </c>
      <c r="N77" s="20"/>
      <c r="O77" s="20"/>
      <c r="P77" s="20"/>
      <c r="Q77" s="20"/>
      <c r="R77" s="20"/>
      <c r="S77" s="20"/>
      <c r="T77" s="20"/>
      <c r="U77" s="20"/>
      <c r="V77" s="20">
        <v>1423866</v>
      </c>
      <c r="W77" s="20">
        <v>10933183</v>
      </c>
      <c r="X77" s="20"/>
      <c r="Y77" s="19"/>
      <c r="Z77" s="22">
        <v>10933183</v>
      </c>
    </row>
    <row r="78" spans="1:26" ht="13.5" hidden="1">
      <c r="A78" s="37" t="s">
        <v>32</v>
      </c>
      <c r="B78" s="18">
        <v>20340927</v>
      </c>
      <c r="C78" s="18"/>
      <c r="D78" s="19">
        <v>21087348</v>
      </c>
      <c r="E78" s="20">
        <v>21087348</v>
      </c>
      <c r="F78" s="20">
        <v>133506</v>
      </c>
      <c r="G78" s="20">
        <v>107242</v>
      </c>
      <c r="H78" s="20">
        <v>2481806</v>
      </c>
      <c r="I78" s="20">
        <v>2722554</v>
      </c>
      <c r="J78" s="20">
        <v>108959</v>
      </c>
      <c r="K78" s="20">
        <v>169612</v>
      </c>
      <c r="L78" s="20">
        <v>152517</v>
      </c>
      <c r="M78" s="20">
        <v>431088</v>
      </c>
      <c r="N78" s="20"/>
      <c r="O78" s="20"/>
      <c r="P78" s="20"/>
      <c r="Q78" s="20"/>
      <c r="R78" s="20"/>
      <c r="S78" s="20"/>
      <c r="T78" s="20"/>
      <c r="U78" s="20"/>
      <c r="V78" s="20">
        <v>3153642</v>
      </c>
      <c r="W78" s="20">
        <v>10543674</v>
      </c>
      <c r="X78" s="20"/>
      <c r="Y78" s="19"/>
      <c r="Z78" s="22">
        <v>21087348</v>
      </c>
    </row>
    <row r="79" spans="1:26" ht="13.5" hidden="1">
      <c r="A79" s="38" t="s">
        <v>114</v>
      </c>
      <c r="B79" s="18">
        <v>5259100</v>
      </c>
      <c r="C79" s="18"/>
      <c r="D79" s="19">
        <v>5982708</v>
      </c>
      <c r="E79" s="20">
        <v>5982708</v>
      </c>
      <c r="F79" s="20">
        <v>76684</v>
      </c>
      <c r="G79" s="20">
        <v>56729</v>
      </c>
      <c r="H79" s="20">
        <v>104638</v>
      </c>
      <c r="I79" s="20">
        <v>238051</v>
      </c>
      <c r="J79" s="20">
        <v>52660</v>
      </c>
      <c r="K79" s="20">
        <v>53770</v>
      </c>
      <c r="L79" s="20">
        <v>68519</v>
      </c>
      <c r="M79" s="20">
        <v>174949</v>
      </c>
      <c r="N79" s="20"/>
      <c r="O79" s="20"/>
      <c r="P79" s="20"/>
      <c r="Q79" s="20"/>
      <c r="R79" s="20"/>
      <c r="S79" s="20"/>
      <c r="T79" s="20"/>
      <c r="U79" s="20"/>
      <c r="V79" s="20">
        <v>413000</v>
      </c>
      <c r="W79" s="20">
        <v>2991354</v>
      </c>
      <c r="X79" s="20"/>
      <c r="Y79" s="19"/>
      <c r="Z79" s="22">
        <v>5982708</v>
      </c>
    </row>
    <row r="80" spans="1:26" ht="13.5" hidden="1">
      <c r="A80" s="38" t="s">
        <v>115</v>
      </c>
      <c r="B80" s="18">
        <v>12218790</v>
      </c>
      <c r="C80" s="18"/>
      <c r="D80" s="19">
        <v>12920052</v>
      </c>
      <c r="E80" s="20">
        <v>12920052</v>
      </c>
      <c r="F80" s="20">
        <v>50926</v>
      </c>
      <c r="G80" s="20">
        <v>41529</v>
      </c>
      <c r="H80" s="20">
        <v>1699808</v>
      </c>
      <c r="I80" s="20">
        <v>1792263</v>
      </c>
      <c r="J80" s="20">
        <v>44917</v>
      </c>
      <c r="K80" s="20">
        <v>89955</v>
      </c>
      <c r="L80" s="20">
        <v>56713</v>
      </c>
      <c r="M80" s="20">
        <v>191585</v>
      </c>
      <c r="N80" s="20"/>
      <c r="O80" s="20"/>
      <c r="P80" s="20"/>
      <c r="Q80" s="20"/>
      <c r="R80" s="20"/>
      <c r="S80" s="20"/>
      <c r="T80" s="20"/>
      <c r="U80" s="20"/>
      <c r="V80" s="20">
        <v>1983848</v>
      </c>
      <c r="W80" s="20">
        <v>6460026</v>
      </c>
      <c r="X80" s="20"/>
      <c r="Y80" s="19"/>
      <c r="Z80" s="22">
        <v>12920052</v>
      </c>
    </row>
    <row r="81" spans="1:26" ht="13.5" hidden="1">
      <c r="A81" s="38" t="s">
        <v>116</v>
      </c>
      <c r="B81" s="18">
        <v>976133</v>
      </c>
      <c r="C81" s="18"/>
      <c r="D81" s="19">
        <v>1402848</v>
      </c>
      <c r="E81" s="20">
        <v>1402848</v>
      </c>
      <c r="F81" s="20">
        <v>1411</v>
      </c>
      <c r="G81" s="20">
        <v>3294</v>
      </c>
      <c r="H81" s="20">
        <v>423041</v>
      </c>
      <c r="I81" s="20">
        <v>427746</v>
      </c>
      <c r="J81" s="20">
        <v>8648</v>
      </c>
      <c r="K81" s="20">
        <v>13369</v>
      </c>
      <c r="L81" s="20">
        <v>19132</v>
      </c>
      <c r="M81" s="20">
        <v>41149</v>
      </c>
      <c r="N81" s="20"/>
      <c r="O81" s="20"/>
      <c r="P81" s="20"/>
      <c r="Q81" s="20"/>
      <c r="R81" s="20"/>
      <c r="S81" s="20"/>
      <c r="T81" s="20"/>
      <c r="U81" s="20"/>
      <c r="V81" s="20">
        <v>468895</v>
      </c>
      <c r="W81" s="20">
        <v>701424</v>
      </c>
      <c r="X81" s="20"/>
      <c r="Y81" s="19"/>
      <c r="Z81" s="22">
        <v>1402848</v>
      </c>
    </row>
    <row r="82" spans="1:26" ht="13.5" hidden="1">
      <c r="A82" s="38" t="s">
        <v>117</v>
      </c>
      <c r="B82" s="18">
        <v>1886904</v>
      </c>
      <c r="C82" s="18"/>
      <c r="D82" s="19">
        <v>781740</v>
      </c>
      <c r="E82" s="20">
        <v>781740</v>
      </c>
      <c r="F82" s="20">
        <v>4485</v>
      </c>
      <c r="G82" s="20">
        <v>5690</v>
      </c>
      <c r="H82" s="20">
        <v>254319</v>
      </c>
      <c r="I82" s="20">
        <v>264494</v>
      </c>
      <c r="J82" s="20">
        <v>2734</v>
      </c>
      <c r="K82" s="20">
        <v>12518</v>
      </c>
      <c r="L82" s="20">
        <v>8153</v>
      </c>
      <c r="M82" s="20">
        <v>23405</v>
      </c>
      <c r="N82" s="20"/>
      <c r="O82" s="20"/>
      <c r="P82" s="20"/>
      <c r="Q82" s="20"/>
      <c r="R82" s="20"/>
      <c r="S82" s="20"/>
      <c r="T82" s="20"/>
      <c r="U82" s="20"/>
      <c r="V82" s="20">
        <v>287899</v>
      </c>
      <c r="W82" s="20">
        <v>390870</v>
      </c>
      <c r="X82" s="20"/>
      <c r="Y82" s="19"/>
      <c r="Z82" s="22">
        <v>781740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42504</v>
      </c>
      <c r="E84" s="29">
        <v>42504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21252</v>
      </c>
      <c r="X84" s="29"/>
      <c r="Y84" s="28"/>
      <c r="Z84" s="30">
        <v>42504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10074922</v>
      </c>
      <c r="C5" s="18">
        <v>0</v>
      </c>
      <c r="D5" s="58">
        <v>11015862</v>
      </c>
      <c r="E5" s="59">
        <v>11015862</v>
      </c>
      <c r="F5" s="59">
        <v>712</v>
      </c>
      <c r="G5" s="59">
        <v>-13557</v>
      </c>
      <c r="H5" s="59">
        <v>9482322</v>
      </c>
      <c r="I5" s="59">
        <v>9469477</v>
      </c>
      <c r="J5" s="59">
        <v>0</v>
      </c>
      <c r="K5" s="59">
        <v>86850</v>
      </c>
      <c r="L5" s="59">
        <v>-49</v>
      </c>
      <c r="M5" s="59">
        <v>86801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9556278</v>
      </c>
      <c r="W5" s="59">
        <v>10475085</v>
      </c>
      <c r="X5" s="59">
        <v>-918807</v>
      </c>
      <c r="Y5" s="60">
        <v>-8.77</v>
      </c>
      <c r="Z5" s="61">
        <v>11015862</v>
      </c>
    </row>
    <row r="6" spans="1:26" ht="13.5">
      <c r="A6" s="57" t="s">
        <v>32</v>
      </c>
      <c r="B6" s="18">
        <v>44800071</v>
      </c>
      <c r="C6" s="18">
        <v>0</v>
      </c>
      <c r="D6" s="58">
        <v>57462186</v>
      </c>
      <c r="E6" s="59">
        <v>57462186</v>
      </c>
      <c r="F6" s="59">
        <v>4039051</v>
      </c>
      <c r="G6" s="59">
        <v>4115307</v>
      </c>
      <c r="H6" s="59">
        <v>3641100</v>
      </c>
      <c r="I6" s="59">
        <v>11795458</v>
      </c>
      <c r="J6" s="59">
        <v>4334</v>
      </c>
      <c r="K6" s="59">
        <v>7478855</v>
      </c>
      <c r="L6" s="59">
        <v>4168933</v>
      </c>
      <c r="M6" s="59">
        <v>11652122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23447580</v>
      </c>
      <c r="W6" s="59">
        <v>28731036</v>
      </c>
      <c r="X6" s="59">
        <v>-5283456</v>
      </c>
      <c r="Y6" s="60">
        <v>-18.39</v>
      </c>
      <c r="Z6" s="61">
        <v>57462186</v>
      </c>
    </row>
    <row r="7" spans="1:26" ht="13.5">
      <c r="A7" s="57" t="s">
        <v>33</v>
      </c>
      <c r="B7" s="18">
        <v>150131</v>
      </c>
      <c r="C7" s="18">
        <v>0</v>
      </c>
      <c r="D7" s="58">
        <v>100000</v>
      </c>
      <c r="E7" s="59">
        <v>100000</v>
      </c>
      <c r="F7" s="59">
        <v>2360</v>
      </c>
      <c r="G7" s="59">
        <v>5416</v>
      </c>
      <c r="H7" s="59">
        <v>5517</v>
      </c>
      <c r="I7" s="59">
        <v>13293</v>
      </c>
      <c r="J7" s="59">
        <v>3996</v>
      </c>
      <c r="K7" s="59">
        <v>18843</v>
      </c>
      <c r="L7" s="59">
        <v>5892</v>
      </c>
      <c r="M7" s="59">
        <v>28731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42024</v>
      </c>
      <c r="W7" s="59">
        <v>49998</v>
      </c>
      <c r="X7" s="59">
        <v>-7974</v>
      </c>
      <c r="Y7" s="60">
        <v>-15.95</v>
      </c>
      <c r="Z7" s="61">
        <v>100000</v>
      </c>
    </row>
    <row r="8" spans="1:26" ht="13.5">
      <c r="A8" s="57" t="s">
        <v>34</v>
      </c>
      <c r="B8" s="18">
        <v>42894369</v>
      </c>
      <c r="C8" s="18">
        <v>0</v>
      </c>
      <c r="D8" s="58">
        <v>45393000</v>
      </c>
      <c r="E8" s="59">
        <v>45393000</v>
      </c>
      <c r="F8" s="59">
        <v>17297000</v>
      </c>
      <c r="G8" s="59">
        <v>0</v>
      </c>
      <c r="H8" s="59">
        <v>0</v>
      </c>
      <c r="I8" s="59">
        <v>17297000</v>
      </c>
      <c r="J8" s="59">
        <v>0</v>
      </c>
      <c r="K8" s="59">
        <v>0</v>
      </c>
      <c r="L8" s="59">
        <v>12953000</v>
      </c>
      <c r="M8" s="59">
        <v>12953000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30250000</v>
      </c>
      <c r="W8" s="59">
        <v>30400666</v>
      </c>
      <c r="X8" s="59">
        <v>-150666</v>
      </c>
      <c r="Y8" s="60">
        <v>-0.5</v>
      </c>
      <c r="Z8" s="61">
        <v>45393000</v>
      </c>
    </row>
    <row r="9" spans="1:26" ht="13.5">
      <c r="A9" s="57" t="s">
        <v>35</v>
      </c>
      <c r="B9" s="18">
        <v>8982361</v>
      </c>
      <c r="C9" s="18">
        <v>0</v>
      </c>
      <c r="D9" s="58">
        <v>5446100</v>
      </c>
      <c r="E9" s="59">
        <v>5446100</v>
      </c>
      <c r="F9" s="59">
        <v>352152</v>
      </c>
      <c r="G9" s="59">
        <v>153221</v>
      </c>
      <c r="H9" s="59">
        <v>1188709</v>
      </c>
      <c r="I9" s="59">
        <v>1694082</v>
      </c>
      <c r="J9" s="59">
        <v>164996</v>
      </c>
      <c r="K9" s="59">
        <v>217137</v>
      </c>
      <c r="L9" s="59">
        <v>196521</v>
      </c>
      <c r="M9" s="59">
        <v>578654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2272736</v>
      </c>
      <c r="W9" s="59">
        <v>2723052</v>
      </c>
      <c r="X9" s="59">
        <v>-450316</v>
      </c>
      <c r="Y9" s="60">
        <v>-16.54</v>
      </c>
      <c r="Z9" s="61">
        <v>5446100</v>
      </c>
    </row>
    <row r="10" spans="1:26" ht="25.5">
      <c r="A10" s="62" t="s">
        <v>106</v>
      </c>
      <c r="B10" s="63">
        <f>SUM(B5:B9)</f>
        <v>106901854</v>
      </c>
      <c r="C10" s="63">
        <f>SUM(C5:C9)</f>
        <v>0</v>
      </c>
      <c r="D10" s="64">
        <f aca="true" t="shared" si="0" ref="D10:Z10">SUM(D5:D9)</f>
        <v>119417148</v>
      </c>
      <c r="E10" s="65">
        <f t="shared" si="0"/>
        <v>119417148</v>
      </c>
      <c r="F10" s="65">
        <f t="shared" si="0"/>
        <v>21691275</v>
      </c>
      <c r="G10" s="65">
        <f t="shared" si="0"/>
        <v>4260387</v>
      </c>
      <c r="H10" s="65">
        <f t="shared" si="0"/>
        <v>14317648</v>
      </c>
      <c r="I10" s="65">
        <f t="shared" si="0"/>
        <v>40269310</v>
      </c>
      <c r="J10" s="65">
        <f t="shared" si="0"/>
        <v>173326</v>
      </c>
      <c r="K10" s="65">
        <f t="shared" si="0"/>
        <v>7801685</v>
      </c>
      <c r="L10" s="65">
        <f t="shared" si="0"/>
        <v>17324297</v>
      </c>
      <c r="M10" s="65">
        <f t="shared" si="0"/>
        <v>25299308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65568618</v>
      </c>
      <c r="W10" s="65">
        <f t="shared" si="0"/>
        <v>72379837</v>
      </c>
      <c r="X10" s="65">
        <f t="shared" si="0"/>
        <v>-6811219</v>
      </c>
      <c r="Y10" s="66">
        <f>+IF(W10&lt;&gt;0,(X10/W10)*100,0)</f>
        <v>-9.410381789060951</v>
      </c>
      <c r="Z10" s="67">
        <f t="shared" si="0"/>
        <v>119417148</v>
      </c>
    </row>
    <row r="11" spans="1:26" ht="13.5">
      <c r="A11" s="57" t="s">
        <v>36</v>
      </c>
      <c r="B11" s="18">
        <v>48056307</v>
      </c>
      <c r="C11" s="18">
        <v>0</v>
      </c>
      <c r="D11" s="58">
        <v>45652873</v>
      </c>
      <c r="E11" s="59">
        <v>45652873</v>
      </c>
      <c r="F11" s="59">
        <v>4062508</v>
      </c>
      <c r="G11" s="59">
        <v>3936039</v>
      </c>
      <c r="H11" s="59">
        <v>3839326</v>
      </c>
      <c r="I11" s="59">
        <v>11837873</v>
      </c>
      <c r="J11" s="59">
        <v>3701897</v>
      </c>
      <c r="K11" s="59">
        <v>6041901</v>
      </c>
      <c r="L11" s="59">
        <v>3783092</v>
      </c>
      <c r="M11" s="59">
        <v>13526890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25364763</v>
      </c>
      <c r="W11" s="59">
        <v>22826436</v>
      </c>
      <c r="X11" s="59">
        <v>2538327</v>
      </c>
      <c r="Y11" s="60">
        <v>11.12</v>
      </c>
      <c r="Z11" s="61">
        <v>45652873</v>
      </c>
    </row>
    <row r="12" spans="1:26" ht="13.5">
      <c r="A12" s="57" t="s">
        <v>37</v>
      </c>
      <c r="B12" s="18">
        <v>3739661</v>
      </c>
      <c r="C12" s="18">
        <v>0</v>
      </c>
      <c r="D12" s="58">
        <v>3340924</v>
      </c>
      <c r="E12" s="59">
        <v>3340924</v>
      </c>
      <c r="F12" s="59">
        <v>280064</v>
      </c>
      <c r="G12" s="59">
        <v>281074</v>
      </c>
      <c r="H12" s="59">
        <v>299593</v>
      </c>
      <c r="I12" s="59">
        <v>860731</v>
      </c>
      <c r="J12" s="59">
        <v>299593</v>
      </c>
      <c r="K12" s="59">
        <v>319798</v>
      </c>
      <c r="L12" s="59">
        <v>319798</v>
      </c>
      <c r="M12" s="59">
        <v>939189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1799920</v>
      </c>
      <c r="W12" s="59">
        <v>1670460</v>
      </c>
      <c r="X12" s="59">
        <v>129460</v>
      </c>
      <c r="Y12" s="60">
        <v>7.75</v>
      </c>
      <c r="Z12" s="61">
        <v>3340924</v>
      </c>
    </row>
    <row r="13" spans="1:26" ht="13.5">
      <c r="A13" s="57" t="s">
        <v>107</v>
      </c>
      <c r="B13" s="18">
        <v>16994988</v>
      </c>
      <c r="C13" s="18">
        <v>0</v>
      </c>
      <c r="D13" s="58">
        <v>14610090</v>
      </c>
      <c r="E13" s="59">
        <v>14610090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7305048</v>
      </c>
      <c r="X13" s="59">
        <v>-7305048</v>
      </c>
      <c r="Y13" s="60">
        <v>-100</v>
      </c>
      <c r="Z13" s="61">
        <v>14610090</v>
      </c>
    </row>
    <row r="14" spans="1:26" ht="13.5">
      <c r="A14" s="57" t="s">
        <v>38</v>
      </c>
      <c r="B14" s="18">
        <v>10751330</v>
      </c>
      <c r="C14" s="18">
        <v>0</v>
      </c>
      <c r="D14" s="58">
        <v>1836000</v>
      </c>
      <c r="E14" s="59">
        <v>1836000</v>
      </c>
      <c r="F14" s="59">
        <v>728514</v>
      </c>
      <c r="G14" s="59">
        <v>7864</v>
      </c>
      <c r="H14" s="59">
        <v>1706786</v>
      </c>
      <c r="I14" s="59">
        <v>2443164</v>
      </c>
      <c r="J14" s="59">
        <v>125165</v>
      </c>
      <c r="K14" s="59">
        <v>903885</v>
      </c>
      <c r="L14" s="59">
        <v>2193934</v>
      </c>
      <c r="M14" s="59">
        <v>3222984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5666148</v>
      </c>
      <c r="W14" s="59">
        <v>918000</v>
      </c>
      <c r="X14" s="59">
        <v>4748148</v>
      </c>
      <c r="Y14" s="60">
        <v>517.23</v>
      </c>
      <c r="Z14" s="61">
        <v>1836000</v>
      </c>
    </row>
    <row r="15" spans="1:26" ht="13.5">
      <c r="A15" s="57" t="s">
        <v>39</v>
      </c>
      <c r="B15" s="18">
        <v>38603256</v>
      </c>
      <c r="C15" s="18">
        <v>0</v>
      </c>
      <c r="D15" s="58">
        <v>36900000</v>
      </c>
      <c r="E15" s="59">
        <v>36900000</v>
      </c>
      <c r="F15" s="59">
        <v>4577294</v>
      </c>
      <c r="G15" s="59">
        <v>483313</v>
      </c>
      <c r="H15" s="59">
        <v>6519277</v>
      </c>
      <c r="I15" s="59">
        <v>11579884</v>
      </c>
      <c r="J15" s="59">
        <v>631772</v>
      </c>
      <c r="K15" s="59">
        <v>2836692</v>
      </c>
      <c r="L15" s="59">
        <v>5966669</v>
      </c>
      <c r="M15" s="59">
        <v>9435133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21015017</v>
      </c>
      <c r="W15" s="59">
        <v>18450000</v>
      </c>
      <c r="X15" s="59">
        <v>2565017</v>
      </c>
      <c r="Y15" s="60">
        <v>13.9</v>
      </c>
      <c r="Z15" s="61">
        <v>36900000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36153436</v>
      </c>
      <c r="C17" s="18">
        <v>0</v>
      </c>
      <c r="D17" s="58">
        <v>45488013</v>
      </c>
      <c r="E17" s="59">
        <v>45488013</v>
      </c>
      <c r="F17" s="59">
        <v>2036617</v>
      </c>
      <c r="G17" s="59">
        <v>2608937</v>
      </c>
      <c r="H17" s="59">
        <v>1958769</v>
      </c>
      <c r="I17" s="59">
        <v>6604323</v>
      </c>
      <c r="J17" s="59">
        <v>2860027</v>
      </c>
      <c r="K17" s="59">
        <v>2438884</v>
      </c>
      <c r="L17" s="59">
        <v>2711064</v>
      </c>
      <c r="M17" s="59">
        <v>8009975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14614298</v>
      </c>
      <c r="W17" s="59">
        <v>22744008</v>
      </c>
      <c r="X17" s="59">
        <v>-8129710</v>
      </c>
      <c r="Y17" s="60">
        <v>-35.74</v>
      </c>
      <c r="Z17" s="61">
        <v>45488013</v>
      </c>
    </row>
    <row r="18" spans="1:26" ht="13.5">
      <c r="A18" s="69" t="s">
        <v>42</v>
      </c>
      <c r="B18" s="70">
        <f>SUM(B11:B17)</f>
        <v>154298978</v>
      </c>
      <c r="C18" s="70">
        <f>SUM(C11:C17)</f>
        <v>0</v>
      </c>
      <c r="D18" s="71">
        <f aca="true" t="shared" si="1" ref="D18:Z18">SUM(D11:D17)</f>
        <v>147827900</v>
      </c>
      <c r="E18" s="72">
        <f t="shared" si="1"/>
        <v>147827900</v>
      </c>
      <c r="F18" s="72">
        <f t="shared" si="1"/>
        <v>11684997</v>
      </c>
      <c r="G18" s="72">
        <f t="shared" si="1"/>
        <v>7317227</v>
      </c>
      <c r="H18" s="72">
        <f t="shared" si="1"/>
        <v>14323751</v>
      </c>
      <c r="I18" s="72">
        <f t="shared" si="1"/>
        <v>33325975</v>
      </c>
      <c r="J18" s="72">
        <f t="shared" si="1"/>
        <v>7618454</v>
      </c>
      <c r="K18" s="72">
        <f t="shared" si="1"/>
        <v>12541160</v>
      </c>
      <c r="L18" s="72">
        <f t="shared" si="1"/>
        <v>14974557</v>
      </c>
      <c r="M18" s="72">
        <f t="shared" si="1"/>
        <v>35134171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68460146</v>
      </c>
      <c r="W18" s="72">
        <f t="shared" si="1"/>
        <v>73913952</v>
      </c>
      <c r="X18" s="72">
        <f t="shared" si="1"/>
        <v>-5453806</v>
      </c>
      <c r="Y18" s="66">
        <f>+IF(W18&lt;&gt;0,(X18/W18)*100,0)</f>
        <v>-7.378588010014672</v>
      </c>
      <c r="Z18" s="73">
        <f t="shared" si="1"/>
        <v>147827900</v>
      </c>
    </row>
    <row r="19" spans="1:26" ht="13.5">
      <c r="A19" s="69" t="s">
        <v>43</v>
      </c>
      <c r="B19" s="74">
        <f>+B10-B18</f>
        <v>-47397124</v>
      </c>
      <c r="C19" s="74">
        <f>+C10-C18</f>
        <v>0</v>
      </c>
      <c r="D19" s="75">
        <f aca="true" t="shared" si="2" ref="D19:Z19">+D10-D18</f>
        <v>-28410752</v>
      </c>
      <c r="E19" s="76">
        <f t="shared" si="2"/>
        <v>-28410752</v>
      </c>
      <c r="F19" s="76">
        <f t="shared" si="2"/>
        <v>10006278</v>
      </c>
      <c r="G19" s="76">
        <f t="shared" si="2"/>
        <v>-3056840</v>
      </c>
      <c r="H19" s="76">
        <f t="shared" si="2"/>
        <v>-6103</v>
      </c>
      <c r="I19" s="76">
        <f t="shared" si="2"/>
        <v>6943335</v>
      </c>
      <c r="J19" s="76">
        <f t="shared" si="2"/>
        <v>-7445128</v>
      </c>
      <c r="K19" s="76">
        <f t="shared" si="2"/>
        <v>-4739475</v>
      </c>
      <c r="L19" s="76">
        <f t="shared" si="2"/>
        <v>2349740</v>
      </c>
      <c r="M19" s="76">
        <f t="shared" si="2"/>
        <v>-9834863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-2891528</v>
      </c>
      <c r="W19" s="76">
        <f>IF(E10=E18,0,W10-W18)</f>
        <v>-1534115</v>
      </c>
      <c r="X19" s="76">
        <f t="shared" si="2"/>
        <v>-1357413</v>
      </c>
      <c r="Y19" s="77">
        <f>+IF(W19&lt;&gt;0,(X19/W19)*100,0)</f>
        <v>88.48182828536322</v>
      </c>
      <c r="Z19" s="78">
        <f t="shared" si="2"/>
        <v>-28410752</v>
      </c>
    </row>
    <row r="20" spans="1:26" ht="13.5">
      <c r="A20" s="57" t="s">
        <v>44</v>
      </c>
      <c r="B20" s="18">
        <v>38753576</v>
      </c>
      <c r="C20" s="18">
        <v>0</v>
      </c>
      <c r="D20" s="58">
        <v>20051000</v>
      </c>
      <c r="E20" s="59">
        <v>20051000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33851000</v>
      </c>
      <c r="X20" s="59">
        <v>-33851000</v>
      </c>
      <c r="Y20" s="60">
        <v>-100</v>
      </c>
      <c r="Z20" s="61">
        <v>20051000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-8643548</v>
      </c>
      <c r="C22" s="85">
        <f>SUM(C19:C21)</f>
        <v>0</v>
      </c>
      <c r="D22" s="86">
        <f aca="true" t="shared" si="3" ref="D22:Z22">SUM(D19:D21)</f>
        <v>-8359752</v>
      </c>
      <c r="E22" s="87">
        <f t="shared" si="3"/>
        <v>-8359752</v>
      </c>
      <c r="F22" s="87">
        <f t="shared" si="3"/>
        <v>10006278</v>
      </c>
      <c r="G22" s="87">
        <f t="shared" si="3"/>
        <v>-3056840</v>
      </c>
      <c r="H22" s="87">
        <f t="shared" si="3"/>
        <v>-6103</v>
      </c>
      <c r="I22" s="87">
        <f t="shared" si="3"/>
        <v>6943335</v>
      </c>
      <c r="J22" s="87">
        <f t="shared" si="3"/>
        <v>-7445128</v>
      </c>
      <c r="K22" s="87">
        <f t="shared" si="3"/>
        <v>-4739475</v>
      </c>
      <c r="L22" s="87">
        <f t="shared" si="3"/>
        <v>2349740</v>
      </c>
      <c r="M22" s="87">
        <f t="shared" si="3"/>
        <v>-9834863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-2891528</v>
      </c>
      <c r="W22" s="87">
        <f t="shared" si="3"/>
        <v>32316885</v>
      </c>
      <c r="X22" s="87">
        <f t="shared" si="3"/>
        <v>-35208413</v>
      </c>
      <c r="Y22" s="88">
        <f>+IF(W22&lt;&gt;0,(X22/W22)*100,0)</f>
        <v>-108.9474217580067</v>
      </c>
      <c r="Z22" s="89">
        <f t="shared" si="3"/>
        <v>-8359752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-8643548</v>
      </c>
      <c r="C24" s="74">
        <f>SUM(C22:C23)</f>
        <v>0</v>
      </c>
      <c r="D24" s="75">
        <f aca="true" t="shared" si="4" ref="D24:Z24">SUM(D22:D23)</f>
        <v>-8359752</v>
      </c>
      <c r="E24" s="76">
        <f t="shared" si="4"/>
        <v>-8359752</v>
      </c>
      <c r="F24" s="76">
        <f t="shared" si="4"/>
        <v>10006278</v>
      </c>
      <c r="G24" s="76">
        <f t="shared" si="4"/>
        <v>-3056840</v>
      </c>
      <c r="H24" s="76">
        <f t="shared" si="4"/>
        <v>-6103</v>
      </c>
      <c r="I24" s="76">
        <f t="shared" si="4"/>
        <v>6943335</v>
      </c>
      <c r="J24" s="76">
        <f t="shared" si="4"/>
        <v>-7445128</v>
      </c>
      <c r="K24" s="76">
        <f t="shared" si="4"/>
        <v>-4739475</v>
      </c>
      <c r="L24" s="76">
        <f t="shared" si="4"/>
        <v>2349740</v>
      </c>
      <c r="M24" s="76">
        <f t="shared" si="4"/>
        <v>-9834863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-2891528</v>
      </c>
      <c r="W24" s="76">
        <f t="shared" si="4"/>
        <v>32316885</v>
      </c>
      <c r="X24" s="76">
        <f t="shared" si="4"/>
        <v>-35208413</v>
      </c>
      <c r="Y24" s="77">
        <f>+IF(W24&lt;&gt;0,(X24/W24)*100,0)</f>
        <v>-108.9474217580067</v>
      </c>
      <c r="Z24" s="78">
        <f t="shared" si="4"/>
        <v>-8359752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35616539</v>
      </c>
      <c r="C27" s="21">
        <v>0</v>
      </c>
      <c r="D27" s="98">
        <v>20631000</v>
      </c>
      <c r="E27" s="99">
        <v>20631000</v>
      </c>
      <c r="F27" s="99">
        <v>3402532</v>
      </c>
      <c r="G27" s="99">
        <v>1977022</v>
      </c>
      <c r="H27" s="99">
        <v>740134</v>
      </c>
      <c r="I27" s="99">
        <v>6119688</v>
      </c>
      <c r="J27" s="99">
        <v>1128968</v>
      </c>
      <c r="K27" s="99">
        <v>5716067</v>
      </c>
      <c r="L27" s="99">
        <v>220943</v>
      </c>
      <c r="M27" s="99">
        <v>7065978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13185666</v>
      </c>
      <c r="W27" s="99">
        <v>10315500</v>
      </c>
      <c r="X27" s="99">
        <v>2870166</v>
      </c>
      <c r="Y27" s="100">
        <v>27.82</v>
      </c>
      <c r="Z27" s="101">
        <v>20631000</v>
      </c>
    </row>
    <row r="28" spans="1:26" ht="13.5">
      <c r="A28" s="102" t="s">
        <v>44</v>
      </c>
      <c r="B28" s="18">
        <v>33286159</v>
      </c>
      <c r="C28" s="18">
        <v>0</v>
      </c>
      <c r="D28" s="58">
        <v>20631000</v>
      </c>
      <c r="E28" s="59">
        <v>20631000</v>
      </c>
      <c r="F28" s="59">
        <v>3402532</v>
      </c>
      <c r="G28" s="59">
        <v>1977022</v>
      </c>
      <c r="H28" s="59">
        <v>740134</v>
      </c>
      <c r="I28" s="59">
        <v>6119688</v>
      </c>
      <c r="J28" s="59">
        <v>1128968</v>
      </c>
      <c r="K28" s="59">
        <v>5716067</v>
      </c>
      <c r="L28" s="59">
        <v>220943</v>
      </c>
      <c r="M28" s="59">
        <v>7065978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13185666</v>
      </c>
      <c r="W28" s="59">
        <v>10315500</v>
      </c>
      <c r="X28" s="59">
        <v>2870166</v>
      </c>
      <c r="Y28" s="60">
        <v>27.82</v>
      </c>
      <c r="Z28" s="61">
        <v>20631000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1476048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854331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35616538</v>
      </c>
      <c r="C32" s="21">
        <f>SUM(C28:C31)</f>
        <v>0</v>
      </c>
      <c r="D32" s="98">
        <f aca="true" t="shared" si="5" ref="D32:Z32">SUM(D28:D31)</f>
        <v>20631000</v>
      </c>
      <c r="E32" s="99">
        <f t="shared" si="5"/>
        <v>20631000</v>
      </c>
      <c r="F32" s="99">
        <f t="shared" si="5"/>
        <v>3402532</v>
      </c>
      <c r="G32" s="99">
        <f t="shared" si="5"/>
        <v>1977022</v>
      </c>
      <c r="H32" s="99">
        <f t="shared" si="5"/>
        <v>740134</v>
      </c>
      <c r="I32" s="99">
        <f t="shared" si="5"/>
        <v>6119688</v>
      </c>
      <c r="J32" s="99">
        <f t="shared" si="5"/>
        <v>1128968</v>
      </c>
      <c r="K32" s="99">
        <f t="shared" si="5"/>
        <v>5716067</v>
      </c>
      <c r="L32" s="99">
        <f t="shared" si="5"/>
        <v>220943</v>
      </c>
      <c r="M32" s="99">
        <f t="shared" si="5"/>
        <v>7065978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13185666</v>
      </c>
      <c r="W32" s="99">
        <f t="shared" si="5"/>
        <v>10315500</v>
      </c>
      <c r="X32" s="99">
        <f t="shared" si="5"/>
        <v>2870166</v>
      </c>
      <c r="Y32" s="100">
        <f>+IF(W32&lt;&gt;0,(X32/W32)*100,0)</f>
        <v>27.82381852551985</v>
      </c>
      <c r="Z32" s="101">
        <f t="shared" si="5"/>
        <v>20631000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26901068</v>
      </c>
      <c r="C35" s="18">
        <v>0</v>
      </c>
      <c r="D35" s="58">
        <v>17362000</v>
      </c>
      <c r="E35" s="59">
        <v>17362000</v>
      </c>
      <c r="F35" s="59">
        <v>-16804276</v>
      </c>
      <c r="G35" s="59">
        <v>-17647412</v>
      </c>
      <c r="H35" s="59">
        <v>-5136479</v>
      </c>
      <c r="I35" s="59">
        <v>-5136479</v>
      </c>
      <c r="J35" s="59">
        <v>-11082147</v>
      </c>
      <c r="K35" s="59">
        <v>30733382</v>
      </c>
      <c r="L35" s="59">
        <v>2902644</v>
      </c>
      <c r="M35" s="59">
        <v>2902644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2902644</v>
      </c>
      <c r="W35" s="59">
        <v>8681000</v>
      </c>
      <c r="X35" s="59">
        <v>-5778356</v>
      </c>
      <c r="Y35" s="60">
        <v>-66.56</v>
      </c>
      <c r="Z35" s="61">
        <v>17362000</v>
      </c>
    </row>
    <row r="36" spans="1:26" ht="13.5">
      <c r="A36" s="57" t="s">
        <v>53</v>
      </c>
      <c r="B36" s="18">
        <v>322933145</v>
      </c>
      <c r="C36" s="18">
        <v>0</v>
      </c>
      <c r="D36" s="58">
        <v>339144000</v>
      </c>
      <c r="E36" s="59">
        <v>339144000</v>
      </c>
      <c r="F36" s="59">
        <v>345839142</v>
      </c>
      <c r="G36" s="59">
        <v>347816164</v>
      </c>
      <c r="H36" s="59">
        <v>348556298</v>
      </c>
      <c r="I36" s="59">
        <v>348556298</v>
      </c>
      <c r="J36" s="59">
        <v>349843322</v>
      </c>
      <c r="K36" s="59">
        <v>335841568</v>
      </c>
      <c r="L36" s="59">
        <v>356651427</v>
      </c>
      <c r="M36" s="59">
        <v>356651427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356651427</v>
      </c>
      <c r="W36" s="59">
        <v>169572000</v>
      </c>
      <c r="X36" s="59">
        <v>187079427</v>
      </c>
      <c r="Y36" s="60">
        <v>110.32</v>
      </c>
      <c r="Z36" s="61">
        <v>339144000</v>
      </c>
    </row>
    <row r="37" spans="1:26" ht="13.5">
      <c r="A37" s="57" t="s">
        <v>54</v>
      </c>
      <c r="B37" s="18">
        <v>84015208</v>
      </c>
      <c r="C37" s="18">
        <v>0</v>
      </c>
      <c r="D37" s="58">
        <v>101170000</v>
      </c>
      <c r="E37" s="59">
        <v>101170000</v>
      </c>
      <c r="F37" s="59">
        <v>91150542</v>
      </c>
      <c r="G37" s="59">
        <v>95328173</v>
      </c>
      <c r="H37" s="59">
        <v>108722555</v>
      </c>
      <c r="I37" s="59">
        <v>108722555</v>
      </c>
      <c r="J37" s="59">
        <v>111581366</v>
      </c>
      <c r="K37" s="59">
        <v>106411119</v>
      </c>
      <c r="L37" s="59">
        <v>134863938</v>
      </c>
      <c r="M37" s="59">
        <v>134863938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134863938</v>
      </c>
      <c r="W37" s="59">
        <v>50585000</v>
      </c>
      <c r="X37" s="59">
        <v>84278938</v>
      </c>
      <c r="Y37" s="60">
        <v>166.61</v>
      </c>
      <c r="Z37" s="61">
        <v>101170000</v>
      </c>
    </row>
    <row r="38" spans="1:26" ht="13.5">
      <c r="A38" s="57" t="s">
        <v>55</v>
      </c>
      <c r="B38" s="18">
        <v>46118841</v>
      </c>
      <c r="C38" s="18">
        <v>0</v>
      </c>
      <c r="D38" s="58">
        <v>25322000</v>
      </c>
      <c r="E38" s="59">
        <v>25322000</v>
      </c>
      <c r="F38" s="59">
        <v>31135546</v>
      </c>
      <c r="G38" s="59">
        <v>31061004</v>
      </c>
      <c r="H38" s="59">
        <v>30985809</v>
      </c>
      <c r="I38" s="59">
        <v>30985809</v>
      </c>
      <c r="J38" s="59">
        <v>30913480</v>
      </c>
      <c r="K38" s="59">
        <v>45756553</v>
      </c>
      <c r="L38" s="59">
        <v>30805188</v>
      </c>
      <c r="M38" s="59">
        <v>30805188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30805188</v>
      </c>
      <c r="W38" s="59">
        <v>12661000</v>
      </c>
      <c r="X38" s="59">
        <v>18144188</v>
      </c>
      <c r="Y38" s="60">
        <v>143.31</v>
      </c>
      <c r="Z38" s="61">
        <v>25322000</v>
      </c>
    </row>
    <row r="39" spans="1:26" ht="13.5">
      <c r="A39" s="57" t="s">
        <v>56</v>
      </c>
      <c r="B39" s="18">
        <v>219700164</v>
      </c>
      <c r="C39" s="18">
        <v>0</v>
      </c>
      <c r="D39" s="58">
        <v>230014000</v>
      </c>
      <c r="E39" s="59">
        <v>230014000</v>
      </c>
      <c r="F39" s="59">
        <v>206748779</v>
      </c>
      <c r="G39" s="59">
        <v>203779576</v>
      </c>
      <c r="H39" s="59">
        <v>203711455</v>
      </c>
      <c r="I39" s="59">
        <v>203711455</v>
      </c>
      <c r="J39" s="59">
        <v>196266329</v>
      </c>
      <c r="K39" s="59">
        <v>214407277</v>
      </c>
      <c r="L39" s="59">
        <v>193884945</v>
      </c>
      <c r="M39" s="59">
        <v>193884945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193884945</v>
      </c>
      <c r="W39" s="59">
        <v>115007000</v>
      </c>
      <c r="X39" s="59">
        <v>78877945</v>
      </c>
      <c r="Y39" s="60">
        <v>68.59</v>
      </c>
      <c r="Z39" s="61">
        <v>230014000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32343720</v>
      </c>
      <c r="C42" s="18">
        <v>0</v>
      </c>
      <c r="D42" s="58">
        <v>12629011</v>
      </c>
      <c r="E42" s="59">
        <v>12629011</v>
      </c>
      <c r="F42" s="59">
        <v>5545805</v>
      </c>
      <c r="G42" s="59">
        <v>-2114797</v>
      </c>
      <c r="H42" s="59">
        <v>-1905371</v>
      </c>
      <c r="I42" s="59">
        <v>1525637</v>
      </c>
      <c r="J42" s="59">
        <v>-5454110</v>
      </c>
      <c r="K42" s="59">
        <v>-4815242</v>
      </c>
      <c r="L42" s="59">
        <v>25173725</v>
      </c>
      <c r="M42" s="59">
        <v>14904373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16430010</v>
      </c>
      <c r="W42" s="59">
        <v>27868565</v>
      </c>
      <c r="X42" s="59">
        <v>-11438555</v>
      </c>
      <c r="Y42" s="60">
        <v>-41.04</v>
      </c>
      <c r="Z42" s="61">
        <v>12629011</v>
      </c>
    </row>
    <row r="43" spans="1:26" ht="13.5">
      <c r="A43" s="57" t="s">
        <v>59</v>
      </c>
      <c r="B43" s="18">
        <v>-31512316</v>
      </c>
      <c r="C43" s="18">
        <v>0</v>
      </c>
      <c r="D43" s="58">
        <v>-20631000</v>
      </c>
      <c r="E43" s="59">
        <v>-20631000</v>
      </c>
      <c r="F43" s="59">
        <v>-2953347</v>
      </c>
      <c r="G43" s="59">
        <v>-1546958</v>
      </c>
      <c r="H43" s="59">
        <v>-3407776</v>
      </c>
      <c r="I43" s="59">
        <v>-7908081</v>
      </c>
      <c r="J43" s="59">
        <v>5987329</v>
      </c>
      <c r="K43" s="59">
        <v>-9236805</v>
      </c>
      <c r="L43" s="59">
        <v>-2526722</v>
      </c>
      <c r="M43" s="59">
        <v>-5776198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-13684279</v>
      </c>
      <c r="W43" s="59">
        <v>-10315500</v>
      </c>
      <c r="X43" s="59">
        <v>-3368779</v>
      </c>
      <c r="Y43" s="60">
        <v>32.66</v>
      </c>
      <c r="Z43" s="61">
        <v>-20631000</v>
      </c>
    </row>
    <row r="44" spans="1:26" ht="13.5">
      <c r="A44" s="57" t="s">
        <v>60</v>
      </c>
      <c r="B44" s="18">
        <v>-151647</v>
      </c>
      <c r="C44" s="18">
        <v>0</v>
      </c>
      <c r="D44" s="58">
        <v>-1515912</v>
      </c>
      <c r="E44" s="59">
        <v>-1515912</v>
      </c>
      <c r="F44" s="59">
        <v>-76022</v>
      </c>
      <c r="G44" s="59">
        <v>-75826</v>
      </c>
      <c r="H44" s="59">
        <v>-77548</v>
      </c>
      <c r="I44" s="59">
        <v>-229396</v>
      </c>
      <c r="J44" s="59">
        <v>-72329</v>
      </c>
      <c r="K44" s="59">
        <v>-72768</v>
      </c>
      <c r="L44" s="59">
        <v>-40808</v>
      </c>
      <c r="M44" s="59">
        <v>-185905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-415301</v>
      </c>
      <c r="W44" s="59">
        <v>-757956</v>
      </c>
      <c r="X44" s="59">
        <v>342655</v>
      </c>
      <c r="Y44" s="60">
        <v>-45.21</v>
      </c>
      <c r="Z44" s="61">
        <v>-1515912</v>
      </c>
    </row>
    <row r="45" spans="1:26" ht="13.5">
      <c r="A45" s="69" t="s">
        <v>61</v>
      </c>
      <c r="B45" s="21">
        <v>2849820</v>
      </c>
      <c r="C45" s="21">
        <v>0</v>
      </c>
      <c r="D45" s="98">
        <v>-42190903</v>
      </c>
      <c r="E45" s="99">
        <v>-42190903</v>
      </c>
      <c r="F45" s="99">
        <v>1889243</v>
      </c>
      <c r="G45" s="99">
        <v>-1848338</v>
      </c>
      <c r="H45" s="99">
        <v>-7239033</v>
      </c>
      <c r="I45" s="99">
        <v>-7239033</v>
      </c>
      <c r="J45" s="99">
        <v>-6778143</v>
      </c>
      <c r="K45" s="99">
        <v>-20902958</v>
      </c>
      <c r="L45" s="99">
        <v>1703237</v>
      </c>
      <c r="M45" s="99">
        <v>1703237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1703237</v>
      </c>
      <c r="W45" s="99">
        <v>-15877893</v>
      </c>
      <c r="X45" s="99">
        <v>17581130</v>
      </c>
      <c r="Y45" s="100">
        <v>-110.73</v>
      </c>
      <c r="Z45" s="101">
        <v>-42190903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4575052</v>
      </c>
      <c r="C49" s="51">
        <v>0</v>
      </c>
      <c r="D49" s="128">
        <v>2862751</v>
      </c>
      <c r="E49" s="53">
        <v>2002331</v>
      </c>
      <c r="F49" s="53">
        <v>0</v>
      </c>
      <c r="G49" s="53">
        <v>0</v>
      </c>
      <c r="H49" s="53">
        <v>0</v>
      </c>
      <c r="I49" s="53">
        <v>3612298</v>
      </c>
      <c r="J49" s="53">
        <v>0</v>
      </c>
      <c r="K49" s="53">
        <v>0</v>
      </c>
      <c r="L49" s="53">
        <v>0</v>
      </c>
      <c r="M49" s="53">
        <v>1549008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1460658</v>
      </c>
      <c r="W49" s="53">
        <v>7803042</v>
      </c>
      <c r="X49" s="53">
        <v>50786222</v>
      </c>
      <c r="Y49" s="53">
        <v>74651362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5430748</v>
      </c>
      <c r="C51" s="51">
        <v>0</v>
      </c>
      <c r="D51" s="128">
        <v>5060981</v>
      </c>
      <c r="E51" s="53">
        <v>714143</v>
      </c>
      <c r="F51" s="53">
        <v>0</v>
      </c>
      <c r="G51" s="53">
        <v>0</v>
      </c>
      <c r="H51" s="53">
        <v>0</v>
      </c>
      <c r="I51" s="53">
        <v>9519357</v>
      </c>
      <c r="J51" s="53">
        <v>0</v>
      </c>
      <c r="K51" s="53">
        <v>0</v>
      </c>
      <c r="L51" s="53">
        <v>0</v>
      </c>
      <c r="M51" s="53">
        <v>413820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5285322</v>
      </c>
      <c r="W51" s="53">
        <v>0</v>
      </c>
      <c r="X51" s="53">
        <v>54968622</v>
      </c>
      <c r="Y51" s="53">
        <v>81392993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128.194372081604</v>
      </c>
      <c r="C58" s="5">
        <f>IF(C67=0,0,+(C76/C67)*100)</f>
        <v>0</v>
      </c>
      <c r="D58" s="6">
        <f aca="true" t="shared" si="6" ref="D58:Z58">IF(D67=0,0,+(D76/D67)*100)</f>
        <v>89.07236440091516</v>
      </c>
      <c r="E58" s="7">
        <f t="shared" si="6"/>
        <v>89.07236440091516</v>
      </c>
      <c r="F58" s="7">
        <f t="shared" si="6"/>
        <v>67.91623736105535</v>
      </c>
      <c r="G58" s="7">
        <f t="shared" si="6"/>
        <v>72.15984509143854</v>
      </c>
      <c r="H58" s="7">
        <f t="shared" si="6"/>
        <v>21.348904958787465</v>
      </c>
      <c r="I58" s="7">
        <f t="shared" si="6"/>
        <v>40.09140235480767</v>
      </c>
      <c r="J58" s="7">
        <f t="shared" si="6"/>
        <v>100</v>
      </c>
      <c r="K58" s="7">
        <f t="shared" si="6"/>
        <v>111.38317970813549</v>
      </c>
      <c r="L58" s="7">
        <f t="shared" si="6"/>
        <v>104.29595644905693</v>
      </c>
      <c r="M58" s="7">
        <f t="shared" si="6"/>
        <v>108.86146018982812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64.58049011608234</v>
      </c>
      <c r="W58" s="7">
        <f t="shared" si="6"/>
        <v>87.90630091895517</v>
      </c>
      <c r="X58" s="7">
        <f t="shared" si="6"/>
        <v>0</v>
      </c>
      <c r="Y58" s="7">
        <f t="shared" si="6"/>
        <v>0</v>
      </c>
      <c r="Z58" s="8">
        <f t="shared" si="6"/>
        <v>89.07236440091516</v>
      </c>
    </row>
    <row r="59" spans="1:26" ht="13.5">
      <c r="A59" s="36" t="s">
        <v>31</v>
      </c>
      <c r="B59" s="9">
        <f aca="true" t="shared" si="7" ref="B59:Z66">IF(B68=0,0,+(B77/B68)*100)</f>
        <v>83.63343160373847</v>
      </c>
      <c r="C59" s="9">
        <f t="shared" si="7"/>
        <v>0</v>
      </c>
      <c r="D59" s="2">
        <f t="shared" si="7"/>
        <v>80.00001270894643</v>
      </c>
      <c r="E59" s="10">
        <f t="shared" si="7"/>
        <v>80.00001270894643</v>
      </c>
      <c r="F59" s="10">
        <f t="shared" si="7"/>
        <v>55191.85393258427</v>
      </c>
      <c r="G59" s="10">
        <f t="shared" si="7"/>
        <v>-1106.4247252341963</v>
      </c>
      <c r="H59" s="10">
        <f t="shared" si="7"/>
        <v>0.7668796735651879</v>
      </c>
      <c r="I59" s="10">
        <f t="shared" si="7"/>
        <v>6.5017529479188765</v>
      </c>
      <c r="J59" s="10">
        <f t="shared" si="7"/>
        <v>0</v>
      </c>
      <c r="K59" s="10">
        <f t="shared" si="7"/>
        <v>3417.9942429476105</v>
      </c>
      <c r="L59" s="10">
        <f t="shared" si="7"/>
        <v>-1287740.8163265307</v>
      </c>
      <c r="M59" s="10">
        <f t="shared" si="7"/>
        <v>4146.865819518208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44.10925467007134</v>
      </c>
      <c r="W59" s="10">
        <f t="shared" si="7"/>
        <v>79.8982060766094</v>
      </c>
      <c r="X59" s="10">
        <f t="shared" si="7"/>
        <v>0</v>
      </c>
      <c r="Y59" s="10">
        <f t="shared" si="7"/>
        <v>0</v>
      </c>
      <c r="Z59" s="11">
        <f t="shared" si="7"/>
        <v>80.00001270894643</v>
      </c>
    </row>
    <row r="60" spans="1:26" ht="13.5">
      <c r="A60" s="37" t="s">
        <v>32</v>
      </c>
      <c r="B60" s="12">
        <f t="shared" si="7"/>
        <v>138.73183370624568</v>
      </c>
      <c r="C60" s="12">
        <f t="shared" si="7"/>
        <v>0</v>
      </c>
      <c r="D60" s="3">
        <f t="shared" si="7"/>
        <v>90.92210310272569</v>
      </c>
      <c r="E60" s="13">
        <f t="shared" si="7"/>
        <v>90.92210310272569</v>
      </c>
      <c r="F60" s="13">
        <f t="shared" si="7"/>
        <v>57.8004833313568</v>
      </c>
      <c r="G60" s="13">
        <f t="shared" si="7"/>
        <v>67.94343654070036</v>
      </c>
      <c r="H60" s="13">
        <f t="shared" si="7"/>
        <v>73.8486171761281</v>
      </c>
      <c r="I60" s="13">
        <f t="shared" si="7"/>
        <v>66.29309349412291</v>
      </c>
      <c r="J60" s="13">
        <f t="shared" si="7"/>
        <v>100</v>
      </c>
      <c r="K60" s="13">
        <f t="shared" si="7"/>
        <v>73.08542550965355</v>
      </c>
      <c r="L60" s="13">
        <f t="shared" si="7"/>
        <v>89.19853113494509</v>
      </c>
      <c r="M60" s="13">
        <f t="shared" si="7"/>
        <v>78.86043417671047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72.53835150578439</v>
      </c>
      <c r="W60" s="13">
        <f t="shared" si="7"/>
        <v>90.92228348466098</v>
      </c>
      <c r="X60" s="13">
        <f t="shared" si="7"/>
        <v>0</v>
      </c>
      <c r="Y60" s="13">
        <f t="shared" si="7"/>
        <v>0</v>
      </c>
      <c r="Z60" s="14">
        <f t="shared" si="7"/>
        <v>90.92210310272569</v>
      </c>
    </row>
    <row r="61" spans="1:26" ht="13.5">
      <c r="A61" s="38" t="s">
        <v>114</v>
      </c>
      <c r="B61" s="12">
        <f t="shared" si="7"/>
        <v>98.17167798444451</v>
      </c>
      <c r="C61" s="12">
        <f t="shared" si="7"/>
        <v>0</v>
      </c>
      <c r="D61" s="3">
        <f t="shared" si="7"/>
        <v>91.20000063378293</v>
      </c>
      <c r="E61" s="13">
        <f t="shared" si="7"/>
        <v>91.20000063378293</v>
      </c>
      <c r="F61" s="13">
        <f t="shared" si="7"/>
        <v>83.78878388207632</v>
      </c>
      <c r="G61" s="13">
        <f t="shared" si="7"/>
        <v>93.92975869132911</v>
      </c>
      <c r="H61" s="13">
        <f t="shared" si="7"/>
        <v>96.4876243830306</v>
      </c>
      <c r="I61" s="13">
        <f t="shared" si="7"/>
        <v>91.2186630482587</v>
      </c>
      <c r="J61" s="13">
        <f t="shared" si="7"/>
        <v>100</v>
      </c>
      <c r="K61" s="13">
        <f t="shared" si="7"/>
        <v>89.70997132397649</v>
      </c>
      <c r="L61" s="13">
        <f t="shared" si="7"/>
        <v>117.9253312639647</v>
      </c>
      <c r="M61" s="13">
        <f t="shared" si="7"/>
        <v>98.8403421493963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95.09047525658626</v>
      </c>
      <c r="W61" s="13">
        <f t="shared" si="7"/>
        <v>91.1999885919088</v>
      </c>
      <c r="X61" s="13">
        <f t="shared" si="7"/>
        <v>0</v>
      </c>
      <c r="Y61" s="13">
        <f t="shared" si="7"/>
        <v>0</v>
      </c>
      <c r="Z61" s="14">
        <f t="shared" si="7"/>
        <v>91.20000063378293</v>
      </c>
    </row>
    <row r="62" spans="1:26" ht="13.5">
      <c r="A62" s="38" t="s">
        <v>115</v>
      </c>
      <c r="B62" s="12">
        <f t="shared" si="7"/>
        <v>455.75255342703525</v>
      </c>
      <c r="C62" s="12">
        <f t="shared" si="7"/>
        <v>0</v>
      </c>
      <c r="D62" s="3">
        <f t="shared" si="7"/>
        <v>91.19929458446616</v>
      </c>
      <c r="E62" s="13">
        <f t="shared" si="7"/>
        <v>91.19929458446616</v>
      </c>
      <c r="F62" s="13">
        <f t="shared" si="7"/>
        <v>-43.46668819411609</v>
      </c>
      <c r="G62" s="13">
        <f t="shared" si="7"/>
        <v>-29.01808831218694</v>
      </c>
      <c r="H62" s="13">
        <f t="shared" si="7"/>
        <v>-30.741695908905143</v>
      </c>
      <c r="I62" s="13">
        <f t="shared" si="7"/>
        <v>-35.084372153686125</v>
      </c>
      <c r="J62" s="13">
        <f t="shared" si="7"/>
        <v>100</v>
      </c>
      <c r="K62" s="13">
        <f t="shared" si="7"/>
        <v>-56.06404280954811</v>
      </c>
      <c r="L62" s="13">
        <f t="shared" si="7"/>
        <v>44.24236620359621</v>
      </c>
      <c r="M62" s="13">
        <f t="shared" si="7"/>
        <v>5.5261357015640185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-9.944667629365508</v>
      </c>
      <c r="W62" s="13">
        <f t="shared" si="7"/>
        <v>91.20004514696572</v>
      </c>
      <c r="X62" s="13">
        <f t="shared" si="7"/>
        <v>0</v>
      </c>
      <c r="Y62" s="13">
        <f t="shared" si="7"/>
        <v>0</v>
      </c>
      <c r="Z62" s="14">
        <f t="shared" si="7"/>
        <v>91.19929458446616</v>
      </c>
    </row>
    <row r="63" spans="1:26" ht="13.5">
      <c r="A63" s="38" t="s">
        <v>116</v>
      </c>
      <c r="B63" s="12">
        <f t="shared" si="7"/>
        <v>137.12540120796797</v>
      </c>
      <c r="C63" s="12">
        <f t="shared" si="7"/>
        <v>0</v>
      </c>
      <c r="D63" s="3">
        <f t="shared" si="7"/>
        <v>91.20019550143063</v>
      </c>
      <c r="E63" s="13">
        <f t="shared" si="7"/>
        <v>91.20019550143063</v>
      </c>
      <c r="F63" s="13">
        <f t="shared" si="7"/>
        <v>43.41228019932413</v>
      </c>
      <c r="G63" s="13">
        <f t="shared" si="7"/>
        <v>48.94115832309056</v>
      </c>
      <c r="H63" s="13">
        <f t="shared" si="7"/>
        <v>64.11078484683705</v>
      </c>
      <c r="I63" s="13">
        <f t="shared" si="7"/>
        <v>51.934692204038335</v>
      </c>
      <c r="J63" s="13">
        <f t="shared" si="7"/>
        <v>100</v>
      </c>
      <c r="K63" s="13">
        <f t="shared" si="7"/>
        <v>79.96289667018499</v>
      </c>
      <c r="L63" s="13">
        <f t="shared" si="7"/>
        <v>51.81364987232114</v>
      </c>
      <c r="M63" s="13">
        <f t="shared" si="7"/>
        <v>71.9461554905938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60.377721604216916</v>
      </c>
      <c r="W63" s="13">
        <f t="shared" si="7"/>
        <v>91.20038122856607</v>
      </c>
      <c r="X63" s="13">
        <f t="shared" si="7"/>
        <v>0</v>
      </c>
      <c r="Y63" s="13">
        <f t="shared" si="7"/>
        <v>0</v>
      </c>
      <c r="Z63" s="14">
        <f t="shared" si="7"/>
        <v>91.20019550143063</v>
      </c>
    </row>
    <row r="64" spans="1:26" ht="13.5">
      <c r="A64" s="38" t="s">
        <v>117</v>
      </c>
      <c r="B64" s="12">
        <f t="shared" si="7"/>
        <v>111.41610250834779</v>
      </c>
      <c r="C64" s="12">
        <f t="shared" si="7"/>
        <v>0</v>
      </c>
      <c r="D64" s="3">
        <f t="shared" si="7"/>
        <v>91.20015251071817</v>
      </c>
      <c r="E64" s="13">
        <f t="shared" si="7"/>
        <v>91.20015251071817</v>
      </c>
      <c r="F64" s="13">
        <f t="shared" si="7"/>
        <v>45.70843221399833</v>
      </c>
      <c r="G64" s="13">
        <f t="shared" si="7"/>
        <v>55.96153676503022</v>
      </c>
      <c r="H64" s="13">
        <f t="shared" si="7"/>
        <v>54.39009624748853</v>
      </c>
      <c r="I64" s="13">
        <f t="shared" si="7"/>
        <v>52.02284014597598</v>
      </c>
      <c r="J64" s="13">
        <f t="shared" si="7"/>
        <v>0</v>
      </c>
      <c r="K64" s="13">
        <f t="shared" si="7"/>
        <v>77.33158793676122</v>
      </c>
      <c r="L64" s="13">
        <f t="shared" si="7"/>
        <v>94.82797133737368</v>
      </c>
      <c r="M64" s="13">
        <f t="shared" si="7"/>
        <v>82.13180122971475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64.70602421834212</v>
      </c>
      <c r="W64" s="13">
        <f t="shared" si="7"/>
        <v>91.20005698196688</v>
      </c>
      <c r="X64" s="13">
        <f t="shared" si="7"/>
        <v>0</v>
      </c>
      <c r="Y64" s="13">
        <f t="shared" si="7"/>
        <v>0</v>
      </c>
      <c r="Z64" s="14">
        <f t="shared" si="7"/>
        <v>91.20015251071817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80.00057142857143</v>
      </c>
      <c r="E66" s="16">
        <f t="shared" si="7"/>
        <v>80.00057142857143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80.00102857730616</v>
      </c>
      <c r="X66" s="16">
        <f t="shared" si="7"/>
        <v>0</v>
      </c>
      <c r="Y66" s="16">
        <f t="shared" si="7"/>
        <v>0</v>
      </c>
      <c r="Z66" s="17">
        <f t="shared" si="7"/>
        <v>80.00057142857143</v>
      </c>
    </row>
    <row r="67" spans="1:26" ht="13.5" hidden="1">
      <c r="A67" s="40" t="s">
        <v>120</v>
      </c>
      <c r="B67" s="23">
        <v>55695406</v>
      </c>
      <c r="C67" s="23"/>
      <c r="D67" s="24">
        <v>69178048</v>
      </c>
      <c r="E67" s="25">
        <v>69178048</v>
      </c>
      <c r="F67" s="25">
        <v>4089938</v>
      </c>
      <c r="G67" s="25">
        <v>4151094</v>
      </c>
      <c r="H67" s="25">
        <v>13174390</v>
      </c>
      <c r="I67" s="25">
        <v>21415422</v>
      </c>
      <c r="J67" s="25">
        <v>4334</v>
      </c>
      <c r="K67" s="25">
        <v>7632103</v>
      </c>
      <c r="L67" s="25">
        <v>4207119</v>
      </c>
      <c r="M67" s="25">
        <v>11843556</v>
      </c>
      <c r="N67" s="25"/>
      <c r="O67" s="25"/>
      <c r="P67" s="25"/>
      <c r="Q67" s="25"/>
      <c r="R67" s="25"/>
      <c r="S67" s="25"/>
      <c r="T67" s="25"/>
      <c r="U67" s="25"/>
      <c r="V67" s="25">
        <v>33258978</v>
      </c>
      <c r="W67" s="25">
        <v>39556119</v>
      </c>
      <c r="X67" s="25"/>
      <c r="Y67" s="24"/>
      <c r="Z67" s="26">
        <v>69178048</v>
      </c>
    </row>
    <row r="68" spans="1:26" ht="13.5" hidden="1">
      <c r="A68" s="36" t="s">
        <v>31</v>
      </c>
      <c r="B68" s="18">
        <v>10074922</v>
      </c>
      <c r="C68" s="18"/>
      <c r="D68" s="19">
        <v>11015862</v>
      </c>
      <c r="E68" s="20">
        <v>11015862</v>
      </c>
      <c r="F68" s="20">
        <v>712</v>
      </c>
      <c r="G68" s="20">
        <v>-13557</v>
      </c>
      <c r="H68" s="20">
        <v>9482322</v>
      </c>
      <c r="I68" s="20">
        <v>9469477</v>
      </c>
      <c r="J68" s="20"/>
      <c r="K68" s="20">
        <v>86850</v>
      </c>
      <c r="L68" s="20">
        <v>-49</v>
      </c>
      <c r="M68" s="20">
        <v>86801</v>
      </c>
      <c r="N68" s="20"/>
      <c r="O68" s="20"/>
      <c r="P68" s="20"/>
      <c r="Q68" s="20"/>
      <c r="R68" s="20"/>
      <c r="S68" s="20"/>
      <c r="T68" s="20"/>
      <c r="U68" s="20"/>
      <c r="V68" s="20">
        <v>9556278</v>
      </c>
      <c r="W68" s="20">
        <v>10475085</v>
      </c>
      <c r="X68" s="20"/>
      <c r="Y68" s="19"/>
      <c r="Z68" s="22">
        <v>11015862</v>
      </c>
    </row>
    <row r="69" spans="1:26" ht="13.5" hidden="1">
      <c r="A69" s="37" t="s">
        <v>32</v>
      </c>
      <c r="B69" s="18">
        <v>44800071</v>
      </c>
      <c r="C69" s="18"/>
      <c r="D69" s="19">
        <v>57462186</v>
      </c>
      <c r="E69" s="20">
        <v>57462186</v>
      </c>
      <c r="F69" s="20">
        <v>4039051</v>
      </c>
      <c r="G69" s="20">
        <v>4115307</v>
      </c>
      <c r="H69" s="20">
        <v>3641100</v>
      </c>
      <c r="I69" s="20">
        <v>11795458</v>
      </c>
      <c r="J69" s="20">
        <v>4334</v>
      </c>
      <c r="K69" s="20">
        <v>7478855</v>
      </c>
      <c r="L69" s="20">
        <v>4168933</v>
      </c>
      <c r="M69" s="20">
        <v>11652122</v>
      </c>
      <c r="N69" s="20"/>
      <c r="O69" s="20"/>
      <c r="P69" s="20"/>
      <c r="Q69" s="20"/>
      <c r="R69" s="20"/>
      <c r="S69" s="20"/>
      <c r="T69" s="20"/>
      <c r="U69" s="20"/>
      <c r="V69" s="20">
        <v>23447580</v>
      </c>
      <c r="W69" s="20">
        <v>28731036</v>
      </c>
      <c r="X69" s="20"/>
      <c r="Y69" s="19"/>
      <c r="Z69" s="22">
        <v>57462186</v>
      </c>
    </row>
    <row r="70" spans="1:26" ht="13.5" hidden="1">
      <c r="A70" s="38" t="s">
        <v>114</v>
      </c>
      <c r="B70" s="18">
        <v>28028323</v>
      </c>
      <c r="C70" s="18"/>
      <c r="D70" s="19">
        <v>37867855</v>
      </c>
      <c r="E70" s="20">
        <v>37867855</v>
      </c>
      <c r="F70" s="20">
        <v>2339954</v>
      </c>
      <c r="G70" s="20">
        <v>2335805</v>
      </c>
      <c r="H70" s="20">
        <v>2097754</v>
      </c>
      <c r="I70" s="20">
        <v>6773513</v>
      </c>
      <c r="J70" s="20">
        <v>855</v>
      </c>
      <c r="K70" s="20">
        <v>4730084</v>
      </c>
      <c r="L70" s="20">
        <v>2262848</v>
      </c>
      <c r="M70" s="20">
        <v>6993787</v>
      </c>
      <c r="N70" s="20"/>
      <c r="O70" s="20"/>
      <c r="P70" s="20"/>
      <c r="Q70" s="20"/>
      <c r="R70" s="20"/>
      <c r="S70" s="20"/>
      <c r="T70" s="20"/>
      <c r="U70" s="20"/>
      <c r="V70" s="20">
        <v>13767300</v>
      </c>
      <c r="W70" s="20">
        <v>18933930</v>
      </c>
      <c r="X70" s="20"/>
      <c r="Y70" s="19"/>
      <c r="Z70" s="22">
        <v>37867855</v>
      </c>
    </row>
    <row r="71" spans="1:26" ht="13.5" hidden="1">
      <c r="A71" s="38" t="s">
        <v>115</v>
      </c>
      <c r="B71" s="18">
        <v>4118093</v>
      </c>
      <c r="C71" s="18"/>
      <c r="D71" s="19">
        <v>13609000</v>
      </c>
      <c r="E71" s="20">
        <v>13609000</v>
      </c>
      <c r="F71" s="20">
        <v>433555</v>
      </c>
      <c r="G71" s="20">
        <v>395891</v>
      </c>
      <c r="H71" s="20">
        <v>283836</v>
      </c>
      <c r="I71" s="20">
        <v>1113282</v>
      </c>
      <c r="J71" s="20">
        <v>2514</v>
      </c>
      <c r="K71" s="20">
        <v>699657</v>
      </c>
      <c r="L71" s="20">
        <v>1106887</v>
      </c>
      <c r="M71" s="20">
        <v>1809058</v>
      </c>
      <c r="N71" s="20"/>
      <c r="O71" s="20"/>
      <c r="P71" s="20"/>
      <c r="Q71" s="20"/>
      <c r="R71" s="20"/>
      <c r="S71" s="20"/>
      <c r="T71" s="20"/>
      <c r="U71" s="20"/>
      <c r="V71" s="20">
        <v>2922340</v>
      </c>
      <c r="W71" s="20">
        <v>6804444</v>
      </c>
      <c r="X71" s="20"/>
      <c r="Y71" s="19"/>
      <c r="Z71" s="22">
        <v>13609000</v>
      </c>
    </row>
    <row r="72" spans="1:26" ht="13.5" hidden="1">
      <c r="A72" s="38" t="s">
        <v>116</v>
      </c>
      <c r="B72" s="18">
        <v>6882964</v>
      </c>
      <c r="C72" s="18"/>
      <c r="D72" s="19">
        <v>2946270</v>
      </c>
      <c r="E72" s="20">
        <v>2946270</v>
      </c>
      <c r="F72" s="20">
        <v>698360</v>
      </c>
      <c r="G72" s="20">
        <v>816836</v>
      </c>
      <c r="H72" s="20">
        <v>689625</v>
      </c>
      <c r="I72" s="20">
        <v>2204821</v>
      </c>
      <c r="J72" s="20">
        <v>965</v>
      </c>
      <c r="K72" s="20">
        <v>1149223</v>
      </c>
      <c r="L72" s="20">
        <v>458964</v>
      </c>
      <c r="M72" s="20">
        <v>1609152</v>
      </c>
      <c r="N72" s="20"/>
      <c r="O72" s="20"/>
      <c r="P72" s="20"/>
      <c r="Q72" s="20"/>
      <c r="R72" s="20"/>
      <c r="S72" s="20"/>
      <c r="T72" s="20"/>
      <c r="U72" s="20"/>
      <c r="V72" s="20">
        <v>3813973</v>
      </c>
      <c r="W72" s="20">
        <v>1473132</v>
      </c>
      <c r="X72" s="20"/>
      <c r="Y72" s="19"/>
      <c r="Z72" s="22">
        <v>2946270</v>
      </c>
    </row>
    <row r="73" spans="1:26" ht="13.5" hidden="1">
      <c r="A73" s="38" t="s">
        <v>117</v>
      </c>
      <c r="B73" s="18">
        <v>5770691</v>
      </c>
      <c r="C73" s="18"/>
      <c r="D73" s="19">
        <v>2864061</v>
      </c>
      <c r="E73" s="20">
        <v>2864061</v>
      </c>
      <c r="F73" s="20">
        <v>567182</v>
      </c>
      <c r="G73" s="20">
        <v>566775</v>
      </c>
      <c r="H73" s="20">
        <v>569885</v>
      </c>
      <c r="I73" s="20">
        <v>1703842</v>
      </c>
      <c r="J73" s="20"/>
      <c r="K73" s="20">
        <v>899891</v>
      </c>
      <c r="L73" s="20">
        <v>340234</v>
      </c>
      <c r="M73" s="20">
        <v>1240125</v>
      </c>
      <c r="N73" s="20"/>
      <c r="O73" s="20"/>
      <c r="P73" s="20"/>
      <c r="Q73" s="20"/>
      <c r="R73" s="20"/>
      <c r="S73" s="20"/>
      <c r="T73" s="20"/>
      <c r="U73" s="20"/>
      <c r="V73" s="20">
        <v>2943967</v>
      </c>
      <c r="W73" s="20">
        <v>1432032</v>
      </c>
      <c r="X73" s="20"/>
      <c r="Y73" s="19"/>
      <c r="Z73" s="22">
        <v>2864061</v>
      </c>
    </row>
    <row r="74" spans="1:26" ht="13.5" hidden="1">
      <c r="A74" s="38" t="s">
        <v>118</v>
      </c>
      <c r="B74" s="18"/>
      <c r="C74" s="18"/>
      <c r="D74" s="19">
        <v>175000</v>
      </c>
      <c r="E74" s="20">
        <v>175000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87498</v>
      </c>
      <c r="X74" s="20"/>
      <c r="Y74" s="19"/>
      <c r="Z74" s="22">
        <v>175000</v>
      </c>
    </row>
    <row r="75" spans="1:26" ht="13.5" hidden="1">
      <c r="A75" s="39" t="s">
        <v>119</v>
      </c>
      <c r="B75" s="27">
        <v>820413</v>
      </c>
      <c r="C75" s="27"/>
      <c r="D75" s="28">
        <v>700000</v>
      </c>
      <c r="E75" s="29">
        <v>700000</v>
      </c>
      <c r="F75" s="29">
        <v>50175</v>
      </c>
      <c r="G75" s="29">
        <v>49344</v>
      </c>
      <c r="H75" s="29">
        <v>50968</v>
      </c>
      <c r="I75" s="29">
        <v>150487</v>
      </c>
      <c r="J75" s="29"/>
      <c r="K75" s="29">
        <v>66398</v>
      </c>
      <c r="L75" s="29">
        <v>38235</v>
      </c>
      <c r="M75" s="29">
        <v>104633</v>
      </c>
      <c r="N75" s="29"/>
      <c r="O75" s="29"/>
      <c r="P75" s="29"/>
      <c r="Q75" s="29"/>
      <c r="R75" s="29"/>
      <c r="S75" s="29"/>
      <c r="T75" s="29"/>
      <c r="U75" s="29"/>
      <c r="V75" s="29">
        <v>255120</v>
      </c>
      <c r="W75" s="29">
        <v>349998</v>
      </c>
      <c r="X75" s="29"/>
      <c r="Y75" s="28"/>
      <c r="Z75" s="30">
        <v>700000</v>
      </c>
    </row>
    <row r="76" spans="1:26" ht="13.5" hidden="1">
      <c r="A76" s="41" t="s">
        <v>121</v>
      </c>
      <c r="B76" s="31">
        <v>71398376</v>
      </c>
      <c r="C76" s="31"/>
      <c r="D76" s="32">
        <v>61618523</v>
      </c>
      <c r="E76" s="33">
        <v>61618523</v>
      </c>
      <c r="F76" s="33">
        <v>2777732</v>
      </c>
      <c r="G76" s="33">
        <v>2995423</v>
      </c>
      <c r="H76" s="33">
        <v>2812588</v>
      </c>
      <c r="I76" s="33">
        <v>8585743</v>
      </c>
      <c r="J76" s="33">
        <v>4334</v>
      </c>
      <c r="K76" s="33">
        <v>8500879</v>
      </c>
      <c r="L76" s="33">
        <v>4387855</v>
      </c>
      <c r="M76" s="33">
        <v>12893068</v>
      </c>
      <c r="N76" s="33"/>
      <c r="O76" s="33"/>
      <c r="P76" s="33"/>
      <c r="Q76" s="33"/>
      <c r="R76" s="33"/>
      <c r="S76" s="33"/>
      <c r="T76" s="33"/>
      <c r="U76" s="33"/>
      <c r="V76" s="33">
        <v>21478811</v>
      </c>
      <c r="W76" s="33">
        <v>34772321</v>
      </c>
      <c r="X76" s="33"/>
      <c r="Y76" s="32"/>
      <c r="Z76" s="34">
        <v>61618523</v>
      </c>
    </row>
    <row r="77" spans="1:26" ht="13.5" hidden="1">
      <c r="A77" s="36" t="s">
        <v>31</v>
      </c>
      <c r="B77" s="18">
        <v>8426003</v>
      </c>
      <c r="C77" s="18"/>
      <c r="D77" s="19">
        <v>8812691</v>
      </c>
      <c r="E77" s="20">
        <v>8812691</v>
      </c>
      <c r="F77" s="20">
        <v>392966</v>
      </c>
      <c r="G77" s="20">
        <v>149998</v>
      </c>
      <c r="H77" s="20">
        <v>72718</v>
      </c>
      <c r="I77" s="20">
        <v>615682</v>
      </c>
      <c r="J77" s="20"/>
      <c r="K77" s="20">
        <v>2968528</v>
      </c>
      <c r="L77" s="20">
        <v>630993</v>
      </c>
      <c r="M77" s="20">
        <v>3599521</v>
      </c>
      <c r="N77" s="20"/>
      <c r="O77" s="20"/>
      <c r="P77" s="20"/>
      <c r="Q77" s="20"/>
      <c r="R77" s="20"/>
      <c r="S77" s="20"/>
      <c r="T77" s="20"/>
      <c r="U77" s="20"/>
      <c r="V77" s="20">
        <v>4215203</v>
      </c>
      <c r="W77" s="20">
        <v>8369405</v>
      </c>
      <c r="X77" s="20"/>
      <c r="Y77" s="19"/>
      <c r="Z77" s="22">
        <v>8812691</v>
      </c>
    </row>
    <row r="78" spans="1:26" ht="13.5" hidden="1">
      <c r="A78" s="37" t="s">
        <v>32</v>
      </c>
      <c r="B78" s="18">
        <v>62151960</v>
      </c>
      <c r="C78" s="18"/>
      <c r="D78" s="19">
        <v>52245828</v>
      </c>
      <c r="E78" s="20">
        <v>52245828</v>
      </c>
      <c r="F78" s="20">
        <v>2334591</v>
      </c>
      <c r="G78" s="20">
        <v>2796081</v>
      </c>
      <c r="H78" s="20">
        <v>2688902</v>
      </c>
      <c r="I78" s="20">
        <v>7819574</v>
      </c>
      <c r="J78" s="20">
        <v>4334</v>
      </c>
      <c r="K78" s="20">
        <v>5465953</v>
      </c>
      <c r="L78" s="20">
        <v>3718627</v>
      </c>
      <c r="M78" s="20">
        <v>9188914</v>
      </c>
      <c r="N78" s="20"/>
      <c r="O78" s="20"/>
      <c r="P78" s="20"/>
      <c r="Q78" s="20"/>
      <c r="R78" s="20"/>
      <c r="S78" s="20"/>
      <c r="T78" s="20"/>
      <c r="U78" s="20"/>
      <c r="V78" s="20">
        <v>17008488</v>
      </c>
      <c r="W78" s="20">
        <v>26122914</v>
      </c>
      <c r="X78" s="20"/>
      <c r="Y78" s="19"/>
      <c r="Z78" s="22">
        <v>52245828</v>
      </c>
    </row>
    <row r="79" spans="1:26" ht="13.5" hidden="1">
      <c r="A79" s="38" t="s">
        <v>114</v>
      </c>
      <c r="B79" s="18">
        <v>27515875</v>
      </c>
      <c r="C79" s="18"/>
      <c r="D79" s="19">
        <v>34535484</v>
      </c>
      <c r="E79" s="20">
        <v>34535484</v>
      </c>
      <c r="F79" s="20">
        <v>1960619</v>
      </c>
      <c r="G79" s="20">
        <v>2194016</v>
      </c>
      <c r="H79" s="20">
        <v>2024073</v>
      </c>
      <c r="I79" s="20">
        <v>6178708</v>
      </c>
      <c r="J79" s="20">
        <v>855</v>
      </c>
      <c r="K79" s="20">
        <v>4243357</v>
      </c>
      <c r="L79" s="20">
        <v>2668471</v>
      </c>
      <c r="M79" s="20">
        <v>6912683</v>
      </c>
      <c r="N79" s="20"/>
      <c r="O79" s="20"/>
      <c r="P79" s="20"/>
      <c r="Q79" s="20"/>
      <c r="R79" s="20"/>
      <c r="S79" s="20"/>
      <c r="T79" s="20"/>
      <c r="U79" s="20"/>
      <c r="V79" s="20">
        <v>13091391</v>
      </c>
      <c r="W79" s="20">
        <v>17267742</v>
      </c>
      <c r="X79" s="20"/>
      <c r="Y79" s="19"/>
      <c r="Z79" s="22">
        <v>34535484</v>
      </c>
    </row>
    <row r="80" spans="1:26" ht="13.5" hidden="1">
      <c r="A80" s="38" t="s">
        <v>115</v>
      </c>
      <c r="B80" s="18">
        <v>18768314</v>
      </c>
      <c r="C80" s="18"/>
      <c r="D80" s="19">
        <v>12411312</v>
      </c>
      <c r="E80" s="20">
        <v>12411312</v>
      </c>
      <c r="F80" s="20">
        <v>-188452</v>
      </c>
      <c r="G80" s="20">
        <v>-114880</v>
      </c>
      <c r="H80" s="20">
        <v>-87256</v>
      </c>
      <c r="I80" s="20">
        <v>-390588</v>
      </c>
      <c r="J80" s="20">
        <v>2514</v>
      </c>
      <c r="K80" s="20">
        <v>-392256</v>
      </c>
      <c r="L80" s="20">
        <v>489713</v>
      </c>
      <c r="M80" s="20">
        <v>99971</v>
      </c>
      <c r="N80" s="20"/>
      <c r="O80" s="20"/>
      <c r="P80" s="20"/>
      <c r="Q80" s="20"/>
      <c r="R80" s="20"/>
      <c r="S80" s="20"/>
      <c r="T80" s="20"/>
      <c r="U80" s="20"/>
      <c r="V80" s="20">
        <v>-290617</v>
      </c>
      <c r="W80" s="20">
        <v>6205656</v>
      </c>
      <c r="X80" s="20"/>
      <c r="Y80" s="19"/>
      <c r="Z80" s="22">
        <v>12411312</v>
      </c>
    </row>
    <row r="81" spans="1:26" ht="13.5" hidden="1">
      <c r="A81" s="38" t="s">
        <v>116</v>
      </c>
      <c r="B81" s="18">
        <v>9438292</v>
      </c>
      <c r="C81" s="18"/>
      <c r="D81" s="19">
        <v>2687004</v>
      </c>
      <c r="E81" s="20">
        <v>2687004</v>
      </c>
      <c r="F81" s="20">
        <v>303174</v>
      </c>
      <c r="G81" s="20">
        <v>399769</v>
      </c>
      <c r="H81" s="20">
        <v>442124</v>
      </c>
      <c r="I81" s="20">
        <v>1145067</v>
      </c>
      <c r="J81" s="20">
        <v>965</v>
      </c>
      <c r="K81" s="20">
        <v>918952</v>
      </c>
      <c r="L81" s="20">
        <v>237806</v>
      </c>
      <c r="M81" s="20">
        <v>1157723</v>
      </c>
      <c r="N81" s="20"/>
      <c r="O81" s="20"/>
      <c r="P81" s="20"/>
      <c r="Q81" s="20"/>
      <c r="R81" s="20"/>
      <c r="S81" s="20"/>
      <c r="T81" s="20"/>
      <c r="U81" s="20"/>
      <c r="V81" s="20">
        <v>2302790</v>
      </c>
      <c r="W81" s="20">
        <v>1343502</v>
      </c>
      <c r="X81" s="20"/>
      <c r="Y81" s="19"/>
      <c r="Z81" s="22">
        <v>2687004</v>
      </c>
    </row>
    <row r="82" spans="1:26" ht="13.5" hidden="1">
      <c r="A82" s="38" t="s">
        <v>117</v>
      </c>
      <c r="B82" s="18">
        <v>6429479</v>
      </c>
      <c r="C82" s="18"/>
      <c r="D82" s="19">
        <v>2612028</v>
      </c>
      <c r="E82" s="20">
        <v>2612028</v>
      </c>
      <c r="F82" s="20">
        <v>259250</v>
      </c>
      <c r="G82" s="20">
        <v>317176</v>
      </c>
      <c r="H82" s="20">
        <v>309961</v>
      </c>
      <c r="I82" s="20">
        <v>886387</v>
      </c>
      <c r="J82" s="20"/>
      <c r="K82" s="20">
        <v>695900</v>
      </c>
      <c r="L82" s="20">
        <v>322637</v>
      </c>
      <c r="M82" s="20">
        <v>1018537</v>
      </c>
      <c r="N82" s="20"/>
      <c r="O82" s="20"/>
      <c r="P82" s="20"/>
      <c r="Q82" s="20"/>
      <c r="R82" s="20"/>
      <c r="S82" s="20"/>
      <c r="T82" s="20"/>
      <c r="U82" s="20"/>
      <c r="V82" s="20">
        <v>1904924</v>
      </c>
      <c r="W82" s="20">
        <v>1306014</v>
      </c>
      <c r="X82" s="20"/>
      <c r="Y82" s="19"/>
      <c r="Z82" s="22">
        <v>2612028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820413</v>
      </c>
      <c r="C84" s="27"/>
      <c r="D84" s="28">
        <v>560004</v>
      </c>
      <c r="E84" s="29">
        <v>560004</v>
      </c>
      <c r="F84" s="29">
        <v>50175</v>
      </c>
      <c r="G84" s="29">
        <v>49344</v>
      </c>
      <c r="H84" s="29">
        <v>50968</v>
      </c>
      <c r="I84" s="29">
        <v>150487</v>
      </c>
      <c r="J84" s="29"/>
      <c r="K84" s="29">
        <v>66398</v>
      </c>
      <c r="L84" s="29">
        <v>38235</v>
      </c>
      <c r="M84" s="29">
        <v>104633</v>
      </c>
      <c r="N84" s="29"/>
      <c r="O84" s="29"/>
      <c r="P84" s="29"/>
      <c r="Q84" s="29"/>
      <c r="R84" s="29"/>
      <c r="S84" s="29"/>
      <c r="T84" s="29"/>
      <c r="U84" s="29"/>
      <c r="V84" s="29">
        <v>255120</v>
      </c>
      <c r="W84" s="29">
        <v>280002</v>
      </c>
      <c r="X84" s="29"/>
      <c r="Y84" s="28"/>
      <c r="Z84" s="30">
        <v>560004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495478</v>
      </c>
      <c r="C7" s="18">
        <v>0</v>
      </c>
      <c r="D7" s="58">
        <v>207500</v>
      </c>
      <c r="E7" s="59">
        <v>207500</v>
      </c>
      <c r="F7" s="59">
        <v>47092</v>
      </c>
      <c r="G7" s="59">
        <v>1153</v>
      </c>
      <c r="H7" s="59">
        <v>25184</v>
      </c>
      <c r="I7" s="59">
        <v>73429</v>
      </c>
      <c r="J7" s="59">
        <v>965</v>
      </c>
      <c r="K7" s="59">
        <v>54286</v>
      </c>
      <c r="L7" s="59">
        <v>50650</v>
      </c>
      <c r="M7" s="59">
        <v>105901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179330</v>
      </c>
      <c r="W7" s="59">
        <v>103752</v>
      </c>
      <c r="X7" s="59">
        <v>75578</v>
      </c>
      <c r="Y7" s="60">
        <v>72.84</v>
      </c>
      <c r="Z7" s="61">
        <v>207500</v>
      </c>
    </row>
    <row r="8" spans="1:26" ht="13.5">
      <c r="A8" s="57" t="s">
        <v>34</v>
      </c>
      <c r="B8" s="18">
        <v>46413299</v>
      </c>
      <c r="C8" s="18">
        <v>0</v>
      </c>
      <c r="D8" s="58">
        <v>42117000</v>
      </c>
      <c r="E8" s="59">
        <v>42117000</v>
      </c>
      <c r="F8" s="59">
        <v>4072401</v>
      </c>
      <c r="G8" s="59">
        <v>5056903</v>
      </c>
      <c r="H8" s="59">
        <v>4589185</v>
      </c>
      <c r="I8" s="59">
        <v>13718489</v>
      </c>
      <c r="J8" s="59">
        <v>6511801</v>
      </c>
      <c r="K8" s="59">
        <v>2670853</v>
      </c>
      <c r="L8" s="59">
        <v>4768500</v>
      </c>
      <c r="M8" s="59">
        <v>13951154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27669643</v>
      </c>
      <c r="W8" s="59">
        <v>21058500</v>
      </c>
      <c r="X8" s="59">
        <v>6611143</v>
      </c>
      <c r="Y8" s="60">
        <v>31.39</v>
      </c>
      <c r="Z8" s="61">
        <v>42117000</v>
      </c>
    </row>
    <row r="9" spans="1:26" ht="13.5">
      <c r="A9" s="57" t="s">
        <v>35</v>
      </c>
      <c r="B9" s="18">
        <v>3648273</v>
      </c>
      <c r="C9" s="18">
        <v>0</v>
      </c>
      <c r="D9" s="58">
        <v>4539238</v>
      </c>
      <c r="E9" s="59">
        <v>4539238</v>
      </c>
      <c r="F9" s="59">
        <v>270865</v>
      </c>
      <c r="G9" s="59">
        <v>478997</v>
      </c>
      <c r="H9" s="59">
        <v>242292</v>
      </c>
      <c r="I9" s="59">
        <v>992154</v>
      </c>
      <c r="J9" s="59">
        <v>334124</v>
      </c>
      <c r="K9" s="59">
        <v>241295</v>
      </c>
      <c r="L9" s="59">
        <v>425332</v>
      </c>
      <c r="M9" s="59">
        <v>1000751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1992905</v>
      </c>
      <c r="W9" s="59">
        <v>2269620</v>
      </c>
      <c r="X9" s="59">
        <v>-276715</v>
      </c>
      <c r="Y9" s="60">
        <v>-12.19</v>
      </c>
      <c r="Z9" s="61">
        <v>4539238</v>
      </c>
    </row>
    <row r="10" spans="1:26" ht="25.5">
      <c r="A10" s="62" t="s">
        <v>106</v>
      </c>
      <c r="B10" s="63">
        <f>SUM(B5:B9)</f>
        <v>50557050</v>
      </c>
      <c r="C10" s="63">
        <f>SUM(C5:C9)</f>
        <v>0</v>
      </c>
      <c r="D10" s="64">
        <f aca="true" t="shared" si="0" ref="D10:Z10">SUM(D5:D9)</f>
        <v>46863738</v>
      </c>
      <c r="E10" s="65">
        <f t="shared" si="0"/>
        <v>46863738</v>
      </c>
      <c r="F10" s="65">
        <f t="shared" si="0"/>
        <v>4390358</v>
      </c>
      <c r="G10" s="65">
        <f t="shared" si="0"/>
        <v>5537053</v>
      </c>
      <c r="H10" s="65">
        <f t="shared" si="0"/>
        <v>4856661</v>
      </c>
      <c r="I10" s="65">
        <f t="shared" si="0"/>
        <v>14784072</v>
      </c>
      <c r="J10" s="65">
        <f t="shared" si="0"/>
        <v>6846890</v>
      </c>
      <c r="K10" s="65">
        <f t="shared" si="0"/>
        <v>2966434</v>
      </c>
      <c r="L10" s="65">
        <f t="shared" si="0"/>
        <v>5244482</v>
      </c>
      <c r="M10" s="65">
        <f t="shared" si="0"/>
        <v>15057806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29841878</v>
      </c>
      <c r="W10" s="65">
        <f t="shared" si="0"/>
        <v>23431872</v>
      </c>
      <c r="X10" s="65">
        <f t="shared" si="0"/>
        <v>6410006</v>
      </c>
      <c r="Y10" s="66">
        <f>+IF(W10&lt;&gt;0,(X10/W10)*100,0)</f>
        <v>27.355927857577917</v>
      </c>
      <c r="Z10" s="67">
        <f t="shared" si="0"/>
        <v>46863738</v>
      </c>
    </row>
    <row r="11" spans="1:26" ht="13.5">
      <c r="A11" s="57" t="s">
        <v>36</v>
      </c>
      <c r="B11" s="18">
        <v>28405400</v>
      </c>
      <c r="C11" s="18">
        <v>0</v>
      </c>
      <c r="D11" s="58">
        <v>28259029</v>
      </c>
      <c r="E11" s="59">
        <v>28259029</v>
      </c>
      <c r="F11" s="59">
        <v>2395011</v>
      </c>
      <c r="G11" s="59">
        <v>2225571</v>
      </c>
      <c r="H11" s="59">
        <v>2386908</v>
      </c>
      <c r="I11" s="59">
        <v>7007490</v>
      </c>
      <c r="J11" s="59">
        <v>2261457</v>
      </c>
      <c r="K11" s="59">
        <v>2632476</v>
      </c>
      <c r="L11" s="59">
        <v>2367242</v>
      </c>
      <c r="M11" s="59">
        <v>7261175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14268665</v>
      </c>
      <c r="W11" s="59">
        <v>14129412</v>
      </c>
      <c r="X11" s="59">
        <v>139253</v>
      </c>
      <c r="Y11" s="60">
        <v>0.99</v>
      </c>
      <c r="Z11" s="61">
        <v>28259029</v>
      </c>
    </row>
    <row r="12" spans="1:26" ht="13.5">
      <c r="A12" s="57" t="s">
        <v>37</v>
      </c>
      <c r="B12" s="18">
        <v>3727252</v>
      </c>
      <c r="C12" s="18">
        <v>0</v>
      </c>
      <c r="D12" s="58">
        <v>3892700</v>
      </c>
      <c r="E12" s="59">
        <v>3892700</v>
      </c>
      <c r="F12" s="59">
        <v>309528</v>
      </c>
      <c r="G12" s="59">
        <v>197961</v>
      </c>
      <c r="H12" s="59">
        <v>363825</v>
      </c>
      <c r="I12" s="59">
        <v>871314</v>
      </c>
      <c r="J12" s="59">
        <v>330892</v>
      </c>
      <c r="K12" s="59">
        <v>328156</v>
      </c>
      <c r="L12" s="59">
        <v>330580</v>
      </c>
      <c r="M12" s="59">
        <v>989628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1860942</v>
      </c>
      <c r="W12" s="59">
        <v>1946352</v>
      </c>
      <c r="X12" s="59">
        <v>-85410</v>
      </c>
      <c r="Y12" s="60">
        <v>-4.39</v>
      </c>
      <c r="Z12" s="61">
        <v>3892700</v>
      </c>
    </row>
    <row r="13" spans="1:26" ht="13.5">
      <c r="A13" s="57" t="s">
        <v>107</v>
      </c>
      <c r="B13" s="18">
        <v>2034854</v>
      </c>
      <c r="C13" s="18">
        <v>0</v>
      </c>
      <c r="D13" s="58">
        <v>2000000</v>
      </c>
      <c r="E13" s="59">
        <v>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1000002</v>
      </c>
      <c r="X13" s="59">
        <v>-1000002</v>
      </c>
      <c r="Y13" s="60">
        <v>-100</v>
      </c>
      <c r="Z13" s="61">
        <v>2000000</v>
      </c>
    </row>
    <row r="14" spans="1:26" ht="13.5">
      <c r="A14" s="57" t="s">
        <v>38</v>
      </c>
      <c r="B14" s="18">
        <v>1031280</v>
      </c>
      <c r="C14" s="18">
        <v>0</v>
      </c>
      <c r="D14" s="58">
        <v>100000</v>
      </c>
      <c r="E14" s="59">
        <v>100000</v>
      </c>
      <c r="F14" s="59">
        <v>21361</v>
      </c>
      <c r="G14" s="59">
        <v>10218</v>
      </c>
      <c r="H14" s="59">
        <v>9337</v>
      </c>
      <c r="I14" s="59">
        <v>40916</v>
      </c>
      <c r="J14" s="59">
        <v>9070</v>
      </c>
      <c r="K14" s="59">
        <v>8421</v>
      </c>
      <c r="L14" s="59">
        <v>8421</v>
      </c>
      <c r="M14" s="59">
        <v>25912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66828</v>
      </c>
      <c r="W14" s="59">
        <v>49998</v>
      </c>
      <c r="X14" s="59">
        <v>16830</v>
      </c>
      <c r="Y14" s="60">
        <v>33.66</v>
      </c>
      <c r="Z14" s="61">
        <v>100000</v>
      </c>
    </row>
    <row r="15" spans="1:26" ht="13.5">
      <c r="A15" s="57" t="s">
        <v>39</v>
      </c>
      <c r="B15" s="18">
        <v>241067</v>
      </c>
      <c r="C15" s="18">
        <v>0</v>
      </c>
      <c r="D15" s="58">
        <v>155000</v>
      </c>
      <c r="E15" s="59">
        <v>155000</v>
      </c>
      <c r="F15" s="59">
        <v>6489</v>
      </c>
      <c r="G15" s="59">
        <v>14330</v>
      </c>
      <c r="H15" s="59">
        <v>10139</v>
      </c>
      <c r="I15" s="59">
        <v>30958</v>
      </c>
      <c r="J15" s="59">
        <v>6795</v>
      </c>
      <c r="K15" s="59">
        <v>8777</v>
      </c>
      <c r="L15" s="59">
        <v>19190</v>
      </c>
      <c r="M15" s="59">
        <v>34762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65720</v>
      </c>
      <c r="W15" s="59">
        <v>77502</v>
      </c>
      <c r="X15" s="59">
        <v>-11782</v>
      </c>
      <c r="Y15" s="60">
        <v>-15.2</v>
      </c>
      <c r="Z15" s="61">
        <v>155000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14611773</v>
      </c>
      <c r="C17" s="18">
        <v>0</v>
      </c>
      <c r="D17" s="58">
        <v>16867500</v>
      </c>
      <c r="E17" s="59">
        <v>16867500</v>
      </c>
      <c r="F17" s="59">
        <v>1262635</v>
      </c>
      <c r="G17" s="59">
        <v>869948</v>
      </c>
      <c r="H17" s="59">
        <v>1256296</v>
      </c>
      <c r="I17" s="59">
        <v>3388879</v>
      </c>
      <c r="J17" s="59">
        <v>1309983</v>
      </c>
      <c r="K17" s="59">
        <v>-302485</v>
      </c>
      <c r="L17" s="59">
        <v>2638646</v>
      </c>
      <c r="M17" s="59">
        <v>3646144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7035023</v>
      </c>
      <c r="W17" s="59">
        <v>8433750</v>
      </c>
      <c r="X17" s="59">
        <v>-1398727</v>
      </c>
      <c r="Y17" s="60">
        <v>-16.58</v>
      </c>
      <c r="Z17" s="61">
        <v>16867500</v>
      </c>
    </row>
    <row r="18" spans="1:26" ht="13.5">
      <c r="A18" s="69" t="s">
        <v>42</v>
      </c>
      <c r="B18" s="70">
        <f>SUM(B11:B17)</f>
        <v>50051626</v>
      </c>
      <c r="C18" s="70">
        <f>SUM(C11:C17)</f>
        <v>0</v>
      </c>
      <c r="D18" s="71">
        <f aca="true" t="shared" si="1" ref="D18:Z18">SUM(D11:D17)</f>
        <v>51274229</v>
      </c>
      <c r="E18" s="72">
        <f t="shared" si="1"/>
        <v>51274229</v>
      </c>
      <c r="F18" s="72">
        <f t="shared" si="1"/>
        <v>3995024</v>
      </c>
      <c r="G18" s="72">
        <f t="shared" si="1"/>
        <v>3318028</v>
      </c>
      <c r="H18" s="72">
        <f t="shared" si="1"/>
        <v>4026505</v>
      </c>
      <c r="I18" s="72">
        <f t="shared" si="1"/>
        <v>11339557</v>
      </c>
      <c r="J18" s="72">
        <f t="shared" si="1"/>
        <v>3918197</v>
      </c>
      <c r="K18" s="72">
        <f t="shared" si="1"/>
        <v>2675345</v>
      </c>
      <c r="L18" s="72">
        <f t="shared" si="1"/>
        <v>5364079</v>
      </c>
      <c r="M18" s="72">
        <f t="shared" si="1"/>
        <v>11957621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23297178</v>
      </c>
      <c r="W18" s="72">
        <f t="shared" si="1"/>
        <v>25637016</v>
      </c>
      <c r="X18" s="72">
        <f t="shared" si="1"/>
        <v>-2339838</v>
      </c>
      <c r="Y18" s="66">
        <f>+IF(W18&lt;&gt;0,(X18/W18)*100,0)</f>
        <v>-9.126795411759309</v>
      </c>
      <c r="Z18" s="73">
        <f t="shared" si="1"/>
        <v>51274229</v>
      </c>
    </row>
    <row r="19" spans="1:26" ht="13.5">
      <c r="A19" s="69" t="s">
        <v>43</v>
      </c>
      <c r="B19" s="74">
        <f>+B10-B18</f>
        <v>505424</v>
      </c>
      <c r="C19" s="74">
        <f>+C10-C18</f>
        <v>0</v>
      </c>
      <c r="D19" s="75">
        <f aca="true" t="shared" si="2" ref="D19:Z19">+D10-D18</f>
        <v>-4410491</v>
      </c>
      <c r="E19" s="76">
        <f t="shared" si="2"/>
        <v>-4410491</v>
      </c>
      <c r="F19" s="76">
        <f t="shared" si="2"/>
        <v>395334</v>
      </c>
      <c r="G19" s="76">
        <f t="shared" si="2"/>
        <v>2219025</v>
      </c>
      <c r="H19" s="76">
        <f t="shared" si="2"/>
        <v>830156</v>
      </c>
      <c r="I19" s="76">
        <f t="shared" si="2"/>
        <v>3444515</v>
      </c>
      <c r="J19" s="76">
        <f t="shared" si="2"/>
        <v>2928693</v>
      </c>
      <c r="K19" s="76">
        <f t="shared" si="2"/>
        <v>291089</v>
      </c>
      <c r="L19" s="76">
        <f t="shared" si="2"/>
        <v>-119597</v>
      </c>
      <c r="M19" s="76">
        <f t="shared" si="2"/>
        <v>3100185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6544700</v>
      </c>
      <c r="W19" s="76">
        <f>IF(E10=E18,0,W10-W18)</f>
        <v>-2205144</v>
      </c>
      <c r="X19" s="76">
        <f t="shared" si="2"/>
        <v>8749844</v>
      </c>
      <c r="Y19" s="77">
        <f>+IF(W19&lt;&gt;0,(X19/W19)*100,0)</f>
        <v>-396.7924090218145</v>
      </c>
      <c r="Z19" s="78">
        <f t="shared" si="2"/>
        <v>-4410491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505424</v>
      </c>
      <c r="C22" s="85">
        <f>SUM(C19:C21)</f>
        <v>0</v>
      </c>
      <c r="D22" s="86">
        <f aca="true" t="shared" si="3" ref="D22:Z22">SUM(D19:D21)</f>
        <v>-4410491</v>
      </c>
      <c r="E22" s="87">
        <f t="shared" si="3"/>
        <v>-4410491</v>
      </c>
      <c r="F22" s="87">
        <f t="shared" si="3"/>
        <v>395334</v>
      </c>
      <c r="G22" s="87">
        <f t="shared" si="3"/>
        <v>2219025</v>
      </c>
      <c r="H22" s="87">
        <f t="shared" si="3"/>
        <v>830156</v>
      </c>
      <c r="I22" s="87">
        <f t="shared" si="3"/>
        <v>3444515</v>
      </c>
      <c r="J22" s="87">
        <f t="shared" si="3"/>
        <v>2928693</v>
      </c>
      <c r="K22" s="87">
        <f t="shared" si="3"/>
        <v>291089</v>
      </c>
      <c r="L22" s="87">
        <f t="shared" si="3"/>
        <v>-119597</v>
      </c>
      <c r="M22" s="87">
        <f t="shared" si="3"/>
        <v>3100185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6544700</v>
      </c>
      <c r="W22" s="87">
        <f t="shared" si="3"/>
        <v>-2205144</v>
      </c>
      <c r="X22" s="87">
        <f t="shared" si="3"/>
        <v>8749844</v>
      </c>
      <c r="Y22" s="88">
        <f>+IF(W22&lt;&gt;0,(X22/W22)*100,0)</f>
        <v>-396.7924090218145</v>
      </c>
      <c r="Z22" s="89">
        <f t="shared" si="3"/>
        <v>-4410491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505424</v>
      </c>
      <c r="C24" s="74">
        <f>SUM(C22:C23)</f>
        <v>0</v>
      </c>
      <c r="D24" s="75">
        <f aca="true" t="shared" si="4" ref="D24:Z24">SUM(D22:D23)</f>
        <v>-4410491</v>
      </c>
      <c r="E24" s="76">
        <f t="shared" si="4"/>
        <v>-4410491</v>
      </c>
      <c r="F24" s="76">
        <f t="shared" si="4"/>
        <v>395334</v>
      </c>
      <c r="G24" s="76">
        <f t="shared" si="4"/>
        <v>2219025</v>
      </c>
      <c r="H24" s="76">
        <f t="shared" si="4"/>
        <v>830156</v>
      </c>
      <c r="I24" s="76">
        <f t="shared" si="4"/>
        <v>3444515</v>
      </c>
      <c r="J24" s="76">
        <f t="shared" si="4"/>
        <v>2928693</v>
      </c>
      <c r="K24" s="76">
        <f t="shared" si="4"/>
        <v>291089</v>
      </c>
      <c r="L24" s="76">
        <f t="shared" si="4"/>
        <v>-119597</v>
      </c>
      <c r="M24" s="76">
        <f t="shared" si="4"/>
        <v>3100185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6544700</v>
      </c>
      <c r="W24" s="76">
        <f t="shared" si="4"/>
        <v>-2205144</v>
      </c>
      <c r="X24" s="76">
        <f t="shared" si="4"/>
        <v>8749844</v>
      </c>
      <c r="Y24" s="77">
        <f>+IF(W24&lt;&gt;0,(X24/W24)*100,0)</f>
        <v>-396.7924090218145</v>
      </c>
      <c r="Z24" s="78">
        <f t="shared" si="4"/>
        <v>-4410491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1105241</v>
      </c>
      <c r="C27" s="21">
        <v>0</v>
      </c>
      <c r="D27" s="98">
        <v>1</v>
      </c>
      <c r="E27" s="99">
        <v>1</v>
      </c>
      <c r="F27" s="99">
        <v>0</v>
      </c>
      <c r="G27" s="99">
        <v>0</v>
      </c>
      <c r="H27" s="99">
        <v>0</v>
      </c>
      <c r="I27" s="99">
        <v>0</v>
      </c>
      <c r="J27" s="99">
        <v>982</v>
      </c>
      <c r="K27" s="99">
        <v>0</v>
      </c>
      <c r="L27" s="99">
        <v>0</v>
      </c>
      <c r="M27" s="99">
        <v>982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982</v>
      </c>
      <c r="W27" s="99">
        <v>1</v>
      </c>
      <c r="X27" s="99">
        <v>981</v>
      </c>
      <c r="Y27" s="100">
        <v>98100</v>
      </c>
      <c r="Z27" s="101">
        <v>1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1105241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982</v>
      </c>
      <c r="K29" s="59">
        <v>0</v>
      </c>
      <c r="L29" s="59">
        <v>0</v>
      </c>
      <c r="M29" s="59">
        <v>982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982</v>
      </c>
      <c r="W29" s="59"/>
      <c r="X29" s="59">
        <v>982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</v>
      </c>
      <c r="E31" s="59">
        <v>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</v>
      </c>
      <c r="X31" s="59">
        <v>-1</v>
      </c>
      <c r="Y31" s="60">
        <v>-100</v>
      </c>
      <c r="Z31" s="61">
        <v>1</v>
      </c>
    </row>
    <row r="32" spans="1:26" ht="13.5">
      <c r="A32" s="69" t="s">
        <v>50</v>
      </c>
      <c r="B32" s="21">
        <f>SUM(B28:B31)</f>
        <v>1105241</v>
      </c>
      <c r="C32" s="21">
        <f>SUM(C28:C31)</f>
        <v>0</v>
      </c>
      <c r="D32" s="98">
        <f aca="true" t="shared" si="5" ref="D32:Z32">SUM(D28:D31)</f>
        <v>1</v>
      </c>
      <c r="E32" s="99">
        <f t="shared" si="5"/>
        <v>1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982</v>
      </c>
      <c r="K32" s="99">
        <f t="shared" si="5"/>
        <v>0</v>
      </c>
      <c r="L32" s="99">
        <f t="shared" si="5"/>
        <v>0</v>
      </c>
      <c r="M32" s="99">
        <f t="shared" si="5"/>
        <v>982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982</v>
      </c>
      <c r="W32" s="99">
        <f t="shared" si="5"/>
        <v>1</v>
      </c>
      <c r="X32" s="99">
        <f t="shared" si="5"/>
        <v>981</v>
      </c>
      <c r="Y32" s="100">
        <f>+IF(W32&lt;&gt;0,(X32/W32)*100,0)</f>
        <v>98100</v>
      </c>
      <c r="Z32" s="101">
        <f t="shared" si="5"/>
        <v>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722493</v>
      </c>
      <c r="C35" s="18">
        <v>0</v>
      </c>
      <c r="D35" s="58">
        <v>6906820</v>
      </c>
      <c r="E35" s="59">
        <v>6906820</v>
      </c>
      <c r="F35" s="59">
        <v>13884354</v>
      </c>
      <c r="G35" s="59">
        <v>12310190</v>
      </c>
      <c r="H35" s="59">
        <v>13719495</v>
      </c>
      <c r="I35" s="59">
        <v>13719495</v>
      </c>
      <c r="J35" s="59">
        <v>9956867</v>
      </c>
      <c r="K35" s="59">
        <v>5415548</v>
      </c>
      <c r="L35" s="59">
        <v>13560391</v>
      </c>
      <c r="M35" s="59">
        <v>13560391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13560391</v>
      </c>
      <c r="W35" s="59">
        <v>3453410</v>
      </c>
      <c r="X35" s="59">
        <v>10106981</v>
      </c>
      <c r="Y35" s="60">
        <v>292.67</v>
      </c>
      <c r="Z35" s="61">
        <v>6906820</v>
      </c>
    </row>
    <row r="36" spans="1:26" ht="13.5">
      <c r="A36" s="57" t="s">
        <v>53</v>
      </c>
      <c r="B36" s="18">
        <v>12596937</v>
      </c>
      <c r="C36" s="18">
        <v>0</v>
      </c>
      <c r="D36" s="58">
        <v>13333067</v>
      </c>
      <c r="E36" s="59">
        <v>13333067</v>
      </c>
      <c r="F36" s="59">
        <v>11197713</v>
      </c>
      <c r="G36" s="59">
        <v>11247933</v>
      </c>
      <c r="H36" s="59">
        <v>12078362</v>
      </c>
      <c r="I36" s="59">
        <v>12078362</v>
      </c>
      <c r="J36" s="59">
        <v>11908824</v>
      </c>
      <c r="K36" s="59">
        <v>11840544</v>
      </c>
      <c r="L36" s="59">
        <v>11676972</v>
      </c>
      <c r="M36" s="59">
        <v>11676972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11676972</v>
      </c>
      <c r="W36" s="59">
        <v>6666534</v>
      </c>
      <c r="X36" s="59">
        <v>5010438</v>
      </c>
      <c r="Y36" s="60">
        <v>75.16</v>
      </c>
      <c r="Z36" s="61">
        <v>13333067</v>
      </c>
    </row>
    <row r="37" spans="1:26" ht="13.5">
      <c r="A37" s="57" t="s">
        <v>54</v>
      </c>
      <c r="B37" s="18">
        <v>9989741</v>
      </c>
      <c r="C37" s="18">
        <v>0</v>
      </c>
      <c r="D37" s="58">
        <v>7116003</v>
      </c>
      <c r="E37" s="59">
        <v>7116003</v>
      </c>
      <c r="F37" s="59">
        <v>2943944</v>
      </c>
      <c r="G37" s="59">
        <v>3518252</v>
      </c>
      <c r="H37" s="59">
        <v>4575806</v>
      </c>
      <c r="I37" s="59">
        <v>4575806</v>
      </c>
      <c r="J37" s="59">
        <v>5812768</v>
      </c>
      <c r="K37" s="59">
        <v>5088347</v>
      </c>
      <c r="L37" s="59">
        <v>5079206</v>
      </c>
      <c r="M37" s="59">
        <v>5079206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5079206</v>
      </c>
      <c r="W37" s="59">
        <v>3558002</v>
      </c>
      <c r="X37" s="59">
        <v>1521204</v>
      </c>
      <c r="Y37" s="60">
        <v>42.75</v>
      </c>
      <c r="Z37" s="61">
        <v>7116003</v>
      </c>
    </row>
    <row r="38" spans="1:26" ht="13.5">
      <c r="A38" s="57" t="s">
        <v>55</v>
      </c>
      <c r="B38" s="18">
        <v>14480373</v>
      </c>
      <c r="C38" s="18">
        <v>0</v>
      </c>
      <c r="D38" s="58">
        <v>13249331</v>
      </c>
      <c r="E38" s="59">
        <v>13249331</v>
      </c>
      <c r="F38" s="59">
        <v>16006002</v>
      </c>
      <c r="G38" s="59">
        <v>15950226</v>
      </c>
      <c r="H38" s="59">
        <v>16018360</v>
      </c>
      <c r="I38" s="59">
        <v>16018360</v>
      </c>
      <c r="J38" s="59">
        <v>15928390</v>
      </c>
      <c r="K38" s="59">
        <v>15837369</v>
      </c>
      <c r="L38" s="59">
        <v>15745568</v>
      </c>
      <c r="M38" s="59">
        <v>15745568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15745568</v>
      </c>
      <c r="W38" s="59">
        <v>6624666</v>
      </c>
      <c r="X38" s="59">
        <v>9120902</v>
      </c>
      <c r="Y38" s="60">
        <v>137.68</v>
      </c>
      <c r="Z38" s="61">
        <v>13249331</v>
      </c>
    </row>
    <row r="39" spans="1:26" ht="13.5">
      <c r="A39" s="57" t="s">
        <v>56</v>
      </c>
      <c r="B39" s="18">
        <v>-11150684</v>
      </c>
      <c r="C39" s="18">
        <v>0</v>
      </c>
      <c r="D39" s="58">
        <v>-125447</v>
      </c>
      <c r="E39" s="59">
        <v>-125447</v>
      </c>
      <c r="F39" s="59">
        <v>6132121</v>
      </c>
      <c r="G39" s="59">
        <v>4089645</v>
      </c>
      <c r="H39" s="59">
        <v>5203691</v>
      </c>
      <c r="I39" s="59">
        <v>5203691</v>
      </c>
      <c r="J39" s="59">
        <v>124533</v>
      </c>
      <c r="K39" s="59">
        <v>-3669624</v>
      </c>
      <c r="L39" s="59">
        <v>4412589</v>
      </c>
      <c r="M39" s="59">
        <v>4412589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4412589</v>
      </c>
      <c r="W39" s="59">
        <v>-62724</v>
      </c>
      <c r="X39" s="59">
        <v>4475313</v>
      </c>
      <c r="Y39" s="60">
        <v>-7134.93</v>
      </c>
      <c r="Z39" s="61">
        <v>-125447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2710922</v>
      </c>
      <c r="C42" s="18">
        <v>0</v>
      </c>
      <c r="D42" s="58">
        <v>-3867312</v>
      </c>
      <c r="E42" s="59">
        <v>-3867312</v>
      </c>
      <c r="F42" s="59">
        <v>-27204451</v>
      </c>
      <c r="G42" s="59">
        <v>280203</v>
      </c>
      <c r="H42" s="59">
        <v>-2262745</v>
      </c>
      <c r="I42" s="59">
        <v>-29186993</v>
      </c>
      <c r="J42" s="59">
        <v>-1935030</v>
      </c>
      <c r="K42" s="59">
        <v>-5615850</v>
      </c>
      <c r="L42" s="59">
        <v>-13872769</v>
      </c>
      <c r="M42" s="59">
        <v>-21423649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-50610642</v>
      </c>
      <c r="W42" s="59">
        <v>-1933656</v>
      </c>
      <c r="X42" s="59">
        <v>-48676986</v>
      </c>
      <c r="Y42" s="60">
        <v>2517.36</v>
      </c>
      <c r="Z42" s="61">
        <v>-3867312</v>
      </c>
    </row>
    <row r="43" spans="1:26" ht="13.5">
      <c r="A43" s="57" t="s">
        <v>59</v>
      </c>
      <c r="B43" s="18">
        <v>-1522541</v>
      </c>
      <c r="C43" s="18">
        <v>0</v>
      </c>
      <c r="D43" s="58">
        <v>0</v>
      </c>
      <c r="E43" s="59">
        <v>0</v>
      </c>
      <c r="F43" s="59">
        <v>27370646</v>
      </c>
      <c r="G43" s="59">
        <v>967390</v>
      </c>
      <c r="H43" s="59">
        <v>2262225</v>
      </c>
      <c r="I43" s="59">
        <v>30600261</v>
      </c>
      <c r="J43" s="59">
        <v>820814</v>
      </c>
      <c r="K43" s="59">
        <v>5602285</v>
      </c>
      <c r="L43" s="59">
        <v>14196880</v>
      </c>
      <c r="M43" s="59">
        <v>20619979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51220240</v>
      </c>
      <c r="W43" s="59"/>
      <c r="X43" s="59">
        <v>51220240</v>
      </c>
      <c r="Y43" s="60">
        <v>0</v>
      </c>
      <c r="Z43" s="61">
        <v>0</v>
      </c>
    </row>
    <row r="44" spans="1:26" ht="13.5">
      <c r="A44" s="57" t="s">
        <v>60</v>
      </c>
      <c r="B44" s="18">
        <v>-1162976</v>
      </c>
      <c r="C44" s="18">
        <v>0</v>
      </c>
      <c r="D44" s="58">
        <v>-694525</v>
      </c>
      <c r="E44" s="59">
        <v>-694525</v>
      </c>
      <c r="F44" s="59">
        <v>-55300</v>
      </c>
      <c r="G44" s="59">
        <v>-55756</v>
      </c>
      <c r="H44" s="59">
        <v>-56216</v>
      </c>
      <c r="I44" s="59">
        <v>-167272</v>
      </c>
      <c r="J44" s="59">
        <v>-90300</v>
      </c>
      <c r="K44" s="59">
        <v>-90767</v>
      </c>
      <c r="L44" s="59">
        <v>-91914</v>
      </c>
      <c r="M44" s="59">
        <v>-272981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-440253</v>
      </c>
      <c r="W44" s="59">
        <v>-338713</v>
      </c>
      <c r="X44" s="59">
        <v>-101540</v>
      </c>
      <c r="Y44" s="60">
        <v>29.98</v>
      </c>
      <c r="Z44" s="61">
        <v>-694525</v>
      </c>
    </row>
    <row r="45" spans="1:26" ht="13.5">
      <c r="A45" s="69" t="s">
        <v>61</v>
      </c>
      <c r="B45" s="21">
        <v>550207</v>
      </c>
      <c r="C45" s="21">
        <v>0</v>
      </c>
      <c r="D45" s="98">
        <v>-1089562</v>
      </c>
      <c r="E45" s="99">
        <v>-1089562</v>
      </c>
      <c r="F45" s="99">
        <v>208560</v>
      </c>
      <c r="G45" s="99">
        <v>1400397</v>
      </c>
      <c r="H45" s="99">
        <v>1343661</v>
      </c>
      <c r="I45" s="99">
        <v>1343661</v>
      </c>
      <c r="J45" s="99">
        <v>139145</v>
      </c>
      <c r="K45" s="99">
        <v>34813</v>
      </c>
      <c r="L45" s="99">
        <v>267010</v>
      </c>
      <c r="M45" s="99">
        <v>267010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267010</v>
      </c>
      <c r="W45" s="99">
        <v>1199906</v>
      </c>
      <c r="X45" s="99">
        <v>-932896</v>
      </c>
      <c r="Y45" s="100">
        <v>-77.75</v>
      </c>
      <c r="Z45" s="101">
        <v>-1089562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30826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1391125</v>
      </c>
      <c r="Y49" s="53">
        <v>1421951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221252</v>
      </c>
      <c r="C51" s="51">
        <v>0</v>
      </c>
      <c r="D51" s="128">
        <v>655529</v>
      </c>
      <c r="E51" s="53">
        <v>511559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366739</v>
      </c>
      <c r="Y51" s="53">
        <v>1755079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15557515</v>
      </c>
      <c r="C5" s="18">
        <v>0</v>
      </c>
      <c r="D5" s="58">
        <v>26218845</v>
      </c>
      <c r="E5" s="59">
        <v>26218845</v>
      </c>
      <c r="F5" s="59">
        <v>18151989</v>
      </c>
      <c r="G5" s="59">
        <v>-36398</v>
      </c>
      <c r="H5" s="59">
        <v>-1199977</v>
      </c>
      <c r="I5" s="59">
        <v>16915614</v>
      </c>
      <c r="J5" s="59">
        <v>-8657</v>
      </c>
      <c r="K5" s="59">
        <v>514503</v>
      </c>
      <c r="L5" s="59">
        <v>448711</v>
      </c>
      <c r="M5" s="59">
        <v>954557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17870171</v>
      </c>
      <c r="W5" s="59">
        <v>25118842</v>
      </c>
      <c r="X5" s="59">
        <v>-7248671</v>
      </c>
      <c r="Y5" s="60">
        <v>-28.86</v>
      </c>
      <c r="Z5" s="61">
        <v>26218845</v>
      </c>
    </row>
    <row r="6" spans="1:26" ht="13.5">
      <c r="A6" s="57" t="s">
        <v>32</v>
      </c>
      <c r="B6" s="18">
        <v>96991664</v>
      </c>
      <c r="C6" s="18">
        <v>0</v>
      </c>
      <c r="D6" s="58">
        <v>79628005</v>
      </c>
      <c r="E6" s="59">
        <v>79628005</v>
      </c>
      <c r="F6" s="59">
        <v>6703963</v>
      </c>
      <c r="G6" s="59">
        <v>7095398</v>
      </c>
      <c r="H6" s="59">
        <v>7622110</v>
      </c>
      <c r="I6" s="59">
        <v>21421471</v>
      </c>
      <c r="J6" s="59">
        <v>7546155</v>
      </c>
      <c r="K6" s="59">
        <v>7814464</v>
      </c>
      <c r="L6" s="59">
        <v>8538957</v>
      </c>
      <c r="M6" s="59">
        <v>23899576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45321047</v>
      </c>
      <c r="W6" s="59">
        <v>38466366</v>
      </c>
      <c r="X6" s="59">
        <v>6854681</v>
      </c>
      <c r="Y6" s="60">
        <v>17.82</v>
      </c>
      <c r="Z6" s="61">
        <v>79628005</v>
      </c>
    </row>
    <row r="7" spans="1:26" ht="13.5">
      <c r="A7" s="57" t="s">
        <v>33</v>
      </c>
      <c r="B7" s="18">
        <v>200756</v>
      </c>
      <c r="C7" s="18">
        <v>0</v>
      </c>
      <c r="D7" s="58">
        <v>200000</v>
      </c>
      <c r="E7" s="59">
        <v>200000</v>
      </c>
      <c r="F7" s="59">
        <v>506</v>
      </c>
      <c r="G7" s="59">
        <v>881</v>
      </c>
      <c r="H7" s="59">
        <v>-174</v>
      </c>
      <c r="I7" s="59">
        <v>1213</v>
      </c>
      <c r="J7" s="59">
        <v>1162</v>
      </c>
      <c r="K7" s="59">
        <v>0</v>
      </c>
      <c r="L7" s="59">
        <v>171443</v>
      </c>
      <c r="M7" s="59">
        <v>172605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173818</v>
      </c>
      <c r="W7" s="59">
        <v>100002</v>
      </c>
      <c r="X7" s="59">
        <v>73816</v>
      </c>
      <c r="Y7" s="60">
        <v>73.81</v>
      </c>
      <c r="Z7" s="61">
        <v>200000</v>
      </c>
    </row>
    <row r="8" spans="1:26" ht="13.5">
      <c r="A8" s="57" t="s">
        <v>34</v>
      </c>
      <c r="B8" s="18">
        <v>52996090</v>
      </c>
      <c r="C8" s="18">
        <v>0</v>
      </c>
      <c r="D8" s="58">
        <v>60797000</v>
      </c>
      <c r="E8" s="59">
        <v>60797000</v>
      </c>
      <c r="F8" s="59">
        <v>22828000</v>
      </c>
      <c r="G8" s="59">
        <v>250000</v>
      </c>
      <c r="H8" s="59">
        <v>0</v>
      </c>
      <c r="I8" s="59">
        <v>23078000</v>
      </c>
      <c r="J8" s="59">
        <v>2010000</v>
      </c>
      <c r="K8" s="59">
        <v>0</v>
      </c>
      <c r="L8" s="59">
        <v>18262000</v>
      </c>
      <c r="M8" s="59">
        <v>20272000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43350000</v>
      </c>
      <c r="W8" s="59">
        <v>45704510</v>
      </c>
      <c r="X8" s="59">
        <v>-2354510</v>
      </c>
      <c r="Y8" s="60">
        <v>-5.15</v>
      </c>
      <c r="Z8" s="61">
        <v>60797000</v>
      </c>
    </row>
    <row r="9" spans="1:26" ht="13.5">
      <c r="A9" s="57" t="s">
        <v>35</v>
      </c>
      <c r="B9" s="18">
        <v>13875528</v>
      </c>
      <c r="C9" s="18">
        <v>0</v>
      </c>
      <c r="D9" s="58">
        <v>12674950</v>
      </c>
      <c r="E9" s="59">
        <v>12674950</v>
      </c>
      <c r="F9" s="59">
        <v>1969886</v>
      </c>
      <c r="G9" s="59">
        <v>1797434</v>
      </c>
      <c r="H9" s="59">
        <v>1408704</v>
      </c>
      <c r="I9" s="59">
        <v>5176024</v>
      </c>
      <c r="J9" s="59">
        <v>1215282</v>
      </c>
      <c r="K9" s="59">
        <v>1304776</v>
      </c>
      <c r="L9" s="59">
        <v>1212838</v>
      </c>
      <c r="M9" s="59">
        <v>3732896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8908920</v>
      </c>
      <c r="W9" s="59">
        <v>6337488</v>
      </c>
      <c r="X9" s="59">
        <v>2571432</v>
      </c>
      <c r="Y9" s="60">
        <v>40.57</v>
      </c>
      <c r="Z9" s="61">
        <v>12674950</v>
      </c>
    </row>
    <row r="10" spans="1:26" ht="25.5">
      <c r="A10" s="62" t="s">
        <v>106</v>
      </c>
      <c r="B10" s="63">
        <f>SUM(B5:B9)</f>
        <v>179621553</v>
      </c>
      <c r="C10" s="63">
        <f>SUM(C5:C9)</f>
        <v>0</v>
      </c>
      <c r="D10" s="64">
        <f aca="true" t="shared" si="0" ref="D10:Z10">SUM(D5:D9)</f>
        <v>179518800</v>
      </c>
      <c r="E10" s="65">
        <f t="shared" si="0"/>
        <v>179518800</v>
      </c>
      <c r="F10" s="65">
        <f t="shared" si="0"/>
        <v>49654344</v>
      </c>
      <c r="G10" s="65">
        <f t="shared" si="0"/>
        <v>9107315</v>
      </c>
      <c r="H10" s="65">
        <f t="shared" si="0"/>
        <v>7830663</v>
      </c>
      <c r="I10" s="65">
        <f t="shared" si="0"/>
        <v>66592322</v>
      </c>
      <c r="J10" s="65">
        <f t="shared" si="0"/>
        <v>10763942</v>
      </c>
      <c r="K10" s="65">
        <f t="shared" si="0"/>
        <v>9633743</v>
      </c>
      <c r="L10" s="65">
        <f t="shared" si="0"/>
        <v>28633949</v>
      </c>
      <c r="M10" s="65">
        <f t="shared" si="0"/>
        <v>49031634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115623956</v>
      </c>
      <c r="W10" s="65">
        <f t="shared" si="0"/>
        <v>115727208</v>
      </c>
      <c r="X10" s="65">
        <f t="shared" si="0"/>
        <v>-103252</v>
      </c>
      <c r="Y10" s="66">
        <f>+IF(W10&lt;&gt;0,(X10/W10)*100,0)</f>
        <v>-0.089220159878047</v>
      </c>
      <c r="Z10" s="67">
        <f t="shared" si="0"/>
        <v>179518800</v>
      </c>
    </row>
    <row r="11" spans="1:26" ht="13.5">
      <c r="A11" s="57" t="s">
        <v>36</v>
      </c>
      <c r="B11" s="18">
        <v>91860498</v>
      </c>
      <c r="C11" s="18">
        <v>0</v>
      </c>
      <c r="D11" s="58">
        <v>93037604</v>
      </c>
      <c r="E11" s="59">
        <v>93037604</v>
      </c>
      <c r="F11" s="59">
        <v>7501583</v>
      </c>
      <c r="G11" s="59">
        <v>7355692</v>
      </c>
      <c r="H11" s="59">
        <v>7276026</v>
      </c>
      <c r="I11" s="59">
        <v>22133301</v>
      </c>
      <c r="J11" s="59">
        <v>7376914</v>
      </c>
      <c r="K11" s="59">
        <v>11749520</v>
      </c>
      <c r="L11" s="59">
        <v>7885007</v>
      </c>
      <c r="M11" s="59">
        <v>27011441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49144742</v>
      </c>
      <c r="W11" s="59">
        <v>48958071</v>
      </c>
      <c r="X11" s="59">
        <v>186671</v>
      </c>
      <c r="Y11" s="60">
        <v>0.38</v>
      </c>
      <c r="Z11" s="61">
        <v>93037604</v>
      </c>
    </row>
    <row r="12" spans="1:26" ht="13.5">
      <c r="A12" s="57" t="s">
        <v>37</v>
      </c>
      <c r="B12" s="18">
        <v>5650962</v>
      </c>
      <c r="C12" s="18">
        <v>0</v>
      </c>
      <c r="D12" s="58">
        <v>6037000</v>
      </c>
      <c r="E12" s="59">
        <v>6037000</v>
      </c>
      <c r="F12" s="59">
        <v>493958</v>
      </c>
      <c r="G12" s="59">
        <v>546521</v>
      </c>
      <c r="H12" s="59">
        <v>484706</v>
      </c>
      <c r="I12" s="59">
        <v>1525185</v>
      </c>
      <c r="J12" s="59">
        <v>506286</v>
      </c>
      <c r="K12" s="59">
        <v>509901</v>
      </c>
      <c r="L12" s="59">
        <v>509901</v>
      </c>
      <c r="M12" s="59">
        <v>1526088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3051273</v>
      </c>
      <c r="W12" s="59">
        <v>3018498</v>
      </c>
      <c r="X12" s="59">
        <v>32775</v>
      </c>
      <c r="Y12" s="60">
        <v>1.09</v>
      </c>
      <c r="Z12" s="61">
        <v>6037000</v>
      </c>
    </row>
    <row r="13" spans="1:26" ht="13.5">
      <c r="A13" s="57" t="s">
        <v>107</v>
      </c>
      <c r="B13" s="18">
        <v>21298189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11934139</v>
      </c>
      <c r="C14" s="18">
        <v>0</v>
      </c>
      <c r="D14" s="58">
        <v>0</v>
      </c>
      <c r="E14" s="59">
        <v>0</v>
      </c>
      <c r="F14" s="59">
        <v>0</v>
      </c>
      <c r="G14" s="59">
        <v>680245</v>
      </c>
      <c r="H14" s="59">
        <v>659607</v>
      </c>
      <c r="I14" s="59">
        <v>1339852</v>
      </c>
      <c r="J14" s="59">
        <v>10612</v>
      </c>
      <c r="K14" s="59">
        <v>1211</v>
      </c>
      <c r="L14" s="59">
        <v>6103</v>
      </c>
      <c r="M14" s="59">
        <v>17926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1357778</v>
      </c>
      <c r="W14" s="59"/>
      <c r="X14" s="59">
        <v>1357778</v>
      </c>
      <c r="Y14" s="60">
        <v>0</v>
      </c>
      <c r="Z14" s="61">
        <v>0</v>
      </c>
    </row>
    <row r="15" spans="1:26" ht="13.5">
      <c r="A15" s="57" t="s">
        <v>39</v>
      </c>
      <c r="B15" s="18">
        <v>52428922</v>
      </c>
      <c r="C15" s="18">
        <v>0</v>
      </c>
      <c r="D15" s="58">
        <v>57791800</v>
      </c>
      <c r="E15" s="59">
        <v>57791800</v>
      </c>
      <c r="F15" s="59">
        <v>276266</v>
      </c>
      <c r="G15" s="59">
        <v>7258247</v>
      </c>
      <c r="H15" s="59">
        <v>6509593</v>
      </c>
      <c r="I15" s="59">
        <v>14044106</v>
      </c>
      <c r="J15" s="59">
        <v>7640717</v>
      </c>
      <c r="K15" s="59">
        <v>247549</v>
      </c>
      <c r="L15" s="59">
        <v>5864295</v>
      </c>
      <c r="M15" s="59">
        <v>13752561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27796667</v>
      </c>
      <c r="W15" s="59">
        <v>27781926</v>
      </c>
      <c r="X15" s="59">
        <v>14741</v>
      </c>
      <c r="Y15" s="60">
        <v>0.05</v>
      </c>
      <c r="Z15" s="61">
        <v>57791800</v>
      </c>
    </row>
    <row r="16" spans="1:26" ht="13.5">
      <c r="A16" s="68" t="s">
        <v>40</v>
      </c>
      <c r="B16" s="18">
        <v>12257877</v>
      </c>
      <c r="C16" s="18">
        <v>0</v>
      </c>
      <c r="D16" s="58">
        <v>6830000</v>
      </c>
      <c r="E16" s="59">
        <v>6830000</v>
      </c>
      <c r="F16" s="59">
        <v>1202315</v>
      </c>
      <c r="G16" s="59">
        <v>1207243</v>
      </c>
      <c r="H16" s="59">
        <v>1219859</v>
      </c>
      <c r="I16" s="59">
        <v>3629417</v>
      </c>
      <c r="J16" s="59">
        <v>1124201</v>
      </c>
      <c r="K16" s="59">
        <v>1536318</v>
      </c>
      <c r="L16" s="59">
        <v>1971995</v>
      </c>
      <c r="M16" s="59">
        <v>4632514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8261931</v>
      </c>
      <c r="W16" s="59">
        <v>4415000</v>
      </c>
      <c r="X16" s="59">
        <v>3846931</v>
      </c>
      <c r="Y16" s="60">
        <v>87.13</v>
      </c>
      <c r="Z16" s="61">
        <v>6830000</v>
      </c>
    </row>
    <row r="17" spans="1:26" ht="13.5">
      <c r="A17" s="57" t="s">
        <v>41</v>
      </c>
      <c r="B17" s="18">
        <v>51544746</v>
      </c>
      <c r="C17" s="18">
        <v>0</v>
      </c>
      <c r="D17" s="58">
        <v>30841600</v>
      </c>
      <c r="E17" s="59">
        <v>30841600</v>
      </c>
      <c r="F17" s="59">
        <v>4150301</v>
      </c>
      <c r="G17" s="59">
        <v>2713836</v>
      </c>
      <c r="H17" s="59">
        <v>2745555</v>
      </c>
      <c r="I17" s="59">
        <v>9609692</v>
      </c>
      <c r="J17" s="59">
        <v>2113171</v>
      </c>
      <c r="K17" s="59">
        <v>3153476</v>
      </c>
      <c r="L17" s="59">
        <v>3041827</v>
      </c>
      <c r="M17" s="59">
        <v>8308474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17918166</v>
      </c>
      <c r="W17" s="59">
        <v>15424962</v>
      </c>
      <c r="X17" s="59">
        <v>2493204</v>
      </c>
      <c r="Y17" s="60">
        <v>16.16</v>
      </c>
      <c r="Z17" s="61">
        <v>30841600</v>
      </c>
    </row>
    <row r="18" spans="1:26" ht="13.5">
      <c r="A18" s="69" t="s">
        <v>42</v>
      </c>
      <c r="B18" s="70">
        <f>SUM(B11:B17)</f>
        <v>246975333</v>
      </c>
      <c r="C18" s="70">
        <f>SUM(C11:C17)</f>
        <v>0</v>
      </c>
      <c r="D18" s="71">
        <f aca="true" t="shared" si="1" ref="D18:Z18">SUM(D11:D17)</f>
        <v>194538004</v>
      </c>
      <c r="E18" s="72">
        <f t="shared" si="1"/>
        <v>194538004</v>
      </c>
      <c r="F18" s="72">
        <f t="shared" si="1"/>
        <v>13624423</v>
      </c>
      <c r="G18" s="72">
        <f t="shared" si="1"/>
        <v>19761784</v>
      </c>
      <c r="H18" s="72">
        <f t="shared" si="1"/>
        <v>18895346</v>
      </c>
      <c r="I18" s="72">
        <f t="shared" si="1"/>
        <v>52281553</v>
      </c>
      <c r="J18" s="72">
        <f t="shared" si="1"/>
        <v>18771901</v>
      </c>
      <c r="K18" s="72">
        <f t="shared" si="1"/>
        <v>17197975</v>
      </c>
      <c r="L18" s="72">
        <f t="shared" si="1"/>
        <v>19279128</v>
      </c>
      <c r="M18" s="72">
        <f t="shared" si="1"/>
        <v>55249004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107530557</v>
      </c>
      <c r="W18" s="72">
        <f t="shared" si="1"/>
        <v>99598457</v>
      </c>
      <c r="X18" s="72">
        <f t="shared" si="1"/>
        <v>7932100</v>
      </c>
      <c r="Y18" s="66">
        <f>+IF(W18&lt;&gt;0,(X18/W18)*100,0)</f>
        <v>7.964079202552305</v>
      </c>
      <c r="Z18" s="73">
        <f t="shared" si="1"/>
        <v>194538004</v>
      </c>
    </row>
    <row r="19" spans="1:26" ht="13.5">
      <c r="A19" s="69" t="s">
        <v>43</v>
      </c>
      <c r="B19" s="74">
        <f>+B10-B18</f>
        <v>-67353780</v>
      </c>
      <c r="C19" s="74">
        <f>+C10-C18</f>
        <v>0</v>
      </c>
      <c r="D19" s="75">
        <f aca="true" t="shared" si="2" ref="D19:Z19">+D10-D18</f>
        <v>-15019204</v>
      </c>
      <c r="E19" s="76">
        <f t="shared" si="2"/>
        <v>-15019204</v>
      </c>
      <c r="F19" s="76">
        <f t="shared" si="2"/>
        <v>36029921</v>
      </c>
      <c r="G19" s="76">
        <f t="shared" si="2"/>
        <v>-10654469</v>
      </c>
      <c r="H19" s="76">
        <f t="shared" si="2"/>
        <v>-11064683</v>
      </c>
      <c r="I19" s="76">
        <f t="shared" si="2"/>
        <v>14310769</v>
      </c>
      <c r="J19" s="76">
        <f t="shared" si="2"/>
        <v>-8007959</v>
      </c>
      <c r="K19" s="76">
        <f t="shared" si="2"/>
        <v>-7564232</v>
      </c>
      <c r="L19" s="76">
        <f t="shared" si="2"/>
        <v>9354821</v>
      </c>
      <c r="M19" s="76">
        <f t="shared" si="2"/>
        <v>-6217370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8093399</v>
      </c>
      <c r="W19" s="76">
        <f>IF(E10=E18,0,W10-W18)</f>
        <v>16128751</v>
      </c>
      <c r="X19" s="76">
        <f t="shared" si="2"/>
        <v>-8035352</v>
      </c>
      <c r="Y19" s="77">
        <f>+IF(W19&lt;&gt;0,(X19/W19)*100,0)</f>
        <v>-49.82005116205217</v>
      </c>
      <c r="Z19" s="78">
        <f t="shared" si="2"/>
        <v>-15019204</v>
      </c>
    </row>
    <row r="20" spans="1:26" ht="13.5">
      <c r="A20" s="57" t="s">
        <v>44</v>
      </c>
      <c r="B20" s="18">
        <v>21294402</v>
      </c>
      <c r="C20" s="18">
        <v>0</v>
      </c>
      <c r="D20" s="58">
        <v>23395000</v>
      </c>
      <c r="E20" s="59">
        <v>23395000</v>
      </c>
      <c r="F20" s="59">
        <v>15686000</v>
      </c>
      <c r="G20" s="59">
        <v>0</v>
      </c>
      <c r="H20" s="59">
        <v>0</v>
      </c>
      <c r="I20" s="59">
        <v>15686000</v>
      </c>
      <c r="J20" s="59">
        <v>1000000</v>
      </c>
      <c r="K20" s="59">
        <v>0</v>
      </c>
      <c r="L20" s="59">
        <v>5349000</v>
      </c>
      <c r="M20" s="59">
        <v>6349000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22035000</v>
      </c>
      <c r="W20" s="59">
        <v>22753150</v>
      </c>
      <c r="X20" s="59">
        <v>-718150</v>
      </c>
      <c r="Y20" s="60">
        <v>-3.16</v>
      </c>
      <c r="Z20" s="61">
        <v>23395000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-46059378</v>
      </c>
      <c r="C22" s="85">
        <f>SUM(C19:C21)</f>
        <v>0</v>
      </c>
      <c r="D22" s="86">
        <f aca="true" t="shared" si="3" ref="D22:Z22">SUM(D19:D21)</f>
        <v>8375796</v>
      </c>
      <c r="E22" s="87">
        <f t="shared" si="3"/>
        <v>8375796</v>
      </c>
      <c r="F22" s="87">
        <f t="shared" si="3"/>
        <v>51715921</v>
      </c>
      <c r="G22" s="87">
        <f t="shared" si="3"/>
        <v>-10654469</v>
      </c>
      <c r="H22" s="87">
        <f t="shared" si="3"/>
        <v>-11064683</v>
      </c>
      <c r="I22" s="87">
        <f t="shared" si="3"/>
        <v>29996769</v>
      </c>
      <c r="J22" s="87">
        <f t="shared" si="3"/>
        <v>-7007959</v>
      </c>
      <c r="K22" s="87">
        <f t="shared" si="3"/>
        <v>-7564232</v>
      </c>
      <c r="L22" s="87">
        <f t="shared" si="3"/>
        <v>14703821</v>
      </c>
      <c r="M22" s="87">
        <f t="shared" si="3"/>
        <v>131630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30128399</v>
      </c>
      <c r="W22" s="87">
        <f t="shared" si="3"/>
        <v>38881901</v>
      </c>
      <c r="X22" s="87">
        <f t="shared" si="3"/>
        <v>-8753502</v>
      </c>
      <c r="Y22" s="88">
        <f>+IF(W22&lt;&gt;0,(X22/W22)*100,0)</f>
        <v>-22.513050480736528</v>
      </c>
      <c r="Z22" s="89">
        <f t="shared" si="3"/>
        <v>8375796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-46059378</v>
      </c>
      <c r="C24" s="74">
        <f>SUM(C22:C23)</f>
        <v>0</v>
      </c>
      <c r="D24" s="75">
        <f aca="true" t="shared" si="4" ref="D24:Z24">SUM(D22:D23)</f>
        <v>8375796</v>
      </c>
      <c r="E24" s="76">
        <f t="shared" si="4"/>
        <v>8375796</v>
      </c>
      <c r="F24" s="76">
        <f t="shared" si="4"/>
        <v>51715921</v>
      </c>
      <c r="G24" s="76">
        <f t="shared" si="4"/>
        <v>-10654469</v>
      </c>
      <c r="H24" s="76">
        <f t="shared" si="4"/>
        <v>-11064683</v>
      </c>
      <c r="I24" s="76">
        <f t="shared" si="4"/>
        <v>29996769</v>
      </c>
      <c r="J24" s="76">
        <f t="shared" si="4"/>
        <v>-7007959</v>
      </c>
      <c r="K24" s="76">
        <f t="shared" si="4"/>
        <v>-7564232</v>
      </c>
      <c r="L24" s="76">
        <f t="shared" si="4"/>
        <v>14703821</v>
      </c>
      <c r="M24" s="76">
        <f t="shared" si="4"/>
        <v>131630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30128399</v>
      </c>
      <c r="W24" s="76">
        <f t="shared" si="4"/>
        <v>38881901</v>
      </c>
      <c r="X24" s="76">
        <f t="shared" si="4"/>
        <v>-8753502</v>
      </c>
      <c r="Y24" s="77">
        <f>+IF(W24&lt;&gt;0,(X24/W24)*100,0)</f>
        <v>-22.513050480736528</v>
      </c>
      <c r="Z24" s="78">
        <f t="shared" si="4"/>
        <v>8375796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23395000</v>
      </c>
      <c r="E27" s="99">
        <v>23395000</v>
      </c>
      <c r="F27" s="99">
        <v>4757463</v>
      </c>
      <c r="G27" s="99">
        <v>2053443</v>
      </c>
      <c r="H27" s="99">
        <v>1376412</v>
      </c>
      <c r="I27" s="99">
        <v>8187318</v>
      </c>
      <c r="J27" s="99">
        <v>392271</v>
      </c>
      <c r="K27" s="99">
        <v>2940782</v>
      </c>
      <c r="L27" s="99">
        <v>3448377</v>
      </c>
      <c r="M27" s="99">
        <v>6781430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14968748</v>
      </c>
      <c r="W27" s="99">
        <v>11697500</v>
      </c>
      <c r="X27" s="99">
        <v>3271248</v>
      </c>
      <c r="Y27" s="100">
        <v>27.97</v>
      </c>
      <c r="Z27" s="101">
        <v>23395000</v>
      </c>
    </row>
    <row r="28" spans="1:26" ht="13.5">
      <c r="A28" s="102" t="s">
        <v>44</v>
      </c>
      <c r="B28" s="18">
        <v>0</v>
      </c>
      <c r="C28" s="18">
        <v>0</v>
      </c>
      <c r="D28" s="58">
        <v>23395000</v>
      </c>
      <c r="E28" s="59">
        <v>23395000</v>
      </c>
      <c r="F28" s="59">
        <v>4393406</v>
      </c>
      <c r="G28" s="59">
        <v>1767460</v>
      </c>
      <c r="H28" s="59">
        <v>1283215</v>
      </c>
      <c r="I28" s="59">
        <v>7444081</v>
      </c>
      <c r="J28" s="59">
        <v>392271</v>
      </c>
      <c r="K28" s="59">
        <v>2940782</v>
      </c>
      <c r="L28" s="59">
        <v>3448377</v>
      </c>
      <c r="M28" s="59">
        <v>6781430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14225511</v>
      </c>
      <c r="W28" s="59">
        <v>11697500</v>
      </c>
      <c r="X28" s="59">
        <v>2528011</v>
      </c>
      <c r="Y28" s="60">
        <v>21.61</v>
      </c>
      <c r="Z28" s="61">
        <v>23395000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17631</v>
      </c>
      <c r="I29" s="59">
        <v>17631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17631</v>
      </c>
      <c r="W29" s="59"/>
      <c r="X29" s="59">
        <v>17631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364057</v>
      </c>
      <c r="G31" s="59">
        <v>285983</v>
      </c>
      <c r="H31" s="59">
        <v>75566</v>
      </c>
      <c r="I31" s="59">
        <v>725606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725606</v>
      </c>
      <c r="W31" s="59"/>
      <c r="X31" s="59">
        <v>725606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23395000</v>
      </c>
      <c r="E32" s="99">
        <f t="shared" si="5"/>
        <v>23395000</v>
      </c>
      <c r="F32" s="99">
        <f t="shared" si="5"/>
        <v>4757463</v>
      </c>
      <c r="G32" s="99">
        <f t="shared" si="5"/>
        <v>2053443</v>
      </c>
      <c r="H32" s="99">
        <f t="shared" si="5"/>
        <v>1376412</v>
      </c>
      <c r="I32" s="99">
        <f t="shared" si="5"/>
        <v>8187318</v>
      </c>
      <c r="J32" s="99">
        <f t="shared" si="5"/>
        <v>392271</v>
      </c>
      <c r="K32" s="99">
        <f t="shared" si="5"/>
        <v>2940782</v>
      </c>
      <c r="L32" s="99">
        <f t="shared" si="5"/>
        <v>3448377</v>
      </c>
      <c r="M32" s="99">
        <f t="shared" si="5"/>
        <v>6781430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14968748</v>
      </c>
      <c r="W32" s="99">
        <f t="shared" si="5"/>
        <v>11697500</v>
      </c>
      <c r="X32" s="99">
        <f t="shared" si="5"/>
        <v>3271248</v>
      </c>
      <c r="Y32" s="100">
        <f>+IF(W32&lt;&gt;0,(X32/W32)*100,0)</f>
        <v>27.96536011968369</v>
      </c>
      <c r="Z32" s="101">
        <f t="shared" si="5"/>
        <v>23395000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49705899</v>
      </c>
      <c r="C35" s="18">
        <v>0</v>
      </c>
      <c r="D35" s="58">
        <v>55041567</v>
      </c>
      <c r="E35" s="59">
        <v>55041567</v>
      </c>
      <c r="F35" s="59">
        <v>121793449</v>
      </c>
      <c r="G35" s="59">
        <v>118213715</v>
      </c>
      <c r="H35" s="59">
        <v>120357155</v>
      </c>
      <c r="I35" s="59">
        <v>120357155</v>
      </c>
      <c r="J35" s="59">
        <v>158118329</v>
      </c>
      <c r="K35" s="59">
        <v>0</v>
      </c>
      <c r="L35" s="59">
        <v>116310083</v>
      </c>
      <c r="M35" s="59">
        <v>116310083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116310083</v>
      </c>
      <c r="W35" s="59">
        <v>27520784</v>
      </c>
      <c r="X35" s="59">
        <v>88789299</v>
      </c>
      <c r="Y35" s="60">
        <v>322.63</v>
      </c>
      <c r="Z35" s="61">
        <v>55041567</v>
      </c>
    </row>
    <row r="36" spans="1:26" ht="13.5">
      <c r="A36" s="57" t="s">
        <v>53</v>
      </c>
      <c r="B36" s="18">
        <v>743142149</v>
      </c>
      <c r="C36" s="18">
        <v>0</v>
      </c>
      <c r="D36" s="58">
        <v>759971530</v>
      </c>
      <c r="E36" s="59">
        <v>759971530</v>
      </c>
      <c r="F36" s="59">
        <v>747911300</v>
      </c>
      <c r="G36" s="59">
        <v>749961493</v>
      </c>
      <c r="H36" s="59">
        <v>751299130</v>
      </c>
      <c r="I36" s="59">
        <v>751299130</v>
      </c>
      <c r="J36" s="59">
        <v>751285216</v>
      </c>
      <c r="K36" s="59">
        <v>0</v>
      </c>
      <c r="L36" s="59">
        <v>757326803</v>
      </c>
      <c r="M36" s="59">
        <v>757326803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757326803</v>
      </c>
      <c r="W36" s="59">
        <v>379985765</v>
      </c>
      <c r="X36" s="59">
        <v>377341038</v>
      </c>
      <c r="Y36" s="60">
        <v>99.3</v>
      </c>
      <c r="Z36" s="61">
        <v>759971530</v>
      </c>
    </row>
    <row r="37" spans="1:26" ht="13.5">
      <c r="A37" s="57" t="s">
        <v>54</v>
      </c>
      <c r="B37" s="18">
        <v>180722610</v>
      </c>
      <c r="C37" s="18">
        <v>0</v>
      </c>
      <c r="D37" s="58">
        <v>44289136</v>
      </c>
      <c r="E37" s="59">
        <v>44289136</v>
      </c>
      <c r="F37" s="59">
        <v>207292637</v>
      </c>
      <c r="G37" s="59">
        <v>217013071</v>
      </c>
      <c r="H37" s="59">
        <v>231900858</v>
      </c>
      <c r="I37" s="59">
        <v>231900858</v>
      </c>
      <c r="J37" s="59">
        <v>277402963</v>
      </c>
      <c r="K37" s="59">
        <v>0</v>
      </c>
      <c r="L37" s="59">
        <v>260664605</v>
      </c>
      <c r="M37" s="59">
        <v>260664605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260664605</v>
      </c>
      <c r="W37" s="59">
        <v>22144568</v>
      </c>
      <c r="X37" s="59">
        <v>238520037</v>
      </c>
      <c r="Y37" s="60">
        <v>1077.1</v>
      </c>
      <c r="Z37" s="61">
        <v>44289136</v>
      </c>
    </row>
    <row r="38" spans="1:26" ht="13.5">
      <c r="A38" s="57" t="s">
        <v>55</v>
      </c>
      <c r="B38" s="18">
        <v>70036740</v>
      </c>
      <c r="C38" s="18">
        <v>0</v>
      </c>
      <c r="D38" s="58">
        <v>62139317</v>
      </c>
      <c r="E38" s="59">
        <v>62139317</v>
      </c>
      <c r="F38" s="59">
        <v>68754249</v>
      </c>
      <c r="G38" s="59">
        <v>68754249</v>
      </c>
      <c r="H38" s="59">
        <v>68754249</v>
      </c>
      <c r="I38" s="59">
        <v>68754249</v>
      </c>
      <c r="J38" s="59">
        <v>68754249</v>
      </c>
      <c r="K38" s="59">
        <v>0</v>
      </c>
      <c r="L38" s="59">
        <v>68754249</v>
      </c>
      <c r="M38" s="59">
        <v>68754249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68754249</v>
      </c>
      <c r="W38" s="59">
        <v>31069659</v>
      </c>
      <c r="X38" s="59">
        <v>37684590</v>
      </c>
      <c r="Y38" s="60">
        <v>121.29</v>
      </c>
      <c r="Z38" s="61">
        <v>62139317</v>
      </c>
    </row>
    <row r="39" spans="1:26" ht="13.5">
      <c r="A39" s="57" t="s">
        <v>56</v>
      </c>
      <c r="B39" s="18">
        <v>542088698</v>
      </c>
      <c r="C39" s="18">
        <v>0</v>
      </c>
      <c r="D39" s="58">
        <v>708584644</v>
      </c>
      <c r="E39" s="59">
        <v>708584644</v>
      </c>
      <c r="F39" s="59">
        <v>593657863</v>
      </c>
      <c r="G39" s="59">
        <v>582407888</v>
      </c>
      <c r="H39" s="59">
        <v>571001178</v>
      </c>
      <c r="I39" s="59">
        <v>571001178</v>
      </c>
      <c r="J39" s="59">
        <v>563246333</v>
      </c>
      <c r="K39" s="59">
        <v>0</v>
      </c>
      <c r="L39" s="59">
        <v>544218032</v>
      </c>
      <c r="M39" s="59">
        <v>544218032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544218032</v>
      </c>
      <c r="W39" s="59">
        <v>354292322</v>
      </c>
      <c r="X39" s="59">
        <v>189925710</v>
      </c>
      <c r="Y39" s="60">
        <v>53.61</v>
      </c>
      <c r="Z39" s="61">
        <v>708584644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-39768400</v>
      </c>
      <c r="C42" s="18">
        <v>0</v>
      </c>
      <c r="D42" s="58">
        <v>24362894</v>
      </c>
      <c r="E42" s="59">
        <v>24362894</v>
      </c>
      <c r="F42" s="59">
        <v>51715921</v>
      </c>
      <c r="G42" s="59">
        <v>-10916773</v>
      </c>
      <c r="H42" s="59">
        <v>-11080548</v>
      </c>
      <c r="I42" s="59">
        <v>29718600</v>
      </c>
      <c r="J42" s="59">
        <v>7574011</v>
      </c>
      <c r="K42" s="59">
        <v>-7568272</v>
      </c>
      <c r="L42" s="59">
        <v>14664390</v>
      </c>
      <c r="M42" s="59">
        <v>14670129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44388729</v>
      </c>
      <c r="W42" s="59">
        <v>46879602</v>
      </c>
      <c r="X42" s="59">
        <v>-2490873</v>
      </c>
      <c r="Y42" s="60">
        <v>-5.31</v>
      </c>
      <c r="Z42" s="61">
        <v>24362894</v>
      </c>
    </row>
    <row r="43" spans="1:26" ht="13.5">
      <c r="A43" s="57" t="s">
        <v>59</v>
      </c>
      <c r="B43" s="18">
        <v>40666870</v>
      </c>
      <c r="C43" s="18">
        <v>0</v>
      </c>
      <c r="D43" s="58">
        <v>66978</v>
      </c>
      <c r="E43" s="59">
        <v>66978</v>
      </c>
      <c r="F43" s="59">
        <v>-2456483</v>
      </c>
      <c r="G43" s="59">
        <v>-1406108</v>
      </c>
      <c r="H43" s="59">
        <v>-290474</v>
      </c>
      <c r="I43" s="59">
        <v>-4153065</v>
      </c>
      <c r="J43" s="59">
        <v>259513</v>
      </c>
      <c r="K43" s="59">
        <v>-2940782</v>
      </c>
      <c r="L43" s="59">
        <v>-3448377</v>
      </c>
      <c r="M43" s="59">
        <v>-6129646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-10282711</v>
      </c>
      <c r="W43" s="59">
        <v>66978</v>
      </c>
      <c r="X43" s="59">
        <v>-10349689</v>
      </c>
      <c r="Y43" s="60">
        <v>-15452.37</v>
      </c>
      <c r="Z43" s="61">
        <v>66978</v>
      </c>
    </row>
    <row r="44" spans="1:26" ht="13.5">
      <c r="A44" s="57" t="s">
        <v>60</v>
      </c>
      <c r="B44" s="18">
        <v>-818075</v>
      </c>
      <c r="C44" s="18">
        <v>0</v>
      </c>
      <c r="D44" s="58">
        <v>0</v>
      </c>
      <c r="E44" s="59">
        <v>0</v>
      </c>
      <c r="F44" s="59">
        <v>-1287622</v>
      </c>
      <c r="G44" s="59">
        <v>799</v>
      </c>
      <c r="H44" s="59">
        <v>-256</v>
      </c>
      <c r="I44" s="59">
        <v>-1287079</v>
      </c>
      <c r="J44" s="59">
        <v>-4351</v>
      </c>
      <c r="K44" s="59">
        <v>0</v>
      </c>
      <c r="L44" s="59">
        <v>0</v>
      </c>
      <c r="M44" s="59">
        <v>-4351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-1291430</v>
      </c>
      <c r="W44" s="59"/>
      <c r="X44" s="59">
        <v>-1291430</v>
      </c>
      <c r="Y44" s="60">
        <v>0</v>
      </c>
      <c r="Z44" s="61">
        <v>0</v>
      </c>
    </row>
    <row r="45" spans="1:26" ht="13.5">
      <c r="A45" s="69" t="s">
        <v>61</v>
      </c>
      <c r="B45" s="21">
        <v>1204168</v>
      </c>
      <c r="C45" s="21">
        <v>0</v>
      </c>
      <c r="D45" s="98">
        <v>35895626</v>
      </c>
      <c r="E45" s="99">
        <v>35895626</v>
      </c>
      <c r="F45" s="99">
        <v>49175984</v>
      </c>
      <c r="G45" s="99">
        <v>36853902</v>
      </c>
      <c r="H45" s="99">
        <v>25482624</v>
      </c>
      <c r="I45" s="99">
        <v>25482624</v>
      </c>
      <c r="J45" s="99">
        <v>33311797</v>
      </c>
      <c r="K45" s="99">
        <v>22802743</v>
      </c>
      <c r="L45" s="99">
        <v>34018756</v>
      </c>
      <c r="M45" s="99">
        <v>34018756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34018756</v>
      </c>
      <c r="W45" s="99">
        <v>58412334</v>
      </c>
      <c r="X45" s="99">
        <v>-24393578</v>
      </c>
      <c r="Y45" s="100">
        <v>-41.76</v>
      </c>
      <c r="Z45" s="101">
        <v>35895626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5903267</v>
      </c>
      <c r="C51" s="51">
        <v>0</v>
      </c>
      <c r="D51" s="128">
        <v>214102</v>
      </c>
      <c r="E51" s="53">
        <v>2494515</v>
      </c>
      <c r="F51" s="53">
        <v>0</v>
      </c>
      <c r="G51" s="53">
        <v>0</v>
      </c>
      <c r="H51" s="53">
        <v>0</v>
      </c>
      <c r="I51" s="53">
        <v>8775217</v>
      </c>
      <c r="J51" s="53">
        <v>0</v>
      </c>
      <c r="K51" s="53">
        <v>0</v>
      </c>
      <c r="L51" s="53">
        <v>0</v>
      </c>
      <c r="M51" s="53">
        <v>3828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4200</v>
      </c>
      <c r="W51" s="53">
        <v>7246668</v>
      </c>
      <c r="X51" s="53">
        <v>61796655</v>
      </c>
      <c r="Y51" s="53">
        <v>86438452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94.05342444059325</v>
      </c>
      <c r="C58" s="5">
        <f>IF(C67=0,0,+(C76/C67)*100)</f>
        <v>0</v>
      </c>
      <c r="D58" s="6">
        <f aca="true" t="shared" si="6" ref="D58:Z58">IF(D67=0,0,+(D76/D67)*100)</f>
        <v>100.00000174448753</v>
      </c>
      <c r="E58" s="7">
        <f t="shared" si="6"/>
        <v>100.00000174448753</v>
      </c>
      <c r="F58" s="7">
        <f t="shared" si="6"/>
        <v>100</v>
      </c>
      <c r="G58" s="7">
        <f t="shared" si="6"/>
        <v>100</v>
      </c>
      <c r="H58" s="7">
        <f t="shared" si="6"/>
        <v>100.04318673797741</v>
      </c>
      <c r="I58" s="7">
        <f t="shared" si="6"/>
        <v>100.00776660321003</v>
      </c>
      <c r="J58" s="7">
        <f t="shared" si="6"/>
        <v>273.41055460087443</v>
      </c>
      <c r="K58" s="7">
        <f t="shared" si="6"/>
        <v>100</v>
      </c>
      <c r="L58" s="7">
        <f t="shared" si="6"/>
        <v>99.99998950535044</v>
      </c>
      <c r="M58" s="7">
        <f t="shared" si="6"/>
        <v>153.27839424190168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120.74876799155119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100.00000174448753</v>
      </c>
    </row>
    <row r="59" spans="1:26" ht="13.5">
      <c r="A59" s="36" t="s">
        <v>31</v>
      </c>
      <c r="B59" s="9">
        <f aca="true" t="shared" si="7" ref="B59:Z66">IF(B68=0,0,+(B77/B68)*100)</f>
        <v>81.43655990841027</v>
      </c>
      <c r="C59" s="9">
        <f t="shared" si="7"/>
        <v>0</v>
      </c>
      <c r="D59" s="2">
        <f t="shared" si="7"/>
        <v>99.99999583660248</v>
      </c>
      <c r="E59" s="10">
        <f t="shared" si="7"/>
        <v>99.99999583660248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-1439.3390673600213</v>
      </c>
      <c r="K59" s="10">
        <f t="shared" si="7"/>
        <v>100</v>
      </c>
      <c r="L59" s="10">
        <f t="shared" si="7"/>
        <v>100</v>
      </c>
      <c r="M59" s="10">
        <f t="shared" si="7"/>
        <v>-1569.2371630119758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146.36730737343925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99.99999583660248</v>
      </c>
    </row>
    <row r="60" spans="1:26" ht="13.5">
      <c r="A60" s="37" t="s">
        <v>32</v>
      </c>
      <c r="B60" s="12">
        <f t="shared" si="7"/>
        <v>95.39870663524238</v>
      </c>
      <c r="C60" s="12">
        <f t="shared" si="7"/>
        <v>0</v>
      </c>
      <c r="D60" s="3">
        <f t="shared" si="7"/>
        <v>100.00000376751872</v>
      </c>
      <c r="E60" s="13">
        <f t="shared" si="7"/>
        <v>100.00000376751872</v>
      </c>
      <c r="F60" s="13">
        <f t="shared" si="7"/>
        <v>100</v>
      </c>
      <c r="G60" s="13">
        <f t="shared" si="7"/>
        <v>100</v>
      </c>
      <c r="H60" s="13">
        <f t="shared" si="7"/>
        <v>100.04217992130788</v>
      </c>
      <c r="I60" s="13">
        <f t="shared" si="7"/>
        <v>100.01500830638568</v>
      </c>
      <c r="J60" s="13">
        <f t="shared" si="7"/>
        <v>185.21973110809412</v>
      </c>
      <c r="K60" s="13">
        <f t="shared" si="7"/>
        <v>100</v>
      </c>
      <c r="L60" s="13">
        <f t="shared" si="7"/>
        <v>100</v>
      </c>
      <c r="M60" s="13">
        <f t="shared" si="7"/>
        <v>126.90764472139588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114.19655640347408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100.00000376751872</v>
      </c>
    </row>
    <row r="61" spans="1:26" ht="13.5">
      <c r="A61" s="38" t="s">
        <v>114</v>
      </c>
      <c r="B61" s="12">
        <f t="shared" si="7"/>
        <v>95.87914759028673</v>
      </c>
      <c r="C61" s="12">
        <f t="shared" si="7"/>
        <v>0</v>
      </c>
      <c r="D61" s="3">
        <f t="shared" si="7"/>
        <v>100.00000164753911</v>
      </c>
      <c r="E61" s="13">
        <f t="shared" si="7"/>
        <v>100.00000164753911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147.59931459774091</v>
      </c>
      <c r="K61" s="13">
        <f t="shared" si="7"/>
        <v>100</v>
      </c>
      <c r="L61" s="13">
        <f t="shared" si="7"/>
        <v>100</v>
      </c>
      <c r="M61" s="13">
        <f t="shared" si="7"/>
        <v>114.91150167070086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107.90821877929366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100.00000164753911</v>
      </c>
    </row>
    <row r="62" spans="1:26" ht="13.5">
      <c r="A62" s="38" t="s">
        <v>115</v>
      </c>
      <c r="B62" s="12">
        <f t="shared" si="7"/>
        <v>90.51746112668876</v>
      </c>
      <c r="C62" s="12">
        <f t="shared" si="7"/>
        <v>0</v>
      </c>
      <c r="D62" s="3">
        <f t="shared" si="7"/>
        <v>100.00002991639265</v>
      </c>
      <c r="E62" s="13">
        <f t="shared" si="7"/>
        <v>100.00002991639265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367.1373414604008</v>
      </c>
      <c r="K62" s="13">
        <f t="shared" si="7"/>
        <v>100</v>
      </c>
      <c r="L62" s="13">
        <f t="shared" si="7"/>
        <v>100</v>
      </c>
      <c r="M62" s="13">
        <f t="shared" si="7"/>
        <v>182.80656281317388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144.91273303679927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100.00002991639265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100.42497167957004</v>
      </c>
      <c r="I63" s="13">
        <f t="shared" si="7"/>
        <v>100.140033634206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100.07010527784803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95.08993876077257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259.4913981292338</v>
      </c>
      <c r="K64" s="13">
        <f t="shared" si="7"/>
        <v>100</v>
      </c>
      <c r="L64" s="13">
        <f t="shared" si="7"/>
        <v>100</v>
      </c>
      <c r="M64" s="13">
        <f t="shared" si="7"/>
        <v>152.86192650310238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126.74756751253264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99.99990071613453</v>
      </c>
      <c r="M66" s="16">
        <f t="shared" si="7"/>
        <v>99.99996611677582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99.99998335944791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123611664</v>
      </c>
      <c r="C67" s="23"/>
      <c r="D67" s="24">
        <v>114646850</v>
      </c>
      <c r="E67" s="25">
        <v>114646850</v>
      </c>
      <c r="F67" s="25">
        <v>25858885</v>
      </c>
      <c r="G67" s="25">
        <v>8091888</v>
      </c>
      <c r="H67" s="25">
        <v>7444415</v>
      </c>
      <c r="I67" s="25">
        <v>41395188</v>
      </c>
      <c r="J67" s="25">
        <v>8109165</v>
      </c>
      <c r="K67" s="25">
        <v>8755884</v>
      </c>
      <c r="L67" s="25">
        <v>9528665</v>
      </c>
      <c r="M67" s="25">
        <v>26393714</v>
      </c>
      <c r="N67" s="25"/>
      <c r="O67" s="25"/>
      <c r="P67" s="25"/>
      <c r="Q67" s="25"/>
      <c r="R67" s="25"/>
      <c r="S67" s="25"/>
      <c r="T67" s="25"/>
      <c r="U67" s="25"/>
      <c r="V67" s="25">
        <v>67788902</v>
      </c>
      <c r="W67" s="25">
        <v>67985212</v>
      </c>
      <c r="X67" s="25"/>
      <c r="Y67" s="24"/>
      <c r="Z67" s="26">
        <v>114646850</v>
      </c>
    </row>
    <row r="68" spans="1:26" ht="13.5" hidden="1">
      <c r="A68" s="36" t="s">
        <v>31</v>
      </c>
      <c r="B68" s="18">
        <v>15556330</v>
      </c>
      <c r="C68" s="18"/>
      <c r="D68" s="19">
        <v>24018845</v>
      </c>
      <c r="E68" s="20">
        <v>24018845</v>
      </c>
      <c r="F68" s="20">
        <v>18151989</v>
      </c>
      <c r="G68" s="20">
        <v>-36398</v>
      </c>
      <c r="H68" s="20">
        <v>-1199977</v>
      </c>
      <c r="I68" s="20">
        <v>16915614</v>
      </c>
      <c r="J68" s="20">
        <v>-495754</v>
      </c>
      <c r="K68" s="20">
        <v>56084</v>
      </c>
      <c r="L68" s="20">
        <v>-17505</v>
      </c>
      <c r="M68" s="20">
        <v>-457175</v>
      </c>
      <c r="N68" s="20"/>
      <c r="O68" s="20"/>
      <c r="P68" s="20"/>
      <c r="Q68" s="20"/>
      <c r="R68" s="20"/>
      <c r="S68" s="20"/>
      <c r="T68" s="20"/>
      <c r="U68" s="20"/>
      <c r="V68" s="20">
        <v>16458439</v>
      </c>
      <c r="W68" s="20">
        <v>24018844</v>
      </c>
      <c r="X68" s="20"/>
      <c r="Y68" s="19"/>
      <c r="Z68" s="22">
        <v>24018845</v>
      </c>
    </row>
    <row r="69" spans="1:26" ht="13.5" hidden="1">
      <c r="A69" s="37" t="s">
        <v>32</v>
      </c>
      <c r="B69" s="18">
        <v>96991664</v>
      </c>
      <c r="C69" s="18"/>
      <c r="D69" s="19">
        <v>79628005</v>
      </c>
      <c r="E69" s="20">
        <v>79628005</v>
      </c>
      <c r="F69" s="20">
        <v>6703963</v>
      </c>
      <c r="G69" s="20">
        <v>7095398</v>
      </c>
      <c r="H69" s="20">
        <v>7622110</v>
      </c>
      <c r="I69" s="20">
        <v>21421471</v>
      </c>
      <c r="J69" s="20">
        <v>7546155</v>
      </c>
      <c r="K69" s="20">
        <v>7814464</v>
      </c>
      <c r="L69" s="20">
        <v>8538957</v>
      </c>
      <c r="M69" s="20">
        <v>23899576</v>
      </c>
      <c r="N69" s="20"/>
      <c r="O69" s="20"/>
      <c r="P69" s="20"/>
      <c r="Q69" s="20"/>
      <c r="R69" s="20"/>
      <c r="S69" s="20"/>
      <c r="T69" s="20"/>
      <c r="U69" s="20"/>
      <c r="V69" s="20">
        <v>45321047</v>
      </c>
      <c r="W69" s="20">
        <v>38466366</v>
      </c>
      <c r="X69" s="20"/>
      <c r="Y69" s="19"/>
      <c r="Z69" s="22">
        <v>79628005</v>
      </c>
    </row>
    <row r="70" spans="1:26" ht="13.5" hidden="1">
      <c r="A70" s="38" t="s">
        <v>114</v>
      </c>
      <c r="B70" s="18">
        <v>69423986</v>
      </c>
      <c r="C70" s="18"/>
      <c r="D70" s="19">
        <v>60696587</v>
      </c>
      <c r="E70" s="20">
        <v>60696587</v>
      </c>
      <c r="F70" s="20">
        <v>4306193</v>
      </c>
      <c r="G70" s="20">
        <v>4809102</v>
      </c>
      <c r="H70" s="20">
        <v>5197891</v>
      </c>
      <c r="I70" s="20">
        <v>14313186</v>
      </c>
      <c r="J70" s="20">
        <v>5063304</v>
      </c>
      <c r="K70" s="20">
        <v>5283228</v>
      </c>
      <c r="L70" s="20">
        <v>5816146</v>
      </c>
      <c r="M70" s="20">
        <v>16162678</v>
      </c>
      <c r="N70" s="20"/>
      <c r="O70" s="20"/>
      <c r="P70" s="20"/>
      <c r="Q70" s="20"/>
      <c r="R70" s="20"/>
      <c r="S70" s="20"/>
      <c r="T70" s="20"/>
      <c r="U70" s="20"/>
      <c r="V70" s="20">
        <v>30475864</v>
      </c>
      <c r="W70" s="20">
        <v>29134362</v>
      </c>
      <c r="X70" s="20"/>
      <c r="Y70" s="19"/>
      <c r="Z70" s="22">
        <v>60696587</v>
      </c>
    </row>
    <row r="71" spans="1:26" ht="13.5" hidden="1">
      <c r="A71" s="38" t="s">
        <v>115</v>
      </c>
      <c r="B71" s="18">
        <v>14016879</v>
      </c>
      <c r="C71" s="18"/>
      <c r="D71" s="19">
        <v>6685298</v>
      </c>
      <c r="E71" s="20">
        <v>6685298</v>
      </c>
      <c r="F71" s="20">
        <v>1080593</v>
      </c>
      <c r="G71" s="20">
        <v>991310</v>
      </c>
      <c r="H71" s="20">
        <v>1144177</v>
      </c>
      <c r="I71" s="20">
        <v>3216080</v>
      </c>
      <c r="J71" s="20">
        <v>1181566</v>
      </c>
      <c r="K71" s="20">
        <v>1197727</v>
      </c>
      <c r="L71" s="20">
        <v>1432487</v>
      </c>
      <c r="M71" s="20">
        <v>3811780</v>
      </c>
      <c r="N71" s="20"/>
      <c r="O71" s="20"/>
      <c r="P71" s="20"/>
      <c r="Q71" s="20"/>
      <c r="R71" s="20"/>
      <c r="S71" s="20"/>
      <c r="T71" s="20"/>
      <c r="U71" s="20"/>
      <c r="V71" s="20">
        <v>7027860</v>
      </c>
      <c r="W71" s="20">
        <v>3208944</v>
      </c>
      <c r="X71" s="20"/>
      <c r="Y71" s="19"/>
      <c r="Z71" s="22">
        <v>6685298</v>
      </c>
    </row>
    <row r="72" spans="1:26" ht="13.5" hidden="1">
      <c r="A72" s="38" t="s">
        <v>116</v>
      </c>
      <c r="B72" s="18">
        <v>7993740</v>
      </c>
      <c r="C72" s="18"/>
      <c r="D72" s="19">
        <v>6885000</v>
      </c>
      <c r="E72" s="20">
        <v>6885000</v>
      </c>
      <c r="F72" s="20">
        <v>779620</v>
      </c>
      <c r="G72" s="20">
        <v>759736</v>
      </c>
      <c r="H72" s="20">
        <v>756521</v>
      </c>
      <c r="I72" s="20">
        <v>2295877</v>
      </c>
      <c r="J72" s="20">
        <v>759368</v>
      </c>
      <c r="K72" s="20">
        <v>784287</v>
      </c>
      <c r="L72" s="20">
        <v>746428</v>
      </c>
      <c r="M72" s="20">
        <v>2290083</v>
      </c>
      <c r="N72" s="20"/>
      <c r="O72" s="20"/>
      <c r="P72" s="20"/>
      <c r="Q72" s="20"/>
      <c r="R72" s="20"/>
      <c r="S72" s="20"/>
      <c r="T72" s="20"/>
      <c r="U72" s="20"/>
      <c r="V72" s="20">
        <v>4585960</v>
      </c>
      <c r="W72" s="20">
        <v>3442500</v>
      </c>
      <c r="X72" s="20"/>
      <c r="Y72" s="19"/>
      <c r="Z72" s="22">
        <v>6885000</v>
      </c>
    </row>
    <row r="73" spans="1:26" ht="13.5" hidden="1">
      <c r="A73" s="38" t="s">
        <v>117</v>
      </c>
      <c r="B73" s="18">
        <v>5557059</v>
      </c>
      <c r="C73" s="18"/>
      <c r="D73" s="19">
        <v>5361120</v>
      </c>
      <c r="E73" s="20">
        <v>5361120</v>
      </c>
      <c r="F73" s="20">
        <v>537557</v>
      </c>
      <c r="G73" s="20">
        <v>535250</v>
      </c>
      <c r="H73" s="20">
        <v>523521</v>
      </c>
      <c r="I73" s="20">
        <v>1596328</v>
      </c>
      <c r="J73" s="20">
        <v>541917</v>
      </c>
      <c r="K73" s="20">
        <v>549222</v>
      </c>
      <c r="L73" s="20">
        <v>543896</v>
      </c>
      <c r="M73" s="20">
        <v>1635035</v>
      </c>
      <c r="N73" s="20"/>
      <c r="O73" s="20"/>
      <c r="P73" s="20"/>
      <c r="Q73" s="20"/>
      <c r="R73" s="20"/>
      <c r="S73" s="20"/>
      <c r="T73" s="20"/>
      <c r="U73" s="20"/>
      <c r="V73" s="20">
        <v>3231363</v>
      </c>
      <c r="W73" s="20">
        <v>2680560</v>
      </c>
      <c r="X73" s="20"/>
      <c r="Y73" s="19"/>
      <c r="Z73" s="22">
        <v>5361120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11063670</v>
      </c>
      <c r="C75" s="27"/>
      <c r="D75" s="28">
        <v>11000000</v>
      </c>
      <c r="E75" s="29">
        <v>11000000</v>
      </c>
      <c r="F75" s="29">
        <v>1002933</v>
      </c>
      <c r="G75" s="29">
        <v>1032888</v>
      </c>
      <c r="H75" s="29">
        <v>1022282</v>
      </c>
      <c r="I75" s="29">
        <v>3058103</v>
      </c>
      <c r="J75" s="29">
        <v>1058764</v>
      </c>
      <c r="K75" s="29">
        <v>885336</v>
      </c>
      <c r="L75" s="29">
        <v>1007213</v>
      </c>
      <c r="M75" s="29">
        <v>2951313</v>
      </c>
      <c r="N75" s="29"/>
      <c r="O75" s="29"/>
      <c r="P75" s="29"/>
      <c r="Q75" s="29"/>
      <c r="R75" s="29"/>
      <c r="S75" s="29"/>
      <c r="T75" s="29"/>
      <c r="U75" s="29"/>
      <c r="V75" s="29">
        <v>6009416</v>
      </c>
      <c r="W75" s="29">
        <v>5500002</v>
      </c>
      <c r="X75" s="29"/>
      <c r="Y75" s="28"/>
      <c r="Z75" s="30">
        <v>11000000</v>
      </c>
    </row>
    <row r="76" spans="1:26" ht="13.5" hidden="1">
      <c r="A76" s="41" t="s">
        <v>121</v>
      </c>
      <c r="B76" s="31">
        <v>116261003</v>
      </c>
      <c r="C76" s="31"/>
      <c r="D76" s="32">
        <v>114646852</v>
      </c>
      <c r="E76" s="33">
        <v>114646852</v>
      </c>
      <c r="F76" s="33">
        <v>25858885</v>
      </c>
      <c r="G76" s="33">
        <v>8091888</v>
      </c>
      <c r="H76" s="33">
        <v>7447630</v>
      </c>
      <c r="I76" s="33">
        <v>41398403</v>
      </c>
      <c r="J76" s="33">
        <v>22171313</v>
      </c>
      <c r="K76" s="33">
        <v>8755884</v>
      </c>
      <c r="L76" s="33">
        <v>9528664</v>
      </c>
      <c r="M76" s="33">
        <v>40455861</v>
      </c>
      <c r="N76" s="33"/>
      <c r="O76" s="33"/>
      <c r="P76" s="33"/>
      <c r="Q76" s="33"/>
      <c r="R76" s="33"/>
      <c r="S76" s="33"/>
      <c r="T76" s="33"/>
      <c r="U76" s="33"/>
      <c r="V76" s="33">
        <v>81854264</v>
      </c>
      <c r="W76" s="33">
        <v>67985212</v>
      </c>
      <c r="X76" s="33"/>
      <c r="Y76" s="32"/>
      <c r="Z76" s="34">
        <v>114646852</v>
      </c>
    </row>
    <row r="77" spans="1:26" ht="13.5" hidden="1">
      <c r="A77" s="36" t="s">
        <v>31</v>
      </c>
      <c r="B77" s="18">
        <v>12668540</v>
      </c>
      <c r="C77" s="18"/>
      <c r="D77" s="19">
        <v>24018844</v>
      </c>
      <c r="E77" s="20">
        <v>24018844</v>
      </c>
      <c r="F77" s="20">
        <v>18151989</v>
      </c>
      <c r="G77" s="20">
        <v>-36398</v>
      </c>
      <c r="H77" s="20">
        <v>-1199977</v>
      </c>
      <c r="I77" s="20">
        <v>16915614</v>
      </c>
      <c r="J77" s="20">
        <v>7135581</v>
      </c>
      <c r="K77" s="20">
        <v>56084</v>
      </c>
      <c r="L77" s="20">
        <v>-17505</v>
      </c>
      <c r="M77" s="20">
        <v>7174160</v>
      </c>
      <c r="N77" s="20"/>
      <c r="O77" s="20"/>
      <c r="P77" s="20"/>
      <c r="Q77" s="20"/>
      <c r="R77" s="20"/>
      <c r="S77" s="20"/>
      <c r="T77" s="20"/>
      <c r="U77" s="20"/>
      <c r="V77" s="20">
        <v>24089774</v>
      </c>
      <c r="W77" s="20">
        <v>24018844</v>
      </c>
      <c r="X77" s="20"/>
      <c r="Y77" s="19"/>
      <c r="Z77" s="22">
        <v>24018844</v>
      </c>
    </row>
    <row r="78" spans="1:26" ht="13.5" hidden="1">
      <c r="A78" s="37" t="s">
        <v>32</v>
      </c>
      <c r="B78" s="18">
        <v>92528793</v>
      </c>
      <c r="C78" s="18"/>
      <c r="D78" s="19">
        <v>79628008</v>
      </c>
      <c r="E78" s="20">
        <v>79628008</v>
      </c>
      <c r="F78" s="20">
        <v>6703963</v>
      </c>
      <c r="G78" s="20">
        <v>7095398</v>
      </c>
      <c r="H78" s="20">
        <v>7625325</v>
      </c>
      <c r="I78" s="20">
        <v>21424686</v>
      </c>
      <c r="J78" s="20">
        <v>13976968</v>
      </c>
      <c r="K78" s="20">
        <v>7814464</v>
      </c>
      <c r="L78" s="20">
        <v>8538957</v>
      </c>
      <c r="M78" s="20">
        <v>30330389</v>
      </c>
      <c r="N78" s="20"/>
      <c r="O78" s="20"/>
      <c r="P78" s="20"/>
      <c r="Q78" s="20"/>
      <c r="R78" s="20"/>
      <c r="S78" s="20"/>
      <c r="T78" s="20"/>
      <c r="U78" s="20"/>
      <c r="V78" s="20">
        <v>51755075</v>
      </c>
      <c r="W78" s="20">
        <v>38466366</v>
      </c>
      <c r="X78" s="20"/>
      <c r="Y78" s="19"/>
      <c r="Z78" s="22">
        <v>79628008</v>
      </c>
    </row>
    <row r="79" spans="1:26" ht="13.5" hidden="1">
      <c r="A79" s="38" t="s">
        <v>114</v>
      </c>
      <c r="B79" s="18">
        <v>66563126</v>
      </c>
      <c r="C79" s="18"/>
      <c r="D79" s="19">
        <v>60696588</v>
      </c>
      <c r="E79" s="20">
        <v>60696588</v>
      </c>
      <c r="F79" s="20">
        <v>4306193</v>
      </c>
      <c r="G79" s="20">
        <v>4809102</v>
      </c>
      <c r="H79" s="20">
        <v>5197891</v>
      </c>
      <c r="I79" s="20">
        <v>14313186</v>
      </c>
      <c r="J79" s="20">
        <v>7473402</v>
      </c>
      <c r="K79" s="20">
        <v>5283228</v>
      </c>
      <c r="L79" s="20">
        <v>5816146</v>
      </c>
      <c r="M79" s="20">
        <v>18572776</v>
      </c>
      <c r="N79" s="20"/>
      <c r="O79" s="20"/>
      <c r="P79" s="20"/>
      <c r="Q79" s="20"/>
      <c r="R79" s="20"/>
      <c r="S79" s="20"/>
      <c r="T79" s="20"/>
      <c r="U79" s="20"/>
      <c r="V79" s="20">
        <v>32885962</v>
      </c>
      <c r="W79" s="20">
        <v>29134362</v>
      </c>
      <c r="X79" s="20"/>
      <c r="Y79" s="19"/>
      <c r="Z79" s="22">
        <v>60696588</v>
      </c>
    </row>
    <row r="80" spans="1:26" ht="13.5" hidden="1">
      <c r="A80" s="38" t="s">
        <v>115</v>
      </c>
      <c r="B80" s="18">
        <v>12687723</v>
      </c>
      <c r="C80" s="18"/>
      <c r="D80" s="19">
        <v>6685300</v>
      </c>
      <c r="E80" s="20">
        <v>6685300</v>
      </c>
      <c r="F80" s="20">
        <v>1080593</v>
      </c>
      <c r="G80" s="20">
        <v>991310</v>
      </c>
      <c r="H80" s="20">
        <v>1144177</v>
      </c>
      <c r="I80" s="20">
        <v>3216080</v>
      </c>
      <c r="J80" s="20">
        <v>4337970</v>
      </c>
      <c r="K80" s="20">
        <v>1197727</v>
      </c>
      <c r="L80" s="20">
        <v>1432487</v>
      </c>
      <c r="M80" s="20">
        <v>6968184</v>
      </c>
      <c r="N80" s="20"/>
      <c r="O80" s="20"/>
      <c r="P80" s="20"/>
      <c r="Q80" s="20"/>
      <c r="R80" s="20"/>
      <c r="S80" s="20"/>
      <c r="T80" s="20"/>
      <c r="U80" s="20"/>
      <c r="V80" s="20">
        <v>10184264</v>
      </c>
      <c r="W80" s="20">
        <v>3208944</v>
      </c>
      <c r="X80" s="20"/>
      <c r="Y80" s="19"/>
      <c r="Z80" s="22">
        <v>6685300</v>
      </c>
    </row>
    <row r="81" spans="1:26" ht="13.5" hidden="1">
      <c r="A81" s="38" t="s">
        <v>116</v>
      </c>
      <c r="B81" s="18">
        <v>7993740</v>
      </c>
      <c r="C81" s="18"/>
      <c r="D81" s="19">
        <v>6885000</v>
      </c>
      <c r="E81" s="20">
        <v>6885000</v>
      </c>
      <c r="F81" s="20">
        <v>779620</v>
      </c>
      <c r="G81" s="20">
        <v>759736</v>
      </c>
      <c r="H81" s="20">
        <v>759736</v>
      </c>
      <c r="I81" s="20">
        <v>2299092</v>
      </c>
      <c r="J81" s="20">
        <v>759368</v>
      </c>
      <c r="K81" s="20">
        <v>784287</v>
      </c>
      <c r="L81" s="20">
        <v>746428</v>
      </c>
      <c r="M81" s="20">
        <v>2290083</v>
      </c>
      <c r="N81" s="20"/>
      <c r="O81" s="20"/>
      <c r="P81" s="20"/>
      <c r="Q81" s="20"/>
      <c r="R81" s="20"/>
      <c r="S81" s="20"/>
      <c r="T81" s="20"/>
      <c r="U81" s="20"/>
      <c r="V81" s="20">
        <v>4589175</v>
      </c>
      <c r="W81" s="20">
        <v>3442500</v>
      </c>
      <c r="X81" s="20"/>
      <c r="Y81" s="19"/>
      <c r="Z81" s="22">
        <v>6885000</v>
      </c>
    </row>
    <row r="82" spans="1:26" ht="13.5" hidden="1">
      <c r="A82" s="38" t="s">
        <v>117</v>
      </c>
      <c r="B82" s="18">
        <v>5284204</v>
      </c>
      <c r="C82" s="18"/>
      <c r="D82" s="19">
        <v>5361120</v>
      </c>
      <c r="E82" s="20">
        <v>5361120</v>
      </c>
      <c r="F82" s="20">
        <v>537557</v>
      </c>
      <c r="G82" s="20">
        <v>535250</v>
      </c>
      <c r="H82" s="20">
        <v>523521</v>
      </c>
      <c r="I82" s="20">
        <v>1596328</v>
      </c>
      <c r="J82" s="20">
        <v>1406228</v>
      </c>
      <c r="K82" s="20">
        <v>549222</v>
      </c>
      <c r="L82" s="20">
        <v>543896</v>
      </c>
      <c r="M82" s="20">
        <v>2499346</v>
      </c>
      <c r="N82" s="20"/>
      <c r="O82" s="20"/>
      <c r="P82" s="20"/>
      <c r="Q82" s="20"/>
      <c r="R82" s="20"/>
      <c r="S82" s="20"/>
      <c r="T82" s="20"/>
      <c r="U82" s="20"/>
      <c r="V82" s="20">
        <v>4095674</v>
      </c>
      <c r="W82" s="20">
        <v>2680560</v>
      </c>
      <c r="X82" s="20"/>
      <c r="Y82" s="19"/>
      <c r="Z82" s="22">
        <v>5361120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11063670</v>
      </c>
      <c r="C84" s="27"/>
      <c r="D84" s="28">
        <v>11000000</v>
      </c>
      <c r="E84" s="29">
        <v>11000000</v>
      </c>
      <c r="F84" s="29">
        <v>1002933</v>
      </c>
      <c r="G84" s="29">
        <v>1032888</v>
      </c>
      <c r="H84" s="29">
        <v>1022282</v>
      </c>
      <c r="I84" s="29">
        <v>3058103</v>
      </c>
      <c r="J84" s="29">
        <v>1058764</v>
      </c>
      <c r="K84" s="29">
        <v>885336</v>
      </c>
      <c r="L84" s="29">
        <v>1007212</v>
      </c>
      <c r="M84" s="29">
        <v>2951312</v>
      </c>
      <c r="N84" s="29"/>
      <c r="O84" s="29"/>
      <c r="P84" s="29"/>
      <c r="Q84" s="29"/>
      <c r="R84" s="29"/>
      <c r="S84" s="29"/>
      <c r="T84" s="29"/>
      <c r="U84" s="29"/>
      <c r="V84" s="29">
        <v>6009415</v>
      </c>
      <c r="W84" s="29">
        <v>5500002</v>
      </c>
      <c r="X84" s="29"/>
      <c r="Y84" s="28"/>
      <c r="Z84" s="30">
        <v>11000000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3876125</v>
      </c>
      <c r="C5" s="18">
        <v>0</v>
      </c>
      <c r="D5" s="58">
        <v>4059441</v>
      </c>
      <c r="E5" s="59">
        <v>4059441</v>
      </c>
      <c r="F5" s="59">
        <v>3506196</v>
      </c>
      <c r="G5" s="59">
        <v>47756</v>
      </c>
      <c r="H5" s="59">
        <v>47756</v>
      </c>
      <c r="I5" s="59">
        <v>3601708</v>
      </c>
      <c r="J5" s="59">
        <v>47756</v>
      </c>
      <c r="K5" s="59">
        <v>47756</v>
      </c>
      <c r="L5" s="59">
        <v>47756</v>
      </c>
      <c r="M5" s="59">
        <v>143268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3744976</v>
      </c>
      <c r="W5" s="59">
        <v>4300598</v>
      </c>
      <c r="X5" s="59">
        <v>-555622</v>
      </c>
      <c r="Y5" s="60">
        <v>-12.92</v>
      </c>
      <c r="Z5" s="61">
        <v>4059441</v>
      </c>
    </row>
    <row r="6" spans="1:26" ht="13.5">
      <c r="A6" s="57" t="s">
        <v>32</v>
      </c>
      <c r="B6" s="18">
        <v>9089139</v>
      </c>
      <c r="C6" s="18">
        <v>0</v>
      </c>
      <c r="D6" s="58">
        <v>9312886</v>
      </c>
      <c r="E6" s="59">
        <v>9312886</v>
      </c>
      <c r="F6" s="59">
        <v>742825</v>
      </c>
      <c r="G6" s="59">
        <v>739275</v>
      </c>
      <c r="H6" s="59">
        <v>802670</v>
      </c>
      <c r="I6" s="59">
        <v>2284770</v>
      </c>
      <c r="J6" s="59">
        <v>804735</v>
      </c>
      <c r="K6" s="59">
        <v>724192</v>
      </c>
      <c r="L6" s="59">
        <v>768204</v>
      </c>
      <c r="M6" s="59">
        <v>2297131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4581901</v>
      </c>
      <c r="W6" s="59">
        <v>4807627</v>
      </c>
      <c r="X6" s="59">
        <v>-225726</v>
      </c>
      <c r="Y6" s="60">
        <v>-4.7</v>
      </c>
      <c r="Z6" s="61">
        <v>9312886</v>
      </c>
    </row>
    <row r="7" spans="1:26" ht="13.5">
      <c r="A7" s="57" t="s">
        <v>33</v>
      </c>
      <c r="B7" s="18">
        <v>241230</v>
      </c>
      <c r="C7" s="18">
        <v>0</v>
      </c>
      <c r="D7" s="58">
        <v>69045</v>
      </c>
      <c r="E7" s="59">
        <v>69045</v>
      </c>
      <c r="F7" s="59">
        <v>92400</v>
      </c>
      <c r="G7" s="59">
        <v>0</v>
      </c>
      <c r="H7" s="59">
        <v>20832</v>
      </c>
      <c r="I7" s="59">
        <v>113232</v>
      </c>
      <c r="J7" s="59">
        <v>0</v>
      </c>
      <c r="K7" s="59">
        <v>0</v>
      </c>
      <c r="L7" s="59">
        <v>87000</v>
      </c>
      <c r="M7" s="59">
        <v>87000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200232</v>
      </c>
      <c r="W7" s="59"/>
      <c r="X7" s="59">
        <v>200232</v>
      </c>
      <c r="Y7" s="60">
        <v>0</v>
      </c>
      <c r="Z7" s="61">
        <v>69045</v>
      </c>
    </row>
    <row r="8" spans="1:26" ht="13.5">
      <c r="A8" s="57" t="s">
        <v>34</v>
      </c>
      <c r="B8" s="18">
        <v>20513769</v>
      </c>
      <c r="C8" s="18">
        <v>0</v>
      </c>
      <c r="D8" s="58">
        <v>24325000</v>
      </c>
      <c r="E8" s="59">
        <v>24325000</v>
      </c>
      <c r="F8" s="59">
        <v>8426000</v>
      </c>
      <c r="G8" s="59">
        <v>2260000</v>
      </c>
      <c r="H8" s="59">
        <v>427000</v>
      </c>
      <c r="I8" s="59">
        <v>11113000</v>
      </c>
      <c r="J8" s="59">
        <v>0</v>
      </c>
      <c r="K8" s="59">
        <v>0</v>
      </c>
      <c r="L8" s="59">
        <v>6979000</v>
      </c>
      <c r="M8" s="59">
        <v>6979000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18092000</v>
      </c>
      <c r="W8" s="59">
        <v>19096261</v>
      </c>
      <c r="X8" s="59">
        <v>-1004261</v>
      </c>
      <c r="Y8" s="60">
        <v>-5.26</v>
      </c>
      <c r="Z8" s="61">
        <v>24325000</v>
      </c>
    </row>
    <row r="9" spans="1:26" ht="13.5">
      <c r="A9" s="57" t="s">
        <v>35</v>
      </c>
      <c r="B9" s="18">
        <v>2068647</v>
      </c>
      <c r="C9" s="18">
        <v>0</v>
      </c>
      <c r="D9" s="58">
        <v>6293093</v>
      </c>
      <c r="E9" s="59">
        <v>6293093</v>
      </c>
      <c r="F9" s="59">
        <v>259708</v>
      </c>
      <c r="G9" s="59">
        <v>231801</v>
      </c>
      <c r="H9" s="59">
        <v>231629</v>
      </c>
      <c r="I9" s="59">
        <v>723138</v>
      </c>
      <c r="J9" s="59">
        <v>174356</v>
      </c>
      <c r="K9" s="59">
        <v>253244</v>
      </c>
      <c r="L9" s="59">
        <v>210069</v>
      </c>
      <c r="M9" s="59">
        <v>637669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1360807</v>
      </c>
      <c r="W9" s="59">
        <v>1675702</v>
      </c>
      <c r="X9" s="59">
        <v>-314895</v>
      </c>
      <c r="Y9" s="60">
        <v>-18.79</v>
      </c>
      <c r="Z9" s="61">
        <v>6293093</v>
      </c>
    </row>
    <row r="10" spans="1:26" ht="25.5">
      <c r="A10" s="62" t="s">
        <v>106</v>
      </c>
      <c r="B10" s="63">
        <f>SUM(B5:B9)</f>
        <v>35788910</v>
      </c>
      <c r="C10" s="63">
        <f>SUM(C5:C9)</f>
        <v>0</v>
      </c>
      <c r="D10" s="64">
        <f aca="true" t="shared" si="0" ref="D10:Z10">SUM(D5:D9)</f>
        <v>44059465</v>
      </c>
      <c r="E10" s="65">
        <f t="shared" si="0"/>
        <v>44059465</v>
      </c>
      <c r="F10" s="65">
        <f t="shared" si="0"/>
        <v>13027129</v>
      </c>
      <c r="G10" s="65">
        <f t="shared" si="0"/>
        <v>3278832</v>
      </c>
      <c r="H10" s="65">
        <f t="shared" si="0"/>
        <v>1529887</v>
      </c>
      <c r="I10" s="65">
        <f t="shared" si="0"/>
        <v>17835848</v>
      </c>
      <c r="J10" s="65">
        <f t="shared" si="0"/>
        <v>1026847</v>
      </c>
      <c r="K10" s="65">
        <f t="shared" si="0"/>
        <v>1025192</v>
      </c>
      <c r="L10" s="65">
        <f t="shared" si="0"/>
        <v>8092029</v>
      </c>
      <c r="M10" s="65">
        <f t="shared" si="0"/>
        <v>10144068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27979916</v>
      </c>
      <c r="W10" s="65">
        <f t="shared" si="0"/>
        <v>29880188</v>
      </c>
      <c r="X10" s="65">
        <f t="shared" si="0"/>
        <v>-1900272</v>
      </c>
      <c r="Y10" s="66">
        <f>+IF(W10&lt;&gt;0,(X10/W10)*100,0)</f>
        <v>-6.3596387010684134</v>
      </c>
      <c r="Z10" s="67">
        <f t="shared" si="0"/>
        <v>44059465</v>
      </c>
    </row>
    <row r="11" spans="1:26" ht="13.5">
      <c r="A11" s="57" t="s">
        <v>36</v>
      </c>
      <c r="B11" s="18">
        <v>17562054</v>
      </c>
      <c r="C11" s="18">
        <v>0</v>
      </c>
      <c r="D11" s="58">
        <v>21502569</v>
      </c>
      <c r="E11" s="59">
        <v>21502569</v>
      </c>
      <c r="F11" s="59">
        <v>1596572</v>
      </c>
      <c r="G11" s="59">
        <v>1607516</v>
      </c>
      <c r="H11" s="59">
        <v>1571915</v>
      </c>
      <c r="I11" s="59">
        <v>4776003</v>
      </c>
      <c r="J11" s="59">
        <v>1565914</v>
      </c>
      <c r="K11" s="59">
        <v>2243768</v>
      </c>
      <c r="L11" s="59">
        <v>1689542</v>
      </c>
      <c r="M11" s="59">
        <v>5499224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10275227</v>
      </c>
      <c r="W11" s="59">
        <v>8870872</v>
      </c>
      <c r="X11" s="59">
        <v>1404355</v>
      </c>
      <c r="Y11" s="60">
        <v>15.83</v>
      </c>
      <c r="Z11" s="61">
        <v>21502569</v>
      </c>
    </row>
    <row r="12" spans="1:26" ht="13.5">
      <c r="A12" s="57" t="s">
        <v>37</v>
      </c>
      <c r="B12" s="18">
        <v>2347422</v>
      </c>
      <c r="C12" s="18">
        <v>0</v>
      </c>
      <c r="D12" s="58">
        <v>2533037</v>
      </c>
      <c r="E12" s="59">
        <v>2533037</v>
      </c>
      <c r="F12" s="59">
        <v>135638</v>
      </c>
      <c r="G12" s="59">
        <v>173891</v>
      </c>
      <c r="H12" s="59">
        <v>135635</v>
      </c>
      <c r="I12" s="59">
        <v>445164</v>
      </c>
      <c r="J12" s="59">
        <v>135635</v>
      </c>
      <c r="K12" s="59">
        <v>131635</v>
      </c>
      <c r="L12" s="59">
        <v>135635</v>
      </c>
      <c r="M12" s="59">
        <v>402905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848069</v>
      </c>
      <c r="W12" s="59">
        <v>801058</v>
      </c>
      <c r="X12" s="59">
        <v>47011</v>
      </c>
      <c r="Y12" s="60">
        <v>5.87</v>
      </c>
      <c r="Z12" s="61">
        <v>2533037</v>
      </c>
    </row>
    <row r="13" spans="1:26" ht="13.5">
      <c r="A13" s="57" t="s">
        <v>107</v>
      </c>
      <c r="B13" s="18">
        <v>7633554</v>
      </c>
      <c r="C13" s="18">
        <v>0</v>
      </c>
      <c r="D13" s="58">
        <v>11553079</v>
      </c>
      <c r="E13" s="59">
        <v>11553079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11553079</v>
      </c>
    </row>
    <row r="14" spans="1:26" ht="13.5">
      <c r="A14" s="57" t="s">
        <v>38</v>
      </c>
      <c r="B14" s="18">
        <v>966994</v>
      </c>
      <c r="C14" s="18">
        <v>0</v>
      </c>
      <c r="D14" s="58">
        <v>414000</v>
      </c>
      <c r="E14" s="59">
        <v>414000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206639</v>
      </c>
      <c r="X14" s="59">
        <v>-206639</v>
      </c>
      <c r="Y14" s="60">
        <v>-100</v>
      </c>
      <c r="Z14" s="61">
        <v>414000</v>
      </c>
    </row>
    <row r="15" spans="1:26" ht="13.5">
      <c r="A15" s="57" t="s">
        <v>39</v>
      </c>
      <c r="B15" s="18">
        <v>2104378</v>
      </c>
      <c r="C15" s="18">
        <v>0</v>
      </c>
      <c r="D15" s="58">
        <v>3289794</v>
      </c>
      <c r="E15" s="59">
        <v>3289794</v>
      </c>
      <c r="F15" s="59">
        <v>88886</v>
      </c>
      <c r="G15" s="59">
        <v>116108</v>
      </c>
      <c r="H15" s="59">
        <v>85054</v>
      </c>
      <c r="I15" s="59">
        <v>290048</v>
      </c>
      <c r="J15" s="59">
        <v>67480</v>
      </c>
      <c r="K15" s="59">
        <v>88489</v>
      </c>
      <c r="L15" s="59">
        <v>197258</v>
      </c>
      <c r="M15" s="59">
        <v>353227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643275</v>
      </c>
      <c r="W15" s="59">
        <v>1768094</v>
      </c>
      <c r="X15" s="59">
        <v>-1124819</v>
      </c>
      <c r="Y15" s="60">
        <v>-63.62</v>
      </c>
      <c r="Z15" s="61">
        <v>3289794</v>
      </c>
    </row>
    <row r="16" spans="1:26" ht="13.5">
      <c r="A16" s="68" t="s">
        <v>40</v>
      </c>
      <c r="B16" s="18">
        <v>2294877</v>
      </c>
      <c r="C16" s="18">
        <v>0</v>
      </c>
      <c r="D16" s="58">
        <v>2547186</v>
      </c>
      <c r="E16" s="59">
        <v>2547186</v>
      </c>
      <c r="F16" s="59">
        <v>5026</v>
      </c>
      <c r="G16" s="59">
        <v>455612</v>
      </c>
      <c r="H16" s="59">
        <v>253085</v>
      </c>
      <c r="I16" s="59">
        <v>713723</v>
      </c>
      <c r="J16" s="59">
        <v>254268</v>
      </c>
      <c r="K16" s="59">
        <v>361297</v>
      </c>
      <c r="L16" s="59">
        <v>318426</v>
      </c>
      <c r="M16" s="59">
        <v>933991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1647714</v>
      </c>
      <c r="W16" s="59">
        <v>1212185</v>
      </c>
      <c r="X16" s="59">
        <v>435529</v>
      </c>
      <c r="Y16" s="60">
        <v>35.93</v>
      </c>
      <c r="Z16" s="61">
        <v>2547186</v>
      </c>
    </row>
    <row r="17" spans="1:26" ht="13.5">
      <c r="A17" s="57" t="s">
        <v>41</v>
      </c>
      <c r="B17" s="18">
        <v>13191701</v>
      </c>
      <c r="C17" s="18">
        <v>0</v>
      </c>
      <c r="D17" s="58">
        <v>21948873</v>
      </c>
      <c r="E17" s="59">
        <v>21948873</v>
      </c>
      <c r="F17" s="59">
        <v>1831357</v>
      </c>
      <c r="G17" s="59">
        <v>858935</v>
      </c>
      <c r="H17" s="59">
        <v>1101380</v>
      </c>
      <c r="I17" s="59">
        <v>3791672</v>
      </c>
      <c r="J17" s="59">
        <v>674754</v>
      </c>
      <c r="K17" s="59">
        <v>825723</v>
      </c>
      <c r="L17" s="59">
        <v>1278701</v>
      </c>
      <c r="M17" s="59">
        <v>2779178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6570850</v>
      </c>
      <c r="W17" s="59">
        <v>6285657</v>
      </c>
      <c r="X17" s="59">
        <v>285193</v>
      </c>
      <c r="Y17" s="60">
        <v>4.54</v>
      </c>
      <c r="Z17" s="61">
        <v>21948873</v>
      </c>
    </row>
    <row r="18" spans="1:26" ht="13.5">
      <c r="A18" s="69" t="s">
        <v>42</v>
      </c>
      <c r="B18" s="70">
        <f>SUM(B11:B17)</f>
        <v>46100980</v>
      </c>
      <c r="C18" s="70">
        <f>SUM(C11:C17)</f>
        <v>0</v>
      </c>
      <c r="D18" s="71">
        <f aca="true" t="shared" si="1" ref="D18:Z18">SUM(D11:D17)</f>
        <v>63788538</v>
      </c>
      <c r="E18" s="72">
        <f t="shared" si="1"/>
        <v>63788538</v>
      </c>
      <c r="F18" s="72">
        <f t="shared" si="1"/>
        <v>3657479</v>
      </c>
      <c r="G18" s="72">
        <f t="shared" si="1"/>
        <v>3212062</v>
      </c>
      <c r="H18" s="72">
        <f t="shared" si="1"/>
        <v>3147069</v>
      </c>
      <c r="I18" s="72">
        <f t="shared" si="1"/>
        <v>10016610</v>
      </c>
      <c r="J18" s="72">
        <f t="shared" si="1"/>
        <v>2698051</v>
      </c>
      <c r="K18" s="72">
        <f t="shared" si="1"/>
        <v>3650912</v>
      </c>
      <c r="L18" s="72">
        <f t="shared" si="1"/>
        <v>3619562</v>
      </c>
      <c r="M18" s="72">
        <f t="shared" si="1"/>
        <v>9968525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19985135</v>
      </c>
      <c r="W18" s="72">
        <f t="shared" si="1"/>
        <v>19144505</v>
      </c>
      <c r="X18" s="72">
        <f t="shared" si="1"/>
        <v>840630</v>
      </c>
      <c r="Y18" s="66">
        <f>+IF(W18&lt;&gt;0,(X18/W18)*100,0)</f>
        <v>4.390972762158123</v>
      </c>
      <c r="Z18" s="73">
        <f t="shared" si="1"/>
        <v>63788538</v>
      </c>
    </row>
    <row r="19" spans="1:26" ht="13.5">
      <c r="A19" s="69" t="s">
        <v>43</v>
      </c>
      <c r="B19" s="74">
        <f>+B10-B18</f>
        <v>-10312070</v>
      </c>
      <c r="C19" s="74">
        <f>+C10-C18</f>
        <v>0</v>
      </c>
      <c r="D19" s="75">
        <f aca="true" t="shared" si="2" ref="D19:Z19">+D10-D18</f>
        <v>-19729073</v>
      </c>
      <c r="E19" s="76">
        <f t="shared" si="2"/>
        <v>-19729073</v>
      </c>
      <c r="F19" s="76">
        <f t="shared" si="2"/>
        <v>9369650</v>
      </c>
      <c r="G19" s="76">
        <f t="shared" si="2"/>
        <v>66770</v>
      </c>
      <c r="H19" s="76">
        <f t="shared" si="2"/>
        <v>-1617182</v>
      </c>
      <c r="I19" s="76">
        <f t="shared" si="2"/>
        <v>7819238</v>
      </c>
      <c r="J19" s="76">
        <f t="shared" si="2"/>
        <v>-1671204</v>
      </c>
      <c r="K19" s="76">
        <f t="shared" si="2"/>
        <v>-2625720</v>
      </c>
      <c r="L19" s="76">
        <f t="shared" si="2"/>
        <v>4472467</v>
      </c>
      <c r="M19" s="76">
        <f t="shared" si="2"/>
        <v>175543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7994781</v>
      </c>
      <c r="W19" s="76">
        <f>IF(E10=E18,0,W10-W18)</f>
        <v>10735683</v>
      </c>
      <c r="X19" s="76">
        <f t="shared" si="2"/>
        <v>-2740902</v>
      </c>
      <c r="Y19" s="77">
        <f>+IF(W19&lt;&gt;0,(X19/W19)*100,0)</f>
        <v>-25.53076501979427</v>
      </c>
      <c r="Z19" s="78">
        <f t="shared" si="2"/>
        <v>-19729073</v>
      </c>
    </row>
    <row r="20" spans="1:26" ht="13.5">
      <c r="A20" s="57" t="s">
        <v>44</v>
      </c>
      <c r="B20" s="18">
        <v>18210263</v>
      </c>
      <c r="C20" s="18">
        <v>0</v>
      </c>
      <c r="D20" s="58">
        <v>15269880</v>
      </c>
      <c r="E20" s="59">
        <v>15269880</v>
      </c>
      <c r="F20" s="59">
        <v>4601000</v>
      </c>
      <c r="G20" s="59">
        <v>0</v>
      </c>
      <c r="H20" s="59">
        <v>0</v>
      </c>
      <c r="I20" s="59">
        <v>4601000</v>
      </c>
      <c r="J20" s="59">
        <v>0</v>
      </c>
      <c r="K20" s="59">
        <v>0</v>
      </c>
      <c r="L20" s="59">
        <v>5601000</v>
      </c>
      <c r="M20" s="59">
        <v>5601000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10202000</v>
      </c>
      <c r="W20" s="59">
        <v>13902013</v>
      </c>
      <c r="X20" s="59">
        <v>-3700013</v>
      </c>
      <c r="Y20" s="60">
        <v>-26.61</v>
      </c>
      <c r="Z20" s="61">
        <v>15269880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7898193</v>
      </c>
      <c r="C22" s="85">
        <f>SUM(C19:C21)</f>
        <v>0</v>
      </c>
      <c r="D22" s="86">
        <f aca="true" t="shared" si="3" ref="D22:Z22">SUM(D19:D21)</f>
        <v>-4459193</v>
      </c>
      <c r="E22" s="87">
        <f t="shared" si="3"/>
        <v>-4459193</v>
      </c>
      <c r="F22" s="87">
        <f t="shared" si="3"/>
        <v>13970650</v>
      </c>
      <c r="G22" s="87">
        <f t="shared" si="3"/>
        <v>66770</v>
      </c>
      <c r="H22" s="87">
        <f t="shared" si="3"/>
        <v>-1617182</v>
      </c>
      <c r="I22" s="87">
        <f t="shared" si="3"/>
        <v>12420238</v>
      </c>
      <c r="J22" s="87">
        <f t="shared" si="3"/>
        <v>-1671204</v>
      </c>
      <c r="K22" s="87">
        <f t="shared" si="3"/>
        <v>-2625720</v>
      </c>
      <c r="L22" s="87">
        <f t="shared" si="3"/>
        <v>10073467</v>
      </c>
      <c r="M22" s="87">
        <f t="shared" si="3"/>
        <v>5776543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18196781</v>
      </c>
      <c r="W22" s="87">
        <f t="shared" si="3"/>
        <v>24637696</v>
      </c>
      <c r="X22" s="87">
        <f t="shared" si="3"/>
        <v>-6440915</v>
      </c>
      <c r="Y22" s="88">
        <f>+IF(W22&lt;&gt;0,(X22/W22)*100,0)</f>
        <v>-26.142521605916397</v>
      </c>
      <c r="Z22" s="89">
        <f t="shared" si="3"/>
        <v>-4459193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7898193</v>
      </c>
      <c r="C24" s="74">
        <f>SUM(C22:C23)</f>
        <v>0</v>
      </c>
      <c r="D24" s="75">
        <f aca="true" t="shared" si="4" ref="D24:Z24">SUM(D22:D23)</f>
        <v>-4459193</v>
      </c>
      <c r="E24" s="76">
        <f t="shared" si="4"/>
        <v>-4459193</v>
      </c>
      <c r="F24" s="76">
        <f t="shared" si="4"/>
        <v>13970650</v>
      </c>
      <c r="G24" s="76">
        <f t="shared" si="4"/>
        <v>66770</v>
      </c>
      <c r="H24" s="76">
        <f t="shared" si="4"/>
        <v>-1617182</v>
      </c>
      <c r="I24" s="76">
        <f t="shared" si="4"/>
        <v>12420238</v>
      </c>
      <c r="J24" s="76">
        <f t="shared" si="4"/>
        <v>-1671204</v>
      </c>
      <c r="K24" s="76">
        <f t="shared" si="4"/>
        <v>-2625720</v>
      </c>
      <c r="L24" s="76">
        <f t="shared" si="4"/>
        <v>10073467</v>
      </c>
      <c r="M24" s="76">
        <f t="shared" si="4"/>
        <v>5776543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18196781</v>
      </c>
      <c r="W24" s="76">
        <f t="shared" si="4"/>
        <v>24637696</v>
      </c>
      <c r="X24" s="76">
        <f t="shared" si="4"/>
        <v>-6440915</v>
      </c>
      <c r="Y24" s="77">
        <f>+IF(W24&lt;&gt;0,(X24/W24)*100,0)</f>
        <v>-26.142521605916397</v>
      </c>
      <c r="Z24" s="78">
        <f t="shared" si="4"/>
        <v>-4459193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16103478</v>
      </c>
      <c r="C27" s="21">
        <v>0</v>
      </c>
      <c r="D27" s="98">
        <v>15949880</v>
      </c>
      <c r="E27" s="99">
        <v>15949880</v>
      </c>
      <c r="F27" s="99">
        <v>0</v>
      </c>
      <c r="G27" s="99">
        <v>0</v>
      </c>
      <c r="H27" s="99">
        <v>328991</v>
      </c>
      <c r="I27" s="99">
        <v>328991</v>
      </c>
      <c r="J27" s="99">
        <v>207267</v>
      </c>
      <c r="K27" s="99">
        <v>754100</v>
      </c>
      <c r="L27" s="99">
        <v>2146848</v>
      </c>
      <c r="M27" s="99">
        <v>3108215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3437206</v>
      </c>
      <c r="W27" s="99">
        <v>7974940</v>
      </c>
      <c r="X27" s="99">
        <v>-4537734</v>
      </c>
      <c r="Y27" s="100">
        <v>-56.9</v>
      </c>
      <c r="Z27" s="101">
        <v>15949880</v>
      </c>
    </row>
    <row r="28" spans="1:26" ht="13.5">
      <c r="A28" s="102" t="s">
        <v>44</v>
      </c>
      <c r="B28" s="18">
        <v>16103478</v>
      </c>
      <c r="C28" s="18">
        <v>0</v>
      </c>
      <c r="D28" s="58">
        <v>15269880</v>
      </c>
      <c r="E28" s="59">
        <v>15269880</v>
      </c>
      <c r="F28" s="59">
        <v>0</v>
      </c>
      <c r="G28" s="59">
        <v>0</v>
      </c>
      <c r="H28" s="59">
        <v>328991</v>
      </c>
      <c r="I28" s="59">
        <v>328991</v>
      </c>
      <c r="J28" s="59">
        <v>207267</v>
      </c>
      <c r="K28" s="59">
        <v>754100</v>
      </c>
      <c r="L28" s="59">
        <v>2146848</v>
      </c>
      <c r="M28" s="59">
        <v>3108215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3437206</v>
      </c>
      <c r="W28" s="59">
        <v>7634940</v>
      </c>
      <c r="X28" s="59">
        <v>-4197734</v>
      </c>
      <c r="Y28" s="60">
        <v>-54.98</v>
      </c>
      <c r="Z28" s="61">
        <v>15269880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680000</v>
      </c>
      <c r="E30" s="59">
        <v>680000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340000</v>
      </c>
      <c r="X30" s="59">
        <v>-340000</v>
      </c>
      <c r="Y30" s="60">
        <v>-100</v>
      </c>
      <c r="Z30" s="61">
        <v>680000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16103478</v>
      </c>
      <c r="C32" s="21">
        <f>SUM(C28:C31)</f>
        <v>0</v>
      </c>
      <c r="D32" s="98">
        <f aca="true" t="shared" si="5" ref="D32:Z32">SUM(D28:D31)</f>
        <v>15949880</v>
      </c>
      <c r="E32" s="99">
        <f t="shared" si="5"/>
        <v>15949880</v>
      </c>
      <c r="F32" s="99">
        <f t="shared" si="5"/>
        <v>0</v>
      </c>
      <c r="G32" s="99">
        <f t="shared" si="5"/>
        <v>0</v>
      </c>
      <c r="H32" s="99">
        <f t="shared" si="5"/>
        <v>328991</v>
      </c>
      <c r="I32" s="99">
        <f t="shared" si="5"/>
        <v>328991</v>
      </c>
      <c r="J32" s="99">
        <f t="shared" si="5"/>
        <v>207267</v>
      </c>
      <c r="K32" s="99">
        <f t="shared" si="5"/>
        <v>754100</v>
      </c>
      <c r="L32" s="99">
        <f t="shared" si="5"/>
        <v>2146848</v>
      </c>
      <c r="M32" s="99">
        <f t="shared" si="5"/>
        <v>3108215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3437206</v>
      </c>
      <c r="W32" s="99">
        <f t="shared" si="5"/>
        <v>7974940</v>
      </c>
      <c r="X32" s="99">
        <f t="shared" si="5"/>
        <v>-4537734</v>
      </c>
      <c r="Y32" s="100">
        <f>+IF(W32&lt;&gt;0,(X32/W32)*100,0)</f>
        <v>-56.899913980544056</v>
      </c>
      <c r="Z32" s="101">
        <f t="shared" si="5"/>
        <v>15949880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14066331</v>
      </c>
      <c r="C35" s="18">
        <v>0</v>
      </c>
      <c r="D35" s="58">
        <v>48927215</v>
      </c>
      <c r="E35" s="59">
        <v>48927215</v>
      </c>
      <c r="F35" s="59">
        <v>56679096</v>
      </c>
      <c r="G35" s="59">
        <v>49514722</v>
      </c>
      <c r="H35" s="59">
        <v>47372393</v>
      </c>
      <c r="I35" s="59">
        <v>47372393</v>
      </c>
      <c r="J35" s="59">
        <v>44843862</v>
      </c>
      <c r="K35" s="59">
        <v>49878132</v>
      </c>
      <c r="L35" s="59">
        <v>48917237</v>
      </c>
      <c r="M35" s="59">
        <v>48917237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48917237</v>
      </c>
      <c r="W35" s="59">
        <v>24463608</v>
      </c>
      <c r="X35" s="59">
        <v>24453629</v>
      </c>
      <c r="Y35" s="60">
        <v>99.96</v>
      </c>
      <c r="Z35" s="61">
        <v>48927215</v>
      </c>
    </row>
    <row r="36" spans="1:26" ht="13.5">
      <c r="A36" s="57" t="s">
        <v>53</v>
      </c>
      <c r="B36" s="18">
        <v>156134961</v>
      </c>
      <c r="C36" s="18">
        <v>0</v>
      </c>
      <c r="D36" s="58">
        <v>162115220</v>
      </c>
      <c r="E36" s="59">
        <v>162115220</v>
      </c>
      <c r="F36" s="59">
        <v>18360</v>
      </c>
      <c r="G36" s="59">
        <v>448942</v>
      </c>
      <c r="H36" s="59">
        <v>375050</v>
      </c>
      <c r="I36" s="59">
        <v>375050</v>
      </c>
      <c r="J36" s="59">
        <v>607334</v>
      </c>
      <c r="K36" s="59">
        <v>859674</v>
      </c>
      <c r="L36" s="59">
        <v>2447406</v>
      </c>
      <c r="M36" s="59">
        <v>2447406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2447406</v>
      </c>
      <c r="W36" s="59">
        <v>81057610</v>
      </c>
      <c r="X36" s="59">
        <v>-78610204</v>
      </c>
      <c r="Y36" s="60">
        <v>-96.98</v>
      </c>
      <c r="Z36" s="61">
        <v>162115220</v>
      </c>
    </row>
    <row r="37" spans="1:26" ht="13.5">
      <c r="A37" s="57" t="s">
        <v>54</v>
      </c>
      <c r="B37" s="18">
        <v>21814110</v>
      </c>
      <c r="C37" s="18">
        <v>0</v>
      </c>
      <c r="D37" s="58">
        <v>7263343</v>
      </c>
      <c r="E37" s="59">
        <v>7263343</v>
      </c>
      <c r="F37" s="59">
        <v>1831357</v>
      </c>
      <c r="G37" s="59">
        <v>6521437</v>
      </c>
      <c r="H37" s="59">
        <v>7583060</v>
      </c>
      <c r="I37" s="59">
        <v>7583060</v>
      </c>
      <c r="J37" s="59">
        <v>7061031</v>
      </c>
      <c r="K37" s="59">
        <v>7822419</v>
      </c>
      <c r="L37" s="59">
        <v>6442661</v>
      </c>
      <c r="M37" s="59">
        <v>6442661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6442661</v>
      </c>
      <c r="W37" s="59">
        <v>3631672</v>
      </c>
      <c r="X37" s="59">
        <v>2810989</v>
      </c>
      <c r="Y37" s="60">
        <v>77.4</v>
      </c>
      <c r="Z37" s="61">
        <v>7263343</v>
      </c>
    </row>
    <row r="38" spans="1:26" ht="13.5">
      <c r="A38" s="57" t="s">
        <v>55</v>
      </c>
      <c r="B38" s="18">
        <v>1381533</v>
      </c>
      <c r="C38" s="18">
        <v>0</v>
      </c>
      <c r="D38" s="58">
        <v>0</v>
      </c>
      <c r="E38" s="59">
        <v>0</v>
      </c>
      <c r="F38" s="59">
        <v>0</v>
      </c>
      <c r="G38" s="59">
        <v>16348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147005649</v>
      </c>
      <c r="C39" s="18">
        <v>0</v>
      </c>
      <c r="D39" s="58">
        <v>203779093</v>
      </c>
      <c r="E39" s="59">
        <v>203779093</v>
      </c>
      <c r="F39" s="59">
        <v>54866099</v>
      </c>
      <c r="G39" s="59">
        <v>43425879</v>
      </c>
      <c r="H39" s="59">
        <v>40164383</v>
      </c>
      <c r="I39" s="59">
        <v>40164383</v>
      </c>
      <c r="J39" s="59">
        <v>38390165</v>
      </c>
      <c r="K39" s="59">
        <v>42915387</v>
      </c>
      <c r="L39" s="59">
        <v>44921982</v>
      </c>
      <c r="M39" s="59">
        <v>44921982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44921982</v>
      </c>
      <c r="W39" s="59">
        <v>101889547</v>
      </c>
      <c r="X39" s="59">
        <v>-56967565</v>
      </c>
      <c r="Y39" s="60">
        <v>-55.91</v>
      </c>
      <c r="Z39" s="61">
        <v>203779093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16956465</v>
      </c>
      <c r="C42" s="18">
        <v>0</v>
      </c>
      <c r="D42" s="58">
        <v>12680471</v>
      </c>
      <c r="E42" s="59">
        <v>12680471</v>
      </c>
      <c r="F42" s="59">
        <v>9976345</v>
      </c>
      <c r="G42" s="59">
        <v>-114283</v>
      </c>
      <c r="H42" s="59">
        <v>-2079786</v>
      </c>
      <c r="I42" s="59">
        <v>7782276</v>
      </c>
      <c r="J42" s="59">
        <v>-2080566</v>
      </c>
      <c r="K42" s="59">
        <v>-3050111</v>
      </c>
      <c r="L42" s="59">
        <v>10196114</v>
      </c>
      <c r="M42" s="59">
        <v>5065437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12847713</v>
      </c>
      <c r="W42" s="59">
        <v>19423294</v>
      </c>
      <c r="X42" s="59">
        <v>-6575581</v>
      </c>
      <c r="Y42" s="60">
        <v>-33.85</v>
      </c>
      <c r="Z42" s="61">
        <v>12680471</v>
      </c>
    </row>
    <row r="43" spans="1:26" ht="13.5">
      <c r="A43" s="57" t="s">
        <v>59</v>
      </c>
      <c r="B43" s="18">
        <v>-16103478</v>
      </c>
      <c r="C43" s="18">
        <v>0</v>
      </c>
      <c r="D43" s="58">
        <v>-14904880</v>
      </c>
      <c r="E43" s="59">
        <v>-14904880</v>
      </c>
      <c r="F43" s="59">
        <v>-4601000</v>
      </c>
      <c r="G43" s="59">
        <v>-250000</v>
      </c>
      <c r="H43" s="59">
        <v>-375050</v>
      </c>
      <c r="I43" s="59">
        <v>-5226050</v>
      </c>
      <c r="J43" s="59">
        <v>-236284</v>
      </c>
      <c r="K43" s="59">
        <v>-859674</v>
      </c>
      <c r="L43" s="59">
        <v>-8048406</v>
      </c>
      <c r="M43" s="59">
        <v>-9144364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-14370414</v>
      </c>
      <c r="W43" s="59">
        <v>-7452440</v>
      </c>
      <c r="X43" s="59">
        <v>-6917974</v>
      </c>
      <c r="Y43" s="60">
        <v>92.83</v>
      </c>
      <c r="Z43" s="61">
        <v>-14904880</v>
      </c>
    </row>
    <row r="44" spans="1:26" ht="13.5">
      <c r="A44" s="57" t="s">
        <v>60</v>
      </c>
      <c r="B44" s="18">
        <v>-872710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415655</v>
      </c>
      <c r="C45" s="21">
        <v>0</v>
      </c>
      <c r="D45" s="98">
        <v>-2531409</v>
      </c>
      <c r="E45" s="99">
        <v>-2531409</v>
      </c>
      <c r="F45" s="99">
        <v>5611010</v>
      </c>
      <c r="G45" s="99">
        <v>5246727</v>
      </c>
      <c r="H45" s="99">
        <v>2791891</v>
      </c>
      <c r="I45" s="99">
        <v>2791891</v>
      </c>
      <c r="J45" s="99">
        <v>475041</v>
      </c>
      <c r="K45" s="99">
        <v>-3434744</v>
      </c>
      <c r="L45" s="99">
        <v>-1287036</v>
      </c>
      <c r="M45" s="99">
        <v>-1287036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-1287036</v>
      </c>
      <c r="W45" s="99">
        <v>11663854</v>
      </c>
      <c r="X45" s="99">
        <v>-12950890</v>
      </c>
      <c r="Y45" s="100">
        <v>-111.03</v>
      </c>
      <c r="Z45" s="101">
        <v>-2531409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-727374</v>
      </c>
      <c r="C49" s="51">
        <v>0</v>
      </c>
      <c r="D49" s="128">
        <v>603068</v>
      </c>
      <c r="E49" s="53">
        <v>684204</v>
      </c>
      <c r="F49" s="53">
        <v>0</v>
      </c>
      <c r="G49" s="53">
        <v>0</v>
      </c>
      <c r="H49" s="53">
        <v>0</v>
      </c>
      <c r="I49" s="53">
        <v>637559</v>
      </c>
      <c r="J49" s="53">
        <v>0</v>
      </c>
      <c r="K49" s="53">
        <v>0</v>
      </c>
      <c r="L49" s="53">
        <v>0</v>
      </c>
      <c r="M49" s="53">
        <v>593491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39138386</v>
      </c>
      <c r="W49" s="53">
        <v>0</v>
      </c>
      <c r="X49" s="53">
        <v>0</v>
      </c>
      <c r="Y49" s="53">
        <v>40929334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296410</v>
      </c>
      <c r="C51" s="51">
        <v>0</v>
      </c>
      <c r="D51" s="128">
        <v>151740</v>
      </c>
      <c r="E51" s="53">
        <v>129318</v>
      </c>
      <c r="F51" s="53">
        <v>0</v>
      </c>
      <c r="G51" s="53">
        <v>0</v>
      </c>
      <c r="H51" s="53">
        <v>0</v>
      </c>
      <c r="I51" s="53">
        <v>276426</v>
      </c>
      <c r="J51" s="53">
        <v>0</v>
      </c>
      <c r="K51" s="53">
        <v>0</v>
      </c>
      <c r="L51" s="53">
        <v>0</v>
      </c>
      <c r="M51" s="53">
        <v>4983189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605578</v>
      </c>
      <c r="W51" s="53">
        <v>0</v>
      </c>
      <c r="X51" s="53">
        <v>0</v>
      </c>
      <c r="Y51" s="53">
        <v>6442661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28.042120854615842</v>
      </c>
      <c r="C58" s="5">
        <f>IF(C67=0,0,+(C76/C67)*100)</f>
        <v>0</v>
      </c>
      <c r="D58" s="6">
        <f aca="true" t="shared" si="6" ref="D58:Z58">IF(D67=0,0,+(D76/D67)*100)</f>
        <v>100.0030510770489</v>
      </c>
      <c r="E58" s="7">
        <f t="shared" si="6"/>
        <v>100.0030510770489</v>
      </c>
      <c r="F58" s="7">
        <f t="shared" si="6"/>
        <v>5.994698543499785</v>
      </c>
      <c r="G58" s="7">
        <f t="shared" si="6"/>
        <v>75.85609715500405</v>
      </c>
      <c r="H58" s="7">
        <f t="shared" si="6"/>
        <v>45.603262364979436</v>
      </c>
      <c r="I58" s="7">
        <f t="shared" si="6"/>
        <v>21.05756617114682</v>
      </c>
      <c r="J58" s="7">
        <f t="shared" si="6"/>
        <v>51.9804901166112</v>
      </c>
      <c r="K58" s="7">
        <f t="shared" si="6"/>
        <v>45.023369449755684</v>
      </c>
      <c r="L58" s="7">
        <f t="shared" si="6"/>
        <v>115.03100642188342</v>
      </c>
      <c r="M58" s="7">
        <f t="shared" si="6"/>
        <v>70.86107640594838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35.653727081593736</v>
      </c>
      <c r="W58" s="7">
        <f t="shared" si="6"/>
        <v>74.71658857790622</v>
      </c>
      <c r="X58" s="7">
        <f t="shared" si="6"/>
        <v>0</v>
      </c>
      <c r="Y58" s="7">
        <f t="shared" si="6"/>
        <v>0</v>
      </c>
      <c r="Z58" s="8">
        <f t="shared" si="6"/>
        <v>100.0030510770489</v>
      </c>
    </row>
    <row r="59" spans="1:26" ht="13.5">
      <c r="A59" s="36" t="s">
        <v>31</v>
      </c>
      <c r="B59" s="9">
        <f aca="true" t="shared" si="7" ref="B59:Z66">IF(B68=0,0,+(B77/B68)*100)</f>
        <v>93.79818762294818</v>
      </c>
      <c r="C59" s="9">
        <f t="shared" si="7"/>
        <v>0</v>
      </c>
      <c r="D59" s="2">
        <f t="shared" si="7"/>
        <v>99.99997536606641</v>
      </c>
      <c r="E59" s="10">
        <f t="shared" si="7"/>
        <v>99.99997536606641</v>
      </c>
      <c r="F59" s="10">
        <f t="shared" si="7"/>
        <v>1.5633752362959743</v>
      </c>
      <c r="G59" s="10">
        <f t="shared" si="7"/>
        <v>66.44819499120528</v>
      </c>
      <c r="H59" s="10">
        <f t="shared" si="7"/>
        <v>89.0024290141553</v>
      </c>
      <c r="I59" s="10">
        <f t="shared" si="7"/>
        <v>3.58307780641851</v>
      </c>
      <c r="J59" s="10">
        <f t="shared" si="7"/>
        <v>167.744367199933</v>
      </c>
      <c r="K59" s="10">
        <f t="shared" si="7"/>
        <v>221.96582628360835</v>
      </c>
      <c r="L59" s="10">
        <f t="shared" si="7"/>
        <v>354.33243990283944</v>
      </c>
      <c r="M59" s="10">
        <f t="shared" si="7"/>
        <v>248.0142111287936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12.934048175475624</v>
      </c>
      <c r="W59" s="10">
        <f t="shared" si="7"/>
        <v>90.00562247389782</v>
      </c>
      <c r="X59" s="10">
        <f t="shared" si="7"/>
        <v>0</v>
      </c>
      <c r="Y59" s="10">
        <f t="shared" si="7"/>
        <v>0</v>
      </c>
      <c r="Z59" s="11">
        <f t="shared" si="7"/>
        <v>99.99997536606641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100.00439176427156</v>
      </c>
      <c r="E60" s="13">
        <f t="shared" si="7"/>
        <v>100.00439176427156</v>
      </c>
      <c r="F60" s="13">
        <f t="shared" si="7"/>
        <v>26.91091441456602</v>
      </c>
      <c r="G60" s="13">
        <f t="shared" si="7"/>
        <v>76.46383280917115</v>
      </c>
      <c r="H60" s="13">
        <f t="shared" si="7"/>
        <v>43.02116685561937</v>
      </c>
      <c r="I60" s="13">
        <f t="shared" si="7"/>
        <v>48.60432341110921</v>
      </c>
      <c r="J60" s="13">
        <f t="shared" si="7"/>
        <v>45.11062647952431</v>
      </c>
      <c r="K60" s="13">
        <f t="shared" si="7"/>
        <v>33.35510472360921</v>
      </c>
      <c r="L60" s="13">
        <f t="shared" si="7"/>
        <v>100.15464642204415</v>
      </c>
      <c r="M60" s="13">
        <f t="shared" si="7"/>
        <v>59.81234853388858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54.22345441335376</v>
      </c>
      <c r="W60" s="13">
        <f t="shared" si="7"/>
        <v>61.03998916721285</v>
      </c>
      <c r="X60" s="13">
        <f t="shared" si="7"/>
        <v>0</v>
      </c>
      <c r="Y60" s="13">
        <f t="shared" si="7"/>
        <v>0</v>
      </c>
      <c r="Z60" s="14">
        <f t="shared" si="7"/>
        <v>100.00439176427156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100.00004382799877</v>
      </c>
      <c r="E62" s="13">
        <f t="shared" si="7"/>
        <v>100.00004382799877</v>
      </c>
      <c r="F62" s="13">
        <f t="shared" si="7"/>
        <v>40.91703016835386</v>
      </c>
      <c r="G62" s="13">
        <f t="shared" si="7"/>
        <v>74.4366171209383</v>
      </c>
      <c r="H62" s="13">
        <f t="shared" si="7"/>
        <v>43.03982009228025</v>
      </c>
      <c r="I62" s="13">
        <f t="shared" si="7"/>
        <v>52.189987311108545</v>
      </c>
      <c r="J62" s="13">
        <f t="shared" si="7"/>
        <v>49.888863933829505</v>
      </c>
      <c r="K62" s="13">
        <f t="shared" si="7"/>
        <v>41.76066149843947</v>
      </c>
      <c r="L62" s="13">
        <f t="shared" si="7"/>
        <v>92.25248071186383</v>
      </c>
      <c r="M62" s="13">
        <f t="shared" si="7"/>
        <v>61.77660414497099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57.00237831254703</v>
      </c>
      <c r="W62" s="13">
        <f t="shared" si="7"/>
        <v>60.00007763097855</v>
      </c>
      <c r="X62" s="13">
        <f t="shared" si="7"/>
        <v>0</v>
      </c>
      <c r="Y62" s="13">
        <f t="shared" si="7"/>
        <v>0</v>
      </c>
      <c r="Z62" s="14">
        <f t="shared" si="7"/>
        <v>100.00004382799877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100.02015318400501</v>
      </c>
      <c r="E63" s="13">
        <f t="shared" si="7"/>
        <v>100.02015318400501</v>
      </c>
      <c r="F63" s="13">
        <f t="shared" si="7"/>
        <v>18.51054917689452</v>
      </c>
      <c r="G63" s="13">
        <f t="shared" si="7"/>
        <v>71.76090468497577</v>
      </c>
      <c r="H63" s="13">
        <f t="shared" si="7"/>
        <v>46.974767838989344</v>
      </c>
      <c r="I63" s="13">
        <f t="shared" si="7"/>
        <v>45.70292695712397</v>
      </c>
      <c r="J63" s="13">
        <f t="shared" si="7"/>
        <v>46.56779395959033</v>
      </c>
      <c r="K63" s="13">
        <f t="shared" si="7"/>
        <v>25.5357030764051</v>
      </c>
      <c r="L63" s="13">
        <f t="shared" si="7"/>
        <v>111.15575910925313</v>
      </c>
      <c r="M63" s="13">
        <f t="shared" si="7"/>
        <v>60.827804770950465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53.2733294600607</v>
      </c>
      <c r="W63" s="13">
        <f t="shared" si="7"/>
        <v>64.772482125982</v>
      </c>
      <c r="X63" s="13">
        <f t="shared" si="7"/>
        <v>0</v>
      </c>
      <c r="Y63" s="13">
        <f t="shared" si="7"/>
        <v>0</v>
      </c>
      <c r="Z63" s="14">
        <f t="shared" si="7"/>
        <v>100.02015318400501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13.892227022666507</v>
      </c>
      <c r="G64" s="13">
        <f t="shared" si="7"/>
        <v>82.59302823370007</v>
      </c>
      <c r="H64" s="13">
        <f t="shared" si="7"/>
        <v>40.11532501630586</v>
      </c>
      <c r="I64" s="13">
        <f t="shared" si="7"/>
        <v>45.53759575060578</v>
      </c>
      <c r="J64" s="13">
        <f t="shared" si="7"/>
        <v>36.38618268239463</v>
      </c>
      <c r="K64" s="13">
        <f t="shared" si="7"/>
        <v>28.30266171053068</v>
      </c>
      <c r="L64" s="13">
        <f t="shared" si="7"/>
        <v>103.8382286750162</v>
      </c>
      <c r="M64" s="13">
        <f t="shared" si="7"/>
        <v>56.23644341418992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50.897903060896475</v>
      </c>
      <c r="W64" s="13">
        <f t="shared" si="7"/>
        <v>60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12965264</v>
      </c>
      <c r="C67" s="23"/>
      <c r="D67" s="24">
        <v>13372327</v>
      </c>
      <c r="E67" s="25">
        <v>13372327</v>
      </c>
      <c r="F67" s="25">
        <v>4249021</v>
      </c>
      <c r="G67" s="25">
        <v>787031</v>
      </c>
      <c r="H67" s="25">
        <v>850426</v>
      </c>
      <c r="I67" s="25">
        <v>5886478</v>
      </c>
      <c r="J67" s="25">
        <v>852491</v>
      </c>
      <c r="K67" s="25">
        <v>771948</v>
      </c>
      <c r="L67" s="25">
        <v>815960</v>
      </c>
      <c r="M67" s="25">
        <v>2440399</v>
      </c>
      <c r="N67" s="25"/>
      <c r="O67" s="25"/>
      <c r="P67" s="25"/>
      <c r="Q67" s="25"/>
      <c r="R67" s="25"/>
      <c r="S67" s="25"/>
      <c r="T67" s="25"/>
      <c r="U67" s="25"/>
      <c r="V67" s="25">
        <v>8326877</v>
      </c>
      <c r="W67" s="25">
        <v>9108225</v>
      </c>
      <c r="X67" s="25"/>
      <c r="Y67" s="24"/>
      <c r="Z67" s="26">
        <v>13372327</v>
      </c>
    </row>
    <row r="68" spans="1:26" ht="13.5" hidden="1">
      <c r="A68" s="36" t="s">
        <v>31</v>
      </c>
      <c r="B68" s="18">
        <v>3876125</v>
      </c>
      <c r="C68" s="18"/>
      <c r="D68" s="19">
        <v>4059441</v>
      </c>
      <c r="E68" s="20">
        <v>4059441</v>
      </c>
      <c r="F68" s="20">
        <v>3506196</v>
      </c>
      <c r="G68" s="20">
        <v>47756</v>
      </c>
      <c r="H68" s="20">
        <v>47756</v>
      </c>
      <c r="I68" s="20">
        <v>3601708</v>
      </c>
      <c r="J68" s="20">
        <v>47756</v>
      </c>
      <c r="K68" s="20">
        <v>47756</v>
      </c>
      <c r="L68" s="20">
        <v>47756</v>
      </c>
      <c r="M68" s="20">
        <v>143268</v>
      </c>
      <c r="N68" s="20"/>
      <c r="O68" s="20"/>
      <c r="P68" s="20"/>
      <c r="Q68" s="20"/>
      <c r="R68" s="20"/>
      <c r="S68" s="20"/>
      <c r="T68" s="20"/>
      <c r="U68" s="20"/>
      <c r="V68" s="20">
        <v>3744976</v>
      </c>
      <c r="W68" s="20">
        <v>4300598</v>
      </c>
      <c r="X68" s="20"/>
      <c r="Y68" s="19"/>
      <c r="Z68" s="22">
        <v>4059441</v>
      </c>
    </row>
    <row r="69" spans="1:26" ht="13.5" hidden="1">
      <c r="A69" s="37" t="s">
        <v>32</v>
      </c>
      <c r="B69" s="18">
        <v>9089139</v>
      </c>
      <c r="C69" s="18"/>
      <c r="D69" s="19">
        <v>9312886</v>
      </c>
      <c r="E69" s="20">
        <v>9312886</v>
      </c>
      <c r="F69" s="20">
        <v>742825</v>
      </c>
      <c r="G69" s="20">
        <v>739275</v>
      </c>
      <c r="H69" s="20">
        <v>802670</v>
      </c>
      <c r="I69" s="20">
        <v>2284770</v>
      </c>
      <c r="J69" s="20">
        <v>804735</v>
      </c>
      <c r="K69" s="20">
        <v>724192</v>
      </c>
      <c r="L69" s="20">
        <v>768204</v>
      </c>
      <c r="M69" s="20">
        <v>2297131</v>
      </c>
      <c r="N69" s="20"/>
      <c r="O69" s="20"/>
      <c r="P69" s="20"/>
      <c r="Q69" s="20"/>
      <c r="R69" s="20"/>
      <c r="S69" s="20"/>
      <c r="T69" s="20"/>
      <c r="U69" s="20"/>
      <c r="V69" s="20">
        <v>4581901</v>
      </c>
      <c r="W69" s="20">
        <v>4807627</v>
      </c>
      <c r="X69" s="20"/>
      <c r="Y69" s="19"/>
      <c r="Z69" s="22">
        <v>9312886</v>
      </c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>
        <v>4303404</v>
      </c>
      <c r="C71" s="18"/>
      <c r="D71" s="19">
        <v>4563293</v>
      </c>
      <c r="E71" s="20">
        <v>4563293</v>
      </c>
      <c r="F71" s="20">
        <v>328059</v>
      </c>
      <c r="G71" s="20">
        <v>325356</v>
      </c>
      <c r="H71" s="20">
        <v>386865</v>
      </c>
      <c r="I71" s="20">
        <v>1040280</v>
      </c>
      <c r="J71" s="20">
        <v>387363</v>
      </c>
      <c r="K71" s="20">
        <v>307907</v>
      </c>
      <c r="L71" s="20">
        <v>353326</v>
      </c>
      <c r="M71" s="20">
        <v>1048596</v>
      </c>
      <c r="N71" s="20"/>
      <c r="O71" s="20"/>
      <c r="P71" s="20"/>
      <c r="Q71" s="20"/>
      <c r="R71" s="20"/>
      <c r="S71" s="20"/>
      <c r="T71" s="20"/>
      <c r="U71" s="20"/>
      <c r="V71" s="20">
        <v>2088876</v>
      </c>
      <c r="W71" s="20">
        <v>2318662</v>
      </c>
      <c r="X71" s="20"/>
      <c r="Y71" s="19"/>
      <c r="Z71" s="22">
        <v>4563293</v>
      </c>
    </row>
    <row r="72" spans="1:26" ht="13.5" hidden="1">
      <c r="A72" s="38" t="s">
        <v>116</v>
      </c>
      <c r="B72" s="18">
        <v>2061406</v>
      </c>
      <c r="C72" s="18"/>
      <c r="D72" s="19">
        <v>2019532</v>
      </c>
      <c r="E72" s="20">
        <v>2019532</v>
      </c>
      <c r="F72" s="20">
        <v>174279</v>
      </c>
      <c r="G72" s="20">
        <v>173320</v>
      </c>
      <c r="H72" s="20">
        <v>175094</v>
      </c>
      <c r="I72" s="20">
        <v>522693</v>
      </c>
      <c r="J72" s="20">
        <v>175849</v>
      </c>
      <c r="K72" s="20">
        <v>175237</v>
      </c>
      <c r="L72" s="20">
        <v>172709</v>
      </c>
      <c r="M72" s="20">
        <v>523795</v>
      </c>
      <c r="N72" s="20"/>
      <c r="O72" s="20"/>
      <c r="P72" s="20"/>
      <c r="Q72" s="20"/>
      <c r="R72" s="20"/>
      <c r="S72" s="20"/>
      <c r="T72" s="20"/>
      <c r="U72" s="20"/>
      <c r="V72" s="20">
        <v>1046488</v>
      </c>
      <c r="W72" s="20">
        <v>1047610</v>
      </c>
      <c r="X72" s="20"/>
      <c r="Y72" s="19"/>
      <c r="Z72" s="22">
        <v>2019532</v>
      </c>
    </row>
    <row r="73" spans="1:26" ht="13.5" hidden="1">
      <c r="A73" s="38" t="s">
        <v>117</v>
      </c>
      <c r="B73" s="18">
        <v>2724329</v>
      </c>
      <c r="C73" s="18"/>
      <c r="D73" s="19">
        <v>2730061</v>
      </c>
      <c r="E73" s="20">
        <v>2730061</v>
      </c>
      <c r="F73" s="20">
        <v>240487</v>
      </c>
      <c r="G73" s="20">
        <v>240599</v>
      </c>
      <c r="H73" s="20">
        <v>240711</v>
      </c>
      <c r="I73" s="20">
        <v>721797</v>
      </c>
      <c r="J73" s="20">
        <v>241523</v>
      </c>
      <c r="K73" s="20">
        <v>241048</v>
      </c>
      <c r="L73" s="20">
        <v>242169</v>
      </c>
      <c r="M73" s="20">
        <v>724740</v>
      </c>
      <c r="N73" s="20"/>
      <c r="O73" s="20"/>
      <c r="P73" s="20"/>
      <c r="Q73" s="20"/>
      <c r="R73" s="20"/>
      <c r="S73" s="20"/>
      <c r="T73" s="20"/>
      <c r="U73" s="20"/>
      <c r="V73" s="20">
        <v>1446537</v>
      </c>
      <c r="W73" s="20">
        <v>1441355</v>
      </c>
      <c r="X73" s="20"/>
      <c r="Y73" s="19"/>
      <c r="Z73" s="22">
        <v>2730061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3635735</v>
      </c>
      <c r="C76" s="31"/>
      <c r="D76" s="32">
        <v>13372735</v>
      </c>
      <c r="E76" s="33">
        <v>13372735</v>
      </c>
      <c r="F76" s="33">
        <v>254716</v>
      </c>
      <c r="G76" s="33">
        <v>597011</v>
      </c>
      <c r="H76" s="33">
        <v>387822</v>
      </c>
      <c r="I76" s="33">
        <v>1239549</v>
      </c>
      <c r="J76" s="33">
        <v>443129</v>
      </c>
      <c r="K76" s="33">
        <v>347557</v>
      </c>
      <c r="L76" s="33">
        <v>938607</v>
      </c>
      <c r="M76" s="33">
        <v>1729293</v>
      </c>
      <c r="N76" s="33"/>
      <c r="O76" s="33"/>
      <c r="P76" s="33"/>
      <c r="Q76" s="33"/>
      <c r="R76" s="33"/>
      <c r="S76" s="33"/>
      <c r="T76" s="33"/>
      <c r="U76" s="33"/>
      <c r="V76" s="33">
        <v>2968842</v>
      </c>
      <c r="W76" s="33">
        <v>6805355</v>
      </c>
      <c r="X76" s="33"/>
      <c r="Y76" s="32"/>
      <c r="Z76" s="34">
        <v>13372735</v>
      </c>
    </row>
    <row r="77" spans="1:26" ht="13.5" hidden="1">
      <c r="A77" s="36" t="s">
        <v>31</v>
      </c>
      <c r="B77" s="18">
        <v>3635735</v>
      </c>
      <c r="C77" s="18"/>
      <c r="D77" s="19">
        <v>4059440</v>
      </c>
      <c r="E77" s="20">
        <v>4059440</v>
      </c>
      <c r="F77" s="20">
        <v>54815</v>
      </c>
      <c r="G77" s="20">
        <v>31733</v>
      </c>
      <c r="H77" s="20">
        <v>42504</v>
      </c>
      <c r="I77" s="20">
        <v>129052</v>
      </c>
      <c r="J77" s="20">
        <v>80108</v>
      </c>
      <c r="K77" s="20">
        <v>106002</v>
      </c>
      <c r="L77" s="20">
        <v>169215</v>
      </c>
      <c r="M77" s="20">
        <v>355325</v>
      </c>
      <c r="N77" s="20"/>
      <c r="O77" s="20"/>
      <c r="P77" s="20"/>
      <c r="Q77" s="20"/>
      <c r="R77" s="20"/>
      <c r="S77" s="20"/>
      <c r="T77" s="20"/>
      <c r="U77" s="20"/>
      <c r="V77" s="20">
        <v>484377</v>
      </c>
      <c r="W77" s="20">
        <v>3870780</v>
      </c>
      <c r="X77" s="20"/>
      <c r="Y77" s="19"/>
      <c r="Z77" s="22">
        <v>4059440</v>
      </c>
    </row>
    <row r="78" spans="1:26" ht="13.5" hidden="1">
      <c r="A78" s="37" t="s">
        <v>32</v>
      </c>
      <c r="B78" s="18"/>
      <c r="C78" s="18"/>
      <c r="D78" s="19">
        <v>9313295</v>
      </c>
      <c r="E78" s="20">
        <v>9313295</v>
      </c>
      <c r="F78" s="20">
        <v>199901</v>
      </c>
      <c r="G78" s="20">
        <v>565278</v>
      </c>
      <c r="H78" s="20">
        <v>345318</v>
      </c>
      <c r="I78" s="20">
        <v>1110497</v>
      </c>
      <c r="J78" s="20">
        <v>363021</v>
      </c>
      <c r="K78" s="20">
        <v>241555</v>
      </c>
      <c r="L78" s="20">
        <v>769392</v>
      </c>
      <c r="M78" s="20">
        <v>1373968</v>
      </c>
      <c r="N78" s="20"/>
      <c r="O78" s="20"/>
      <c r="P78" s="20"/>
      <c r="Q78" s="20"/>
      <c r="R78" s="20"/>
      <c r="S78" s="20"/>
      <c r="T78" s="20"/>
      <c r="U78" s="20"/>
      <c r="V78" s="20">
        <v>2484465</v>
      </c>
      <c r="W78" s="20">
        <v>2934575</v>
      </c>
      <c r="X78" s="20"/>
      <c r="Y78" s="19"/>
      <c r="Z78" s="22">
        <v>9313295</v>
      </c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>
        <v>4563295</v>
      </c>
      <c r="E80" s="20">
        <v>4563295</v>
      </c>
      <c r="F80" s="20">
        <v>134232</v>
      </c>
      <c r="G80" s="20">
        <v>242184</v>
      </c>
      <c r="H80" s="20">
        <v>166506</v>
      </c>
      <c r="I80" s="20">
        <v>542922</v>
      </c>
      <c r="J80" s="20">
        <v>193251</v>
      </c>
      <c r="K80" s="20">
        <v>128584</v>
      </c>
      <c r="L80" s="20">
        <v>325952</v>
      </c>
      <c r="M80" s="20">
        <v>647787</v>
      </c>
      <c r="N80" s="20"/>
      <c r="O80" s="20"/>
      <c r="P80" s="20"/>
      <c r="Q80" s="20"/>
      <c r="R80" s="20"/>
      <c r="S80" s="20"/>
      <c r="T80" s="20"/>
      <c r="U80" s="20"/>
      <c r="V80" s="20">
        <v>1190709</v>
      </c>
      <c r="W80" s="20">
        <v>1391199</v>
      </c>
      <c r="X80" s="20"/>
      <c r="Y80" s="19"/>
      <c r="Z80" s="22">
        <v>4563295</v>
      </c>
    </row>
    <row r="81" spans="1:26" ht="13.5" hidden="1">
      <c r="A81" s="38" t="s">
        <v>116</v>
      </c>
      <c r="B81" s="18"/>
      <c r="C81" s="18"/>
      <c r="D81" s="19">
        <v>2019939</v>
      </c>
      <c r="E81" s="20">
        <v>2019939</v>
      </c>
      <c r="F81" s="20">
        <v>32260</v>
      </c>
      <c r="G81" s="20">
        <v>124376</v>
      </c>
      <c r="H81" s="20">
        <v>82250</v>
      </c>
      <c r="I81" s="20">
        <v>238886</v>
      </c>
      <c r="J81" s="20">
        <v>81889</v>
      </c>
      <c r="K81" s="20">
        <v>44748</v>
      </c>
      <c r="L81" s="20">
        <v>191976</v>
      </c>
      <c r="M81" s="20">
        <v>318613</v>
      </c>
      <c r="N81" s="20"/>
      <c r="O81" s="20"/>
      <c r="P81" s="20"/>
      <c r="Q81" s="20"/>
      <c r="R81" s="20"/>
      <c r="S81" s="20"/>
      <c r="T81" s="20"/>
      <c r="U81" s="20"/>
      <c r="V81" s="20">
        <v>557499</v>
      </c>
      <c r="W81" s="20">
        <v>678563</v>
      </c>
      <c r="X81" s="20"/>
      <c r="Y81" s="19"/>
      <c r="Z81" s="22">
        <v>2019939</v>
      </c>
    </row>
    <row r="82" spans="1:26" ht="13.5" hidden="1">
      <c r="A82" s="38" t="s">
        <v>117</v>
      </c>
      <c r="B82" s="18"/>
      <c r="C82" s="18"/>
      <c r="D82" s="19">
        <v>2730061</v>
      </c>
      <c r="E82" s="20">
        <v>2730061</v>
      </c>
      <c r="F82" s="20">
        <v>33409</v>
      </c>
      <c r="G82" s="20">
        <v>198718</v>
      </c>
      <c r="H82" s="20">
        <v>96562</v>
      </c>
      <c r="I82" s="20">
        <v>328689</v>
      </c>
      <c r="J82" s="20">
        <v>87881</v>
      </c>
      <c r="K82" s="20">
        <v>68223</v>
      </c>
      <c r="L82" s="20">
        <v>251464</v>
      </c>
      <c r="M82" s="20">
        <v>407568</v>
      </c>
      <c r="N82" s="20"/>
      <c r="O82" s="20"/>
      <c r="P82" s="20"/>
      <c r="Q82" s="20"/>
      <c r="R82" s="20"/>
      <c r="S82" s="20"/>
      <c r="T82" s="20"/>
      <c r="U82" s="20"/>
      <c r="V82" s="20">
        <v>736257</v>
      </c>
      <c r="W82" s="20">
        <v>864813</v>
      </c>
      <c r="X82" s="20"/>
      <c r="Y82" s="19"/>
      <c r="Z82" s="22">
        <v>2730061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26227219</v>
      </c>
      <c r="C5" s="18">
        <v>0</v>
      </c>
      <c r="D5" s="58">
        <v>27950000</v>
      </c>
      <c r="E5" s="59">
        <v>27950000</v>
      </c>
      <c r="F5" s="59">
        <v>702507</v>
      </c>
      <c r="G5" s="59">
        <v>981653</v>
      </c>
      <c r="H5" s="59">
        <v>4658333</v>
      </c>
      <c r="I5" s="59">
        <v>6342493</v>
      </c>
      <c r="J5" s="59">
        <v>9316667</v>
      </c>
      <c r="K5" s="59">
        <v>9316667</v>
      </c>
      <c r="L5" s="59">
        <v>13975002</v>
      </c>
      <c r="M5" s="59">
        <v>32608336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38950829</v>
      </c>
      <c r="W5" s="59">
        <v>20765000</v>
      </c>
      <c r="X5" s="59">
        <v>18185829</v>
      </c>
      <c r="Y5" s="60">
        <v>87.58</v>
      </c>
      <c r="Z5" s="61">
        <v>27950000</v>
      </c>
    </row>
    <row r="6" spans="1:26" ht="13.5">
      <c r="A6" s="57" t="s">
        <v>32</v>
      </c>
      <c r="B6" s="18">
        <v>77863637</v>
      </c>
      <c r="C6" s="18">
        <v>0</v>
      </c>
      <c r="D6" s="58">
        <v>88093000</v>
      </c>
      <c r="E6" s="59">
        <v>88093000</v>
      </c>
      <c r="F6" s="59">
        <v>6659646</v>
      </c>
      <c r="G6" s="59">
        <v>4658447</v>
      </c>
      <c r="H6" s="59">
        <v>0</v>
      </c>
      <c r="I6" s="59">
        <v>11318093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11318093</v>
      </c>
      <c r="W6" s="59">
        <v>43986600</v>
      </c>
      <c r="X6" s="59">
        <v>-32668507</v>
      </c>
      <c r="Y6" s="60">
        <v>-74.27</v>
      </c>
      <c r="Z6" s="61">
        <v>88093000</v>
      </c>
    </row>
    <row r="7" spans="1:26" ht="13.5">
      <c r="A7" s="57" t="s">
        <v>33</v>
      </c>
      <c r="B7" s="18">
        <v>883219</v>
      </c>
      <c r="C7" s="18">
        <v>0</v>
      </c>
      <c r="D7" s="58">
        <v>541000</v>
      </c>
      <c r="E7" s="59">
        <v>541000</v>
      </c>
      <c r="F7" s="59">
        <v>2743</v>
      </c>
      <c r="G7" s="59">
        <v>2405</v>
      </c>
      <c r="H7" s="59">
        <v>0</v>
      </c>
      <c r="I7" s="59">
        <v>5148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5148</v>
      </c>
      <c r="W7" s="59">
        <v>270000</v>
      </c>
      <c r="X7" s="59">
        <v>-264852</v>
      </c>
      <c r="Y7" s="60">
        <v>-98.09</v>
      </c>
      <c r="Z7" s="61">
        <v>541000</v>
      </c>
    </row>
    <row r="8" spans="1:26" ht="13.5">
      <c r="A8" s="57" t="s">
        <v>34</v>
      </c>
      <c r="B8" s="18">
        <v>36414117</v>
      </c>
      <c r="C8" s="18">
        <v>0</v>
      </c>
      <c r="D8" s="58">
        <v>35713000</v>
      </c>
      <c r="E8" s="59">
        <v>35713000</v>
      </c>
      <c r="F8" s="59">
        <v>0</v>
      </c>
      <c r="G8" s="59">
        <v>400000</v>
      </c>
      <c r="H8" s="59">
        <v>0</v>
      </c>
      <c r="I8" s="59">
        <v>400000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400000</v>
      </c>
      <c r="W8" s="59">
        <v>23021000</v>
      </c>
      <c r="X8" s="59">
        <v>-22621000</v>
      </c>
      <c r="Y8" s="60">
        <v>-98.26</v>
      </c>
      <c r="Z8" s="61">
        <v>35713000</v>
      </c>
    </row>
    <row r="9" spans="1:26" ht="13.5">
      <c r="A9" s="57" t="s">
        <v>35</v>
      </c>
      <c r="B9" s="18">
        <v>5566563</v>
      </c>
      <c r="C9" s="18">
        <v>0</v>
      </c>
      <c r="D9" s="58">
        <v>60585166</v>
      </c>
      <c r="E9" s="59">
        <v>60585166</v>
      </c>
      <c r="F9" s="59">
        <v>113708</v>
      </c>
      <c r="G9" s="59">
        <v>2162749</v>
      </c>
      <c r="H9" s="59">
        <v>99971557</v>
      </c>
      <c r="I9" s="59">
        <v>102248014</v>
      </c>
      <c r="J9" s="59">
        <v>57055663</v>
      </c>
      <c r="K9" s="59">
        <v>57055663</v>
      </c>
      <c r="L9" s="59">
        <v>94632685</v>
      </c>
      <c r="M9" s="59">
        <v>208744011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310992025</v>
      </c>
      <c r="W9" s="59">
        <v>54585600</v>
      </c>
      <c r="X9" s="59">
        <v>256406425</v>
      </c>
      <c r="Y9" s="60">
        <v>469.73</v>
      </c>
      <c r="Z9" s="61">
        <v>60585166</v>
      </c>
    </row>
    <row r="10" spans="1:26" ht="25.5">
      <c r="A10" s="62" t="s">
        <v>106</v>
      </c>
      <c r="B10" s="63">
        <f>SUM(B5:B9)</f>
        <v>146954755</v>
      </c>
      <c r="C10" s="63">
        <f>SUM(C5:C9)</f>
        <v>0</v>
      </c>
      <c r="D10" s="64">
        <f aca="true" t="shared" si="0" ref="D10:Z10">SUM(D5:D9)</f>
        <v>212882166</v>
      </c>
      <c r="E10" s="65">
        <f t="shared" si="0"/>
        <v>212882166</v>
      </c>
      <c r="F10" s="65">
        <f t="shared" si="0"/>
        <v>7478604</v>
      </c>
      <c r="G10" s="65">
        <f t="shared" si="0"/>
        <v>8205254</v>
      </c>
      <c r="H10" s="65">
        <f t="shared" si="0"/>
        <v>104629890</v>
      </c>
      <c r="I10" s="65">
        <f t="shared" si="0"/>
        <v>120313748</v>
      </c>
      <c r="J10" s="65">
        <f t="shared" si="0"/>
        <v>66372330</v>
      </c>
      <c r="K10" s="65">
        <f t="shared" si="0"/>
        <v>66372330</v>
      </c>
      <c r="L10" s="65">
        <f t="shared" si="0"/>
        <v>108607687</v>
      </c>
      <c r="M10" s="65">
        <f t="shared" si="0"/>
        <v>241352347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361666095</v>
      </c>
      <c r="W10" s="65">
        <f t="shared" si="0"/>
        <v>142628200</v>
      </c>
      <c r="X10" s="65">
        <f t="shared" si="0"/>
        <v>219037895</v>
      </c>
      <c r="Y10" s="66">
        <f>+IF(W10&lt;&gt;0,(X10/W10)*100,0)</f>
        <v>153.572642016095</v>
      </c>
      <c r="Z10" s="67">
        <f t="shared" si="0"/>
        <v>212882166</v>
      </c>
    </row>
    <row r="11" spans="1:26" ht="13.5">
      <c r="A11" s="57" t="s">
        <v>36</v>
      </c>
      <c r="B11" s="18">
        <v>62432640</v>
      </c>
      <c r="C11" s="18">
        <v>0</v>
      </c>
      <c r="D11" s="58">
        <v>74730000</v>
      </c>
      <c r="E11" s="59">
        <v>74730000</v>
      </c>
      <c r="F11" s="59">
        <v>4617230</v>
      </c>
      <c r="G11" s="59">
        <v>4465194</v>
      </c>
      <c r="H11" s="59">
        <v>0</v>
      </c>
      <c r="I11" s="59">
        <v>9082424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9082424</v>
      </c>
      <c r="W11" s="59">
        <v>37824000</v>
      </c>
      <c r="X11" s="59">
        <v>-28741576</v>
      </c>
      <c r="Y11" s="60">
        <v>-75.99</v>
      </c>
      <c r="Z11" s="61">
        <v>74730000</v>
      </c>
    </row>
    <row r="12" spans="1:26" ht="13.5">
      <c r="A12" s="57" t="s">
        <v>37</v>
      </c>
      <c r="B12" s="18">
        <v>0</v>
      </c>
      <c r="C12" s="18">
        <v>0</v>
      </c>
      <c r="D12" s="58">
        <v>3204914</v>
      </c>
      <c r="E12" s="59">
        <v>3204914</v>
      </c>
      <c r="F12" s="59">
        <v>261263</v>
      </c>
      <c r="G12" s="59">
        <v>247353</v>
      </c>
      <c r="H12" s="59">
        <v>0</v>
      </c>
      <c r="I12" s="59">
        <v>508616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508616</v>
      </c>
      <c r="W12" s="59">
        <v>1602000</v>
      </c>
      <c r="X12" s="59">
        <v>-1093384</v>
      </c>
      <c r="Y12" s="60">
        <v>-68.25</v>
      </c>
      <c r="Z12" s="61">
        <v>3204914</v>
      </c>
    </row>
    <row r="13" spans="1:26" ht="13.5">
      <c r="A13" s="57" t="s">
        <v>107</v>
      </c>
      <c r="B13" s="18">
        <v>59112053</v>
      </c>
      <c r="C13" s="18">
        <v>0</v>
      </c>
      <c r="D13" s="58">
        <v>7713000</v>
      </c>
      <c r="E13" s="59">
        <v>7713000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3852000</v>
      </c>
      <c r="X13" s="59">
        <v>-3852000</v>
      </c>
      <c r="Y13" s="60">
        <v>-100</v>
      </c>
      <c r="Z13" s="61">
        <v>7713000</v>
      </c>
    </row>
    <row r="14" spans="1:26" ht="13.5">
      <c r="A14" s="57" t="s">
        <v>38</v>
      </c>
      <c r="B14" s="18">
        <v>2388300</v>
      </c>
      <c r="C14" s="18">
        <v>0</v>
      </c>
      <c r="D14" s="58">
        <v>5249000</v>
      </c>
      <c r="E14" s="59">
        <v>5249000</v>
      </c>
      <c r="F14" s="59">
        <v>47079</v>
      </c>
      <c r="G14" s="59">
        <v>0</v>
      </c>
      <c r="H14" s="59">
        <v>0</v>
      </c>
      <c r="I14" s="59">
        <v>47079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47079</v>
      </c>
      <c r="W14" s="59">
        <v>2628000</v>
      </c>
      <c r="X14" s="59">
        <v>-2580921</v>
      </c>
      <c r="Y14" s="60">
        <v>-98.21</v>
      </c>
      <c r="Z14" s="61">
        <v>5249000</v>
      </c>
    </row>
    <row r="15" spans="1:26" ht="13.5">
      <c r="A15" s="57" t="s">
        <v>39</v>
      </c>
      <c r="B15" s="18">
        <v>56590407</v>
      </c>
      <c r="C15" s="18">
        <v>0</v>
      </c>
      <c r="D15" s="58">
        <v>56281000</v>
      </c>
      <c r="E15" s="59">
        <v>56281000</v>
      </c>
      <c r="F15" s="59">
        <v>3466180</v>
      </c>
      <c r="G15" s="59">
        <v>2580998</v>
      </c>
      <c r="H15" s="59">
        <v>0</v>
      </c>
      <c r="I15" s="59">
        <v>6047178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6047178</v>
      </c>
      <c r="W15" s="59">
        <v>28688400</v>
      </c>
      <c r="X15" s="59">
        <v>-22641222</v>
      </c>
      <c r="Y15" s="60">
        <v>-78.92</v>
      </c>
      <c r="Z15" s="61">
        <v>56281000</v>
      </c>
    </row>
    <row r="16" spans="1:26" ht="13.5">
      <c r="A16" s="68" t="s">
        <v>40</v>
      </c>
      <c r="B16" s="18">
        <v>6686488</v>
      </c>
      <c r="C16" s="18">
        <v>0</v>
      </c>
      <c r="D16" s="58">
        <v>0</v>
      </c>
      <c r="E16" s="59">
        <v>0</v>
      </c>
      <c r="F16" s="59">
        <v>1016552</v>
      </c>
      <c r="G16" s="59">
        <v>1073669</v>
      </c>
      <c r="H16" s="59">
        <v>0</v>
      </c>
      <c r="I16" s="59">
        <v>2090221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2090221</v>
      </c>
      <c r="W16" s="59"/>
      <c r="X16" s="59">
        <v>2090221</v>
      </c>
      <c r="Y16" s="60">
        <v>0</v>
      </c>
      <c r="Z16" s="61">
        <v>0</v>
      </c>
    </row>
    <row r="17" spans="1:26" ht="13.5">
      <c r="A17" s="57" t="s">
        <v>41</v>
      </c>
      <c r="B17" s="18">
        <v>41896532</v>
      </c>
      <c r="C17" s="18">
        <v>0</v>
      </c>
      <c r="D17" s="58">
        <v>65640008</v>
      </c>
      <c r="E17" s="59">
        <v>65640008</v>
      </c>
      <c r="F17" s="59">
        <v>2690583</v>
      </c>
      <c r="G17" s="59">
        <v>1482493</v>
      </c>
      <c r="H17" s="59">
        <v>0</v>
      </c>
      <c r="I17" s="59">
        <v>4173076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4173076</v>
      </c>
      <c r="W17" s="59">
        <v>32820000</v>
      </c>
      <c r="X17" s="59">
        <v>-28646924</v>
      </c>
      <c r="Y17" s="60">
        <v>-87.28</v>
      </c>
      <c r="Z17" s="61">
        <v>65640008</v>
      </c>
    </row>
    <row r="18" spans="1:26" ht="13.5">
      <c r="A18" s="69" t="s">
        <v>42</v>
      </c>
      <c r="B18" s="70">
        <f>SUM(B11:B17)</f>
        <v>229106420</v>
      </c>
      <c r="C18" s="70">
        <f>SUM(C11:C17)</f>
        <v>0</v>
      </c>
      <c r="D18" s="71">
        <f aca="true" t="shared" si="1" ref="D18:Z18">SUM(D11:D17)</f>
        <v>212817922</v>
      </c>
      <c r="E18" s="72">
        <f t="shared" si="1"/>
        <v>212817922</v>
      </c>
      <c r="F18" s="72">
        <f t="shared" si="1"/>
        <v>12098887</v>
      </c>
      <c r="G18" s="72">
        <f t="shared" si="1"/>
        <v>9849707</v>
      </c>
      <c r="H18" s="72">
        <f t="shared" si="1"/>
        <v>0</v>
      </c>
      <c r="I18" s="72">
        <f t="shared" si="1"/>
        <v>21948594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21948594</v>
      </c>
      <c r="W18" s="72">
        <f t="shared" si="1"/>
        <v>107414400</v>
      </c>
      <c r="X18" s="72">
        <f t="shared" si="1"/>
        <v>-85465806</v>
      </c>
      <c r="Y18" s="66">
        <f>+IF(W18&lt;&gt;0,(X18/W18)*100,0)</f>
        <v>-79.56643243364017</v>
      </c>
      <c r="Z18" s="73">
        <f t="shared" si="1"/>
        <v>212817922</v>
      </c>
    </row>
    <row r="19" spans="1:26" ht="13.5">
      <c r="A19" s="69" t="s">
        <v>43</v>
      </c>
      <c r="B19" s="74">
        <f>+B10-B18</f>
        <v>-82151665</v>
      </c>
      <c r="C19" s="74">
        <f>+C10-C18</f>
        <v>0</v>
      </c>
      <c r="D19" s="75">
        <f aca="true" t="shared" si="2" ref="D19:Z19">+D10-D18</f>
        <v>64244</v>
      </c>
      <c r="E19" s="76">
        <f t="shared" si="2"/>
        <v>64244</v>
      </c>
      <c r="F19" s="76">
        <f t="shared" si="2"/>
        <v>-4620283</v>
      </c>
      <c r="G19" s="76">
        <f t="shared" si="2"/>
        <v>-1644453</v>
      </c>
      <c r="H19" s="76">
        <f t="shared" si="2"/>
        <v>104629890</v>
      </c>
      <c r="I19" s="76">
        <f t="shared" si="2"/>
        <v>98365154</v>
      </c>
      <c r="J19" s="76">
        <f t="shared" si="2"/>
        <v>66372330</v>
      </c>
      <c r="K19" s="76">
        <f t="shared" si="2"/>
        <v>66372330</v>
      </c>
      <c r="L19" s="76">
        <f t="shared" si="2"/>
        <v>108607687</v>
      </c>
      <c r="M19" s="76">
        <f t="shared" si="2"/>
        <v>241352347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339717501</v>
      </c>
      <c r="W19" s="76">
        <f>IF(E10=E18,0,W10-W18)</f>
        <v>35213800</v>
      </c>
      <c r="X19" s="76">
        <f t="shared" si="2"/>
        <v>304503701</v>
      </c>
      <c r="Y19" s="77">
        <f>+IF(W19&lt;&gt;0,(X19/W19)*100,0)</f>
        <v>864.7283195792559</v>
      </c>
      <c r="Z19" s="78">
        <f t="shared" si="2"/>
        <v>64244</v>
      </c>
    </row>
    <row r="20" spans="1:26" ht="13.5">
      <c r="A20" s="57" t="s">
        <v>44</v>
      </c>
      <c r="B20" s="18">
        <v>14401050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190018</v>
      </c>
      <c r="I20" s="59">
        <v>190018</v>
      </c>
      <c r="J20" s="59">
        <v>984002</v>
      </c>
      <c r="K20" s="59">
        <v>984002</v>
      </c>
      <c r="L20" s="59">
        <v>1476005</v>
      </c>
      <c r="M20" s="59">
        <v>3444009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3634027</v>
      </c>
      <c r="W20" s="59"/>
      <c r="X20" s="59">
        <v>3634027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-67750615</v>
      </c>
      <c r="C22" s="85">
        <f>SUM(C19:C21)</f>
        <v>0</v>
      </c>
      <c r="D22" s="86">
        <f aca="true" t="shared" si="3" ref="D22:Z22">SUM(D19:D21)</f>
        <v>64244</v>
      </c>
      <c r="E22" s="87">
        <f t="shared" si="3"/>
        <v>64244</v>
      </c>
      <c r="F22" s="87">
        <f t="shared" si="3"/>
        <v>-4620283</v>
      </c>
      <c r="G22" s="87">
        <f t="shared" si="3"/>
        <v>-1644453</v>
      </c>
      <c r="H22" s="87">
        <f t="shared" si="3"/>
        <v>104819908</v>
      </c>
      <c r="I22" s="87">
        <f t="shared" si="3"/>
        <v>98555172</v>
      </c>
      <c r="J22" s="87">
        <f t="shared" si="3"/>
        <v>67356332</v>
      </c>
      <c r="K22" s="87">
        <f t="shared" si="3"/>
        <v>67356332</v>
      </c>
      <c r="L22" s="87">
        <f t="shared" si="3"/>
        <v>110083692</v>
      </c>
      <c r="M22" s="87">
        <f t="shared" si="3"/>
        <v>244796356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343351528</v>
      </c>
      <c r="W22" s="87">
        <f t="shared" si="3"/>
        <v>35213800</v>
      </c>
      <c r="X22" s="87">
        <f t="shared" si="3"/>
        <v>308137728</v>
      </c>
      <c r="Y22" s="88">
        <f>+IF(W22&lt;&gt;0,(X22/W22)*100,0)</f>
        <v>875.0482140524455</v>
      </c>
      <c r="Z22" s="89">
        <f t="shared" si="3"/>
        <v>64244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-67750615</v>
      </c>
      <c r="C24" s="74">
        <f>SUM(C22:C23)</f>
        <v>0</v>
      </c>
      <c r="D24" s="75">
        <f aca="true" t="shared" si="4" ref="D24:Z24">SUM(D22:D23)</f>
        <v>64244</v>
      </c>
      <c r="E24" s="76">
        <f t="shared" si="4"/>
        <v>64244</v>
      </c>
      <c r="F24" s="76">
        <f t="shared" si="4"/>
        <v>-4620283</v>
      </c>
      <c r="G24" s="76">
        <f t="shared" si="4"/>
        <v>-1644453</v>
      </c>
      <c r="H24" s="76">
        <f t="shared" si="4"/>
        <v>104819908</v>
      </c>
      <c r="I24" s="76">
        <f t="shared" si="4"/>
        <v>98555172</v>
      </c>
      <c r="J24" s="76">
        <f t="shared" si="4"/>
        <v>67356332</v>
      </c>
      <c r="K24" s="76">
        <f t="shared" si="4"/>
        <v>67356332</v>
      </c>
      <c r="L24" s="76">
        <f t="shared" si="4"/>
        <v>110083692</v>
      </c>
      <c r="M24" s="76">
        <f t="shared" si="4"/>
        <v>244796356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343351528</v>
      </c>
      <c r="W24" s="76">
        <f t="shared" si="4"/>
        <v>35213800</v>
      </c>
      <c r="X24" s="76">
        <f t="shared" si="4"/>
        <v>308137728</v>
      </c>
      <c r="Y24" s="77">
        <f>+IF(W24&lt;&gt;0,(X24/W24)*100,0)</f>
        <v>875.0482140524455</v>
      </c>
      <c r="Z24" s="78">
        <f t="shared" si="4"/>
        <v>64244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18218000</v>
      </c>
      <c r="E27" s="99">
        <v>18218000</v>
      </c>
      <c r="F27" s="99">
        <v>2250096</v>
      </c>
      <c r="G27" s="99">
        <v>1737161</v>
      </c>
      <c r="H27" s="99">
        <v>1203873</v>
      </c>
      <c r="I27" s="99">
        <v>5191130</v>
      </c>
      <c r="J27" s="99">
        <v>377096</v>
      </c>
      <c r="K27" s="99">
        <v>1390625</v>
      </c>
      <c r="L27" s="99">
        <v>3940683</v>
      </c>
      <c r="M27" s="99">
        <v>5708404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10899534</v>
      </c>
      <c r="W27" s="99">
        <v>9109000</v>
      </c>
      <c r="X27" s="99">
        <v>1790534</v>
      </c>
      <c r="Y27" s="100">
        <v>19.66</v>
      </c>
      <c r="Z27" s="101">
        <v>18218000</v>
      </c>
    </row>
    <row r="28" spans="1:26" ht="13.5">
      <c r="A28" s="102" t="s">
        <v>44</v>
      </c>
      <c r="B28" s="18">
        <v>0</v>
      </c>
      <c r="C28" s="18">
        <v>0</v>
      </c>
      <c r="D28" s="58">
        <v>14833000</v>
      </c>
      <c r="E28" s="59">
        <v>14833000</v>
      </c>
      <c r="F28" s="59">
        <v>2250096</v>
      </c>
      <c r="G28" s="59">
        <v>1737161</v>
      </c>
      <c r="H28" s="59">
        <v>1203873</v>
      </c>
      <c r="I28" s="59">
        <v>5191130</v>
      </c>
      <c r="J28" s="59">
        <v>377096</v>
      </c>
      <c r="K28" s="59">
        <v>1390625</v>
      </c>
      <c r="L28" s="59">
        <v>3940683</v>
      </c>
      <c r="M28" s="59">
        <v>5708404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10899534</v>
      </c>
      <c r="W28" s="59">
        <v>7416500</v>
      </c>
      <c r="X28" s="59">
        <v>3483034</v>
      </c>
      <c r="Y28" s="60">
        <v>46.96</v>
      </c>
      <c r="Z28" s="61">
        <v>14833000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3385000</v>
      </c>
      <c r="E31" s="59">
        <v>3385000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1692500</v>
      </c>
      <c r="X31" s="59">
        <v>-1692500</v>
      </c>
      <c r="Y31" s="60">
        <v>-100</v>
      </c>
      <c r="Z31" s="61">
        <v>3385000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18218000</v>
      </c>
      <c r="E32" s="99">
        <f t="shared" si="5"/>
        <v>18218000</v>
      </c>
      <c r="F32" s="99">
        <f t="shared" si="5"/>
        <v>2250096</v>
      </c>
      <c r="G32" s="99">
        <f t="shared" si="5"/>
        <v>1737161</v>
      </c>
      <c r="H32" s="99">
        <f t="shared" si="5"/>
        <v>1203873</v>
      </c>
      <c r="I32" s="99">
        <f t="shared" si="5"/>
        <v>5191130</v>
      </c>
      <c r="J32" s="99">
        <f t="shared" si="5"/>
        <v>377096</v>
      </c>
      <c r="K32" s="99">
        <f t="shared" si="5"/>
        <v>1390625</v>
      </c>
      <c r="L32" s="99">
        <f t="shared" si="5"/>
        <v>3940683</v>
      </c>
      <c r="M32" s="99">
        <f t="shared" si="5"/>
        <v>5708404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10899534</v>
      </c>
      <c r="W32" s="99">
        <f t="shared" si="5"/>
        <v>9109000</v>
      </c>
      <c r="X32" s="99">
        <f t="shared" si="5"/>
        <v>1790534</v>
      </c>
      <c r="Y32" s="100">
        <f>+IF(W32&lt;&gt;0,(X32/W32)*100,0)</f>
        <v>19.656757053463608</v>
      </c>
      <c r="Z32" s="101">
        <f t="shared" si="5"/>
        <v>18218000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82732066</v>
      </c>
      <c r="C35" s="18">
        <v>0</v>
      </c>
      <c r="D35" s="58">
        <v>27098000</v>
      </c>
      <c r="E35" s="59">
        <v>27098000</v>
      </c>
      <c r="F35" s="59">
        <v>2258000</v>
      </c>
      <c r="G35" s="59">
        <v>4516000</v>
      </c>
      <c r="H35" s="59">
        <v>6774000</v>
      </c>
      <c r="I35" s="59">
        <v>6774000</v>
      </c>
      <c r="J35" s="59">
        <v>9032000</v>
      </c>
      <c r="K35" s="59">
        <v>11290000</v>
      </c>
      <c r="L35" s="59">
        <v>13548000</v>
      </c>
      <c r="M35" s="59">
        <v>13548000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13548000</v>
      </c>
      <c r="W35" s="59">
        <v>13549000</v>
      </c>
      <c r="X35" s="59">
        <v>-1000</v>
      </c>
      <c r="Y35" s="60">
        <v>-0.01</v>
      </c>
      <c r="Z35" s="61">
        <v>27098000</v>
      </c>
    </row>
    <row r="36" spans="1:26" ht="13.5">
      <c r="A36" s="57" t="s">
        <v>53</v>
      </c>
      <c r="B36" s="18">
        <v>681190998</v>
      </c>
      <c r="C36" s="18">
        <v>0</v>
      </c>
      <c r="D36" s="58">
        <v>953903000</v>
      </c>
      <c r="E36" s="59">
        <v>953903000</v>
      </c>
      <c r="F36" s="59">
        <v>79492000</v>
      </c>
      <c r="G36" s="59">
        <v>158984000</v>
      </c>
      <c r="H36" s="59">
        <v>238476000</v>
      </c>
      <c r="I36" s="59">
        <v>238476000</v>
      </c>
      <c r="J36" s="59">
        <v>317968000</v>
      </c>
      <c r="K36" s="59">
        <v>397460000</v>
      </c>
      <c r="L36" s="59">
        <v>476952000</v>
      </c>
      <c r="M36" s="59">
        <v>476952000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476952000</v>
      </c>
      <c r="W36" s="59">
        <v>476951500</v>
      </c>
      <c r="X36" s="59">
        <v>500</v>
      </c>
      <c r="Y36" s="60">
        <v>0</v>
      </c>
      <c r="Z36" s="61">
        <v>953903000</v>
      </c>
    </row>
    <row r="37" spans="1:26" ht="13.5">
      <c r="A37" s="57" t="s">
        <v>54</v>
      </c>
      <c r="B37" s="18">
        <v>127925222</v>
      </c>
      <c r="C37" s="18">
        <v>0</v>
      </c>
      <c r="D37" s="58">
        <v>55300000</v>
      </c>
      <c r="E37" s="59">
        <v>55300000</v>
      </c>
      <c r="F37" s="59">
        <v>5278000</v>
      </c>
      <c r="G37" s="59">
        <v>10556000</v>
      </c>
      <c r="H37" s="59">
        <v>15834000</v>
      </c>
      <c r="I37" s="59">
        <v>15834000</v>
      </c>
      <c r="J37" s="59">
        <v>21112000</v>
      </c>
      <c r="K37" s="59">
        <v>26390000</v>
      </c>
      <c r="L37" s="59">
        <v>31668000</v>
      </c>
      <c r="M37" s="59">
        <v>31668000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31668000</v>
      </c>
      <c r="W37" s="59">
        <v>27650000</v>
      </c>
      <c r="X37" s="59">
        <v>4018000</v>
      </c>
      <c r="Y37" s="60">
        <v>14.53</v>
      </c>
      <c r="Z37" s="61">
        <v>55300000</v>
      </c>
    </row>
    <row r="38" spans="1:26" ht="13.5">
      <c r="A38" s="57" t="s">
        <v>55</v>
      </c>
      <c r="B38" s="18">
        <v>24367421</v>
      </c>
      <c r="C38" s="18">
        <v>0</v>
      </c>
      <c r="D38" s="58">
        <v>8038000</v>
      </c>
      <c r="E38" s="59">
        <v>8038000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4019000</v>
      </c>
      <c r="X38" s="59">
        <v>-4019000</v>
      </c>
      <c r="Y38" s="60">
        <v>-100</v>
      </c>
      <c r="Z38" s="61">
        <v>8038000</v>
      </c>
    </row>
    <row r="39" spans="1:26" ht="13.5">
      <c r="A39" s="57" t="s">
        <v>56</v>
      </c>
      <c r="B39" s="18">
        <v>611630421</v>
      </c>
      <c r="C39" s="18">
        <v>0</v>
      </c>
      <c r="D39" s="58">
        <v>917663000</v>
      </c>
      <c r="E39" s="59">
        <v>917663000</v>
      </c>
      <c r="F39" s="59">
        <v>76472000</v>
      </c>
      <c r="G39" s="59">
        <v>152944000</v>
      </c>
      <c r="H39" s="59">
        <v>229416000</v>
      </c>
      <c r="I39" s="59">
        <v>229416000</v>
      </c>
      <c r="J39" s="59">
        <v>305888000</v>
      </c>
      <c r="K39" s="59">
        <v>382360000</v>
      </c>
      <c r="L39" s="59">
        <v>458832000</v>
      </c>
      <c r="M39" s="59">
        <v>458832000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458832000</v>
      </c>
      <c r="W39" s="59">
        <v>458831500</v>
      </c>
      <c r="X39" s="59">
        <v>500</v>
      </c>
      <c r="Y39" s="60">
        <v>0</v>
      </c>
      <c r="Z39" s="61">
        <v>917663000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8675225</v>
      </c>
      <c r="C42" s="18">
        <v>0</v>
      </c>
      <c r="D42" s="58">
        <v>-15092175</v>
      </c>
      <c r="E42" s="59">
        <v>-15092175</v>
      </c>
      <c r="F42" s="59">
        <v>10719636</v>
      </c>
      <c r="G42" s="59">
        <v>-2055698</v>
      </c>
      <c r="H42" s="59">
        <v>12676255</v>
      </c>
      <c r="I42" s="59">
        <v>21340193</v>
      </c>
      <c r="J42" s="59">
        <v>23321182</v>
      </c>
      <c r="K42" s="59">
        <v>11972135</v>
      </c>
      <c r="L42" s="59">
        <v>0</v>
      </c>
      <c r="M42" s="59">
        <v>35293317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56633510</v>
      </c>
      <c r="W42" s="59">
        <v>9253806</v>
      </c>
      <c r="X42" s="59">
        <v>47379704</v>
      </c>
      <c r="Y42" s="60">
        <v>512</v>
      </c>
      <c r="Z42" s="61">
        <v>-15092175</v>
      </c>
    </row>
    <row r="43" spans="1:26" ht="13.5">
      <c r="A43" s="57" t="s">
        <v>59</v>
      </c>
      <c r="B43" s="18">
        <v>-11339199</v>
      </c>
      <c r="C43" s="18">
        <v>0</v>
      </c>
      <c r="D43" s="58">
        <v>48500000</v>
      </c>
      <c r="E43" s="59">
        <v>48500000</v>
      </c>
      <c r="F43" s="59">
        <v>8221187</v>
      </c>
      <c r="G43" s="59">
        <v>0</v>
      </c>
      <c r="H43" s="59">
        <v>0</v>
      </c>
      <c r="I43" s="59">
        <v>8221187</v>
      </c>
      <c r="J43" s="59">
        <v>-377096</v>
      </c>
      <c r="K43" s="59">
        <v>-377096</v>
      </c>
      <c r="L43" s="59">
        <v>0</v>
      </c>
      <c r="M43" s="59">
        <v>-754192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7466995</v>
      </c>
      <c r="W43" s="59">
        <v>48500000</v>
      </c>
      <c r="X43" s="59">
        <v>-41033005</v>
      </c>
      <c r="Y43" s="60">
        <v>-84.6</v>
      </c>
      <c r="Z43" s="61">
        <v>48500000</v>
      </c>
    </row>
    <row r="44" spans="1:26" ht="13.5">
      <c r="A44" s="57" t="s">
        <v>60</v>
      </c>
      <c r="B44" s="18">
        <v>3199020</v>
      </c>
      <c r="C44" s="18">
        <v>0</v>
      </c>
      <c r="D44" s="58">
        <v>300000</v>
      </c>
      <c r="E44" s="59">
        <v>300000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150000</v>
      </c>
      <c r="X44" s="59">
        <v>-150000</v>
      </c>
      <c r="Y44" s="60">
        <v>-100</v>
      </c>
      <c r="Z44" s="61">
        <v>300000</v>
      </c>
    </row>
    <row r="45" spans="1:26" ht="13.5">
      <c r="A45" s="69" t="s">
        <v>61</v>
      </c>
      <c r="B45" s="21">
        <v>11251514</v>
      </c>
      <c r="C45" s="21">
        <v>0</v>
      </c>
      <c r="D45" s="98">
        <v>31407825</v>
      </c>
      <c r="E45" s="99">
        <v>31407825</v>
      </c>
      <c r="F45" s="99">
        <v>19521756</v>
      </c>
      <c r="G45" s="99">
        <v>17466058</v>
      </c>
      <c r="H45" s="99">
        <v>30142313</v>
      </c>
      <c r="I45" s="99">
        <v>30142313</v>
      </c>
      <c r="J45" s="99">
        <v>53086399</v>
      </c>
      <c r="K45" s="99">
        <v>64681438</v>
      </c>
      <c r="L45" s="99">
        <v>0</v>
      </c>
      <c r="M45" s="99">
        <v>64681438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64681438</v>
      </c>
      <c r="W45" s="99">
        <v>55603806</v>
      </c>
      <c r="X45" s="99">
        <v>9077632</v>
      </c>
      <c r="Y45" s="100">
        <v>16.33</v>
      </c>
      <c r="Z45" s="101">
        <v>31407825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5900587</v>
      </c>
      <c r="C49" s="51">
        <v>0</v>
      </c>
      <c r="D49" s="128">
        <v>5872218</v>
      </c>
      <c r="E49" s="53">
        <v>5805349</v>
      </c>
      <c r="F49" s="53">
        <v>0</v>
      </c>
      <c r="G49" s="53">
        <v>0</v>
      </c>
      <c r="H49" s="53">
        <v>0</v>
      </c>
      <c r="I49" s="53">
        <v>6192120</v>
      </c>
      <c r="J49" s="53">
        <v>0</v>
      </c>
      <c r="K49" s="53">
        <v>0</v>
      </c>
      <c r="L49" s="53">
        <v>0</v>
      </c>
      <c r="M49" s="53">
        <v>26885906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4043228</v>
      </c>
      <c r="W49" s="53">
        <v>22628367</v>
      </c>
      <c r="X49" s="53">
        <v>131284705</v>
      </c>
      <c r="Y49" s="53">
        <v>208612480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7309058</v>
      </c>
      <c r="C51" s="51">
        <v>0</v>
      </c>
      <c r="D51" s="128">
        <v>6253063</v>
      </c>
      <c r="E51" s="53">
        <v>10009472</v>
      </c>
      <c r="F51" s="53">
        <v>0</v>
      </c>
      <c r="G51" s="53">
        <v>0</v>
      </c>
      <c r="H51" s="53">
        <v>0</v>
      </c>
      <c r="I51" s="53">
        <v>71892263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95463856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99.99317038985777</v>
      </c>
      <c r="C58" s="5">
        <f>IF(C67=0,0,+(C76/C67)*100)</f>
        <v>0</v>
      </c>
      <c r="D58" s="6">
        <f aca="true" t="shared" si="6" ref="D58:Z58">IF(D67=0,0,+(D76/D67)*100)</f>
        <v>99.99968115267617</v>
      </c>
      <c r="E58" s="7">
        <f t="shared" si="6"/>
        <v>99.99968115267617</v>
      </c>
      <c r="F58" s="7">
        <f t="shared" si="6"/>
        <v>55.466587016053595</v>
      </c>
      <c r="G58" s="7">
        <f t="shared" si="6"/>
        <v>114.38173082037552</v>
      </c>
      <c r="H58" s="7">
        <f t="shared" si="6"/>
        <v>58.083460327975686</v>
      </c>
      <c r="I58" s="7">
        <f t="shared" si="6"/>
        <v>74.97203093940371</v>
      </c>
      <c r="J58" s="7">
        <f t="shared" si="6"/>
        <v>129.114821856357</v>
      </c>
      <c r="K58" s="7">
        <f t="shared" si="6"/>
        <v>8.066822609416006</v>
      </c>
      <c r="L58" s="7">
        <f t="shared" si="6"/>
        <v>0</v>
      </c>
      <c r="M58" s="7">
        <f t="shared" si="6"/>
        <v>39.19475375867079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51.764103873164416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99.99968115267617</v>
      </c>
    </row>
    <row r="59" spans="1:26" ht="13.5">
      <c r="A59" s="36" t="s">
        <v>31</v>
      </c>
      <c r="B59" s="9">
        <f aca="true" t="shared" si="7" ref="B59:Z66">IF(B68=0,0,+(B77/B68)*100)</f>
        <v>99.97289457185681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66.79662978447189</v>
      </c>
      <c r="G59" s="10">
        <f t="shared" si="7"/>
        <v>91.23580328283009</v>
      </c>
      <c r="H59" s="10">
        <f t="shared" si="7"/>
        <v>12.68943203502197</v>
      </c>
      <c r="I59" s="10">
        <f t="shared" si="7"/>
        <v>30.839387603581116</v>
      </c>
      <c r="J59" s="10">
        <f t="shared" si="7"/>
        <v>50.00000536672611</v>
      </c>
      <c r="K59" s="10">
        <f t="shared" si="7"/>
        <v>2.7060321035408905</v>
      </c>
      <c r="L59" s="10">
        <f t="shared" si="7"/>
        <v>0</v>
      </c>
      <c r="M59" s="10">
        <f t="shared" si="7"/>
        <v>15.058867155932152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17.628461771635205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99.99957998932946</v>
      </c>
      <c r="E60" s="13">
        <f t="shared" si="7"/>
        <v>99.99957998932946</v>
      </c>
      <c r="F60" s="13">
        <f t="shared" si="7"/>
        <v>54.27141322526753</v>
      </c>
      <c r="G60" s="13">
        <f t="shared" si="7"/>
        <v>119.2591651252016</v>
      </c>
      <c r="H60" s="13">
        <f t="shared" si="7"/>
        <v>0</v>
      </c>
      <c r="I60" s="13">
        <f t="shared" si="7"/>
        <v>99.70331574409222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169.2407457687439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99.99957998932946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100.00026219192448</v>
      </c>
      <c r="E61" s="13">
        <f t="shared" si="7"/>
        <v>100.00026219192448</v>
      </c>
      <c r="F61" s="13">
        <f t="shared" si="7"/>
        <v>56.72576461810277</v>
      </c>
      <c r="G61" s="13">
        <f t="shared" si="7"/>
        <v>124.29814003667443</v>
      </c>
      <c r="H61" s="13">
        <f t="shared" si="7"/>
        <v>0</v>
      </c>
      <c r="I61" s="13">
        <f t="shared" si="7"/>
        <v>108.06706070451726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161.841996979131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100.00026219192448</v>
      </c>
    </row>
    <row r="62" spans="1:26" ht="13.5">
      <c r="A62" s="38" t="s">
        <v>115</v>
      </c>
      <c r="B62" s="12">
        <f t="shared" si="7"/>
        <v>100.01718414385998</v>
      </c>
      <c r="C62" s="12">
        <f t="shared" si="7"/>
        <v>0</v>
      </c>
      <c r="D62" s="3">
        <f t="shared" si="7"/>
        <v>99.998329086428</v>
      </c>
      <c r="E62" s="13">
        <f t="shared" si="7"/>
        <v>99.998329086428</v>
      </c>
      <c r="F62" s="13">
        <f t="shared" si="7"/>
        <v>62.72773353944601</v>
      </c>
      <c r="G62" s="13">
        <f t="shared" si="7"/>
        <v>84.13365759966538</v>
      </c>
      <c r="H62" s="13">
        <f t="shared" si="7"/>
        <v>0</v>
      </c>
      <c r="I62" s="13">
        <f t="shared" si="7"/>
        <v>89.11192010706688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159.33342547861673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99.998329086428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99.99541914796151</v>
      </c>
      <c r="E63" s="13">
        <f t="shared" si="7"/>
        <v>99.99541914796151</v>
      </c>
      <c r="F63" s="13">
        <f t="shared" si="7"/>
        <v>35.778770476278176</v>
      </c>
      <c r="G63" s="13">
        <f t="shared" si="7"/>
        <v>0</v>
      </c>
      <c r="H63" s="13">
        <f t="shared" si="7"/>
        <v>0</v>
      </c>
      <c r="I63" s="13">
        <f t="shared" si="7"/>
        <v>119.46317919555487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297.87894917698105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99.99541914796151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100.00548788649444</v>
      </c>
      <c r="E64" s="13">
        <f t="shared" si="7"/>
        <v>100.00548788649444</v>
      </c>
      <c r="F64" s="13">
        <f t="shared" si="7"/>
        <v>54.927617259084585</v>
      </c>
      <c r="G64" s="13">
        <f t="shared" si="7"/>
        <v>57.773128630817475</v>
      </c>
      <c r="H64" s="13">
        <f t="shared" si="7"/>
        <v>0</v>
      </c>
      <c r="I64" s="13">
        <f t="shared" si="7"/>
        <v>68.19967177623299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101.20371894217375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100.00548788649444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104090861</v>
      </c>
      <c r="C67" s="23"/>
      <c r="D67" s="24">
        <v>116043000</v>
      </c>
      <c r="E67" s="25">
        <v>116043000</v>
      </c>
      <c r="F67" s="25">
        <v>7362153</v>
      </c>
      <c r="G67" s="25">
        <v>5640100</v>
      </c>
      <c r="H67" s="25">
        <v>4658333</v>
      </c>
      <c r="I67" s="25">
        <v>17660586</v>
      </c>
      <c r="J67" s="25">
        <v>9316667</v>
      </c>
      <c r="K67" s="25">
        <v>9316667</v>
      </c>
      <c r="L67" s="25">
        <v>13975002</v>
      </c>
      <c r="M67" s="25">
        <v>32608336</v>
      </c>
      <c r="N67" s="25"/>
      <c r="O67" s="25"/>
      <c r="P67" s="25"/>
      <c r="Q67" s="25"/>
      <c r="R67" s="25"/>
      <c r="S67" s="25"/>
      <c r="T67" s="25"/>
      <c r="U67" s="25"/>
      <c r="V67" s="25">
        <v>50268922</v>
      </c>
      <c r="W67" s="25">
        <v>64751600</v>
      </c>
      <c r="X67" s="25"/>
      <c r="Y67" s="24"/>
      <c r="Z67" s="26">
        <v>116043000</v>
      </c>
    </row>
    <row r="68" spans="1:26" ht="13.5" hidden="1">
      <c r="A68" s="36" t="s">
        <v>31</v>
      </c>
      <c r="B68" s="18">
        <v>26227219</v>
      </c>
      <c r="C68" s="18"/>
      <c r="D68" s="19">
        <v>27950000</v>
      </c>
      <c r="E68" s="20">
        <v>27950000</v>
      </c>
      <c r="F68" s="20">
        <v>702507</v>
      </c>
      <c r="G68" s="20">
        <v>981653</v>
      </c>
      <c r="H68" s="20">
        <v>4658333</v>
      </c>
      <c r="I68" s="20">
        <v>6342493</v>
      </c>
      <c r="J68" s="20">
        <v>9316667</v>
      </c>
      <c r="K68" s="20">
        <v>9316667</v>
      </c>
      <c r="L68" s="20">
        <v>13975002</v>
      </c>
      <c r="M68" s="20">
        <v>32608336</v>
      </c>
      <c r="N68" s="20"/>
      <c r="O68" s="20"/>
      <c r="P68" s="20"/>
      <c r="Q68" s="20"/>
      <c r="R68" s="20"/>
      <c r="S68" s="20"/>
      <c r="T68" s="20"/>
      <c r="U68" s="20"/>
      <c r="V68" s="20">
        <v>38950829</v>
      </c>
      <c r="W68" s="20">
        <v>20765000</v>
      </c>
      <c r="X68" s="20"/>
      <c r="Y68" s="19"/>
      <c r="Z68" s="22">
        <v>27950000</v>
      </c>
    </row>
    <row r="69" spans="1:26" ht="13.5" hidden="1">
      <c r="A69" s="37" t="s">
        <v>32</v>
      </c>
      <c r="B69" s="18">
        <v>77863637</v>
      </c>
      <c r="C69" s="18"/>
      <c r="D69" s="19">
        <v>88093000</v>
      </c>
      <c r="E69" s="20">
        <v>88093000</v>
      </c>
      <c r="F69" s="20">
        <v>6659646</v>
      </c>
      <c r="G69" s="20">
        <v>4658447</v>
      </c>
      <c r="H69" s="20"/>
      <c r="I69" s="20">
        <v>11318093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11318093</v>
      </c>
      <c r="W69" s="20">
        <v>43986600</v>
      </c>
      <c r="X69" s="20"/>
      <c r="Y69" s="19"/>
      <c r="Z69" s="22">
        <v>88093000</v>
      </c>
    </row>
    <row r="70" spans="1:26" ht="13.5" hidden="1">
      <c r="A70" s="38" t="s">
        <v>114</v>
      </c>
      <c r="B70" s="18">
        <v>34369691</v>
      </c>
      <c r="C70" s="18"/>
      <c r="D70" s="19">
        <v>45768000</v>
      </c>
      <c r="E70" s="20">
        <v>45768000</v>
      </c>
      <c r="F70" s="20">
        <v>3095990</v>
      </c>
      <c r="G70" s="20">
        <v>2469296</v>
      </c>
      <c r="H70" s="20"/>
      <c r="I70" s="20">
        <v>5565286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5565286</v>
      </c>
      <c r="W70" s="20">
        <v>23131000</v>
      </c>
      <c r="X70" s="20"/>
      <c r="Y70" s="19"/>
      <c r="Z70" s="22">
        <v>45768000</v>
      </c>
    </row>
    <row r="71" spans="1:26" ht="13.5" hidden="1">
      <c r="A71" s="38" t="s">
        <v>115</v>
      </c>
      <c r="B71" s="18">
        <v>16974951</v>
      </c>
      <c r="C71" s="18"/>
      <c r="D71" s="19">
        <v>23939000</v>
      </c>
      <c r="E71" s="20">
        <v>23939000</v>
      </c>
      <c r="F71" s="20">
        <v>1390825</v>
      </c>
      <c r="G71" s="20">
        <v>1300577</v>
      </c>
      <c r="H71" s="20"/>
      <c r="I71" s="20">
        <v>2691402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2691402</v>
      </c>
      <c r="W71" s="20">
        <v>11663000</v>
      </c>
      <c r="X71" s="20"/>
      <c r="Y71" s="19"/>
      <c r="Z71" s="22">
        <v>23939000</v>
      </c>
    </row>
    <row r="72" spans="1:26" ht="13.5" hidden="1">
      <c r="A72" s="38" t="s">
        <v>116</v>
      </c>
      <c r="B72" s="18">
        <v>15874693</v>
      </c>
      <c r="C72" s="18"/>
      <c r="D72" s="19">
        <v>10915000</v>
      </c>
      <c r="E72" s="20">
        <v>10915000</v>
      </c>
      <c r="F72" s="20">
        <v>1335753</v>
      </c>
      <c r="G72" s="20"/>
      <c r="H72" s="20"/>
      <c r="I72" s="20">
        <v>1335753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1335753</v>
      </c>
      <c r="W72" s="20">
        <v>5457600</v>
      </c>
      <c r="X72" s="20"/>
      <c r="Y72" s="19"/>
      <c r="Z72" s="22">
        <v>10915000</v>
      </c>
    </row>
    <row r="73" spans="1:26" ht="13.5" hidden="1">
      <c r="A73" s="38" t="s">
        <v>117</v>
      </c>
      <c r="B73" s="18">
        <v>10641385</v>
      </c>
      <c r="C73" s="18"/>
      <c r="D73" s="19">
        <v>7471000</v>
      </c>
      <c r="E73" s="20">
        <v>7471000</v>
      </c>
      <c r="F73" s="20">
        <v>837078</v>
      </c>
      <c r="G73" s="20">
        <v>888574</v>
      </c>
      <c r="H73" s="20"/>
      <c r="I73" s="20">
        <v>1725652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1725652</v>
      </c>
      <c r="W73" s="20">
        <v>3735000</v>
      </c>
      <c r="X73" s="20"/>
      <c r="Y73" s="19"/>
      <c r="Z73" s="22">
        <v>7471000</v>
      </c>
    </row>
    <row r="74" spans="1:26" ht="13.5" hidden="1">
      <c r="A74" s="38" t="s">
        <v>118</v>
      </c>
      <c r="B74" s="18">
        <v>2917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5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104083752</v>
      </c>
      <c r="C76" s="31"/>
      <c r="D76" s="32">
        <v>116042630</v>
      </c>
      <c r="E76" s="33">
        <v>116042630</v>
      </c>
      <c r="F76" s="33">
        <v>4083535</v>
      </c>
      <c r="G76" s="33">
        <v>6451244</v>
      </c>
      <c r="H76" s="33">
        <v>2705721</v>
      </c>
      <c r="I76" s="33">
        <v>13240500</v>
      </c>
      <c r="J76" s="33">
        <v>12029198</v>
      </c>
      <c r="K76" s="33">
        <v>751559</v>
      </c>
      <c r="L76" s="33"/>
      <c r="M76" s="33">
        <v>12780757</v>
      </c>
      <c r="N76" s="33"/>
      <c r="O76" s="33"/>
      <c r="P76" s="33"/>
      <c r="Q76" s="33"/>
      <c r="R76" s="33"/>
      <c r="S76" s="33"/>
      <c r="T76" s="33"/>
      <c r="U76" s="33"/>
      <c r="V76" s="33">
        <v>26021257</v>
      </c>
      <c r="W76" s="33">
        <v>64751600</v>
      </c>
      <c r="X76" s="33"/>
      <c r="Y76" s="32"/>
      <c r="Z76" s="34">
        <v>116042630</v>
      </c>
    </row>
    <row r="77" spans="1:26" ht="13.5" hidden="1">
      <c r="A77" s="36" t="s">
        <v>31</v>
      </c>
      <c r="B77" s="18">
        <v>26220110</v>
      </c>
      <c r="C77" s="18"/>
      <c r="D77" s="19">
        <v>27950000</v>
      </c>
      <c r="E77" s="20">
        <v>27950000</v>
      </c>
      <c r="F77" s="20">
        <v>469251</v>
      </c>
      <c r="G77" s="20">
        <v>895619</v>
      </c>
      <c r="H77" s="20">
        <v>591116</v>
      </c>
      <c r="I77" s="20">
        <v>1955986</v>
      </c>
      <c r="J77" s="20">
        <v>4658334</v>
      </c>
      <c r="K77" s="20">
        <v>252112</v>
      </c>
      <c r="L77" s="20"/>
      <c r="M77" s="20">
        <v>4910446</v>
      </c>
      <c r="N77" s="20"/>
      <c r="O77" s="20"/>
      <c r="P77" s="20"/>
      <c r="Q77" s="20"/>
      <c r="R77" s="20"/>
      <c r="S77" s="20"/>
      <c r="T77" s="20"/>
      <c r="U77" s="20"/>
      <c r="V77" s="20">
        <v>6866432</v>
      </c>
      <c r="W77" s="20">
        <v>20765000</v>
      </c>
      <c r="X77" s="20"/>
      <c r="Y77" s="19"/>
      <c r="Z77" s="22">
        <v>27950000</v>
      </c>
    </row>
    <row r="78" spans="1:26" ht="13.5" hidden="1">
      <c r="A78" s="37" t="s">
        <v>32</v>
      </c>
      <c r="B78" s="18">
        <v>77863637</v>
      </c>
      <c r="C78" s="18"/>
      <c r="D78" s="19">
        <v>88092630</v>
      </c>
      <c r="E78" s="20">
        <v>88092630</v>
      </c>
      <c r="F78" s="20">
        <v>3614284</v>
      </c>
      <c r="G78" s="20">
        <v>5555625</v>
      </c>
      <c r="H78" s="20">
        <v>2114605</v>
      </c>
      <c r="I78" s="20">
        <v>11284514</v>
      </c>
      <c r="J78" s="20">
        <v>7370864</v>
      </c>
      <c r="K78" s="20">
        <v>499447</v>
      </c>
      <c r="L78" s="20"/>
      <c r="M78" s="20">
        <v>7870311</v>
      </c>
      <c r="N78" s="20"/>
      <c r="O78" s="20"/>
      <c r="P78" s="20"/>
      <c r="Q78" s="20"/>
      <c r="R78" s="20"/>
      <c r="S78" s="20"/>
      <c r="T78" s="20"/>
      <c r="U78" s="20"/>
      <c r="V78" s="20">
        <v>19154825</v>
      </c>
      <c r="W78" s="20">
        <v>43986600</v>
      </c>
      <c r="X78" s="20"/>
      <c r="Y78" s="19"/>
      <c r="Z78" s="22">
        <v>88092630</v>
      </c>
    </row>
    <row r="79" spans="1:26" ht="13.5" hidden="1">
      <c r="A79" s="38" t="s">
        <v>114</v>
      </c>
      <c r="B79" s="18">
        <v>34369691</v>
      </c>
      <c r="C79" s="18"/>
      <c r="D79" s="19">
        <v>45768120</v>
      </c>
      <c r="E79" s="20">
        <v>45768120</v>
      </c>
      <c r="F79" s="20">
        <v>1756224</v>
      </c>
      <c r="G79" s="20">
        <v>3069289</v>
      </c>
      <c r="H79" s="20">
        <v>1188728</v>
      </c>
      <c r="I79" s="20">
        <v>6014241</v>
      </c>
      <c r="J79" s="20">
        <v>2936600</v>
      </c>
      <c r="K79" s="20">
        <v>56129</v>
      </c>
      <c r="L79" s="20"/>
      <c r="M79" s="20">
        <v>2992729</v>
      </c>
      <c r="N79" s="20"/>
      <c r="O79" s="20"/>
      <c r="P79" s="20"/>
      <c r="Q79" s="20"/>
      <c r="R79" s="20"/>
      <c r="S79" s="20"/>
      <c r="T79" s="20"/>
      <c r="U79" s="20"/>
      <c r="V79" s="20">
        <v>9006970</v>
      </c>
      <c r="W79" s="20">
        <v>23131000</v>
      </c>
      <c r="X79" s="20"/>
      <c r="Y79" s="19"/>
      <c r="Z79" s="22">
        <v>45768120</v>
      </c>
    </row>
    <row r="80" spans="1:26" ht="13.5" hidden="1">
      <c r="A80" s="38" t="s">
        <v>115</v>
      </c>
      <c r="B80" s="18">
        <v>16977868</v>
      </c>
      <c r="C80" s="18"/>
      <c r="D80" s="19">
        <v>23938600</v>
      </c>
      <c r="E80" s="20">
        <v>23938600</v>
      </c>
      <c r="F80" s="20">
        <v>872433</v>
      </c>
      <c r="G80" s="20">
        <v>1094223</v>
      </c>
      <c r="H80" s="20">
        <v>431704</v>
      </c>
      <c r="I80" s="20">
        <v>2398360</v>
      </c>
      <c r="J80" s="20">
        <v>1761960</v>
      </c>
      <c r="K80" s="20">
        <v>127983</v>
      </c>
      <c r="L80" s="20"/>
      <c r="M80" s="20">
        <v>1889943</v>
      </c>
      <c r="N80" s="20"/>
      <c r="O80" s="20"/>
      <c r="P80" s="20"/>
      <c r="Q80" s="20"/>
      <c r="R80" s="20"/>
      <c r="S80" s="20"/>
      <c r="T80" s="20"/>
      <c r="U80" s="20"/>
      <c r="V80" s="20">
        <v>4288303</v>
      </c>
      <c r="W80" s="20">
        <v>11663000</v>
      </c>
      <c r="X80" s="20"/>
      <c r="Y80" s="19"/>
      <c r="Z80" s="22">
        <v>23938600</v>
      </c>
    </row>
    <row r="81" spans="1:26" ht="13.5" hidden="1">
      <c r="A81" s="38" t="s">
        <v>116</v>
      </c>
      <c r="B81" s="18">
        <v>15874693</v>
      </c>
      <c r="C81" s="18"/>
      <c r="D81" s="19">
        <v>10914500</v>
      </c>
      <c r="E81" s="20">
        <v>10914500</v>
      </c>
      <c r="F81" s="20">
        <v>477916</v>
      </c>
      <c r="G81" s="20">
        <v>827389</v>
      </c>
      <c r="H81" s="20">
        <v>290428</v>
      </c>
      <c r="I81" s="20">
        <v>1595733</v>
      </c>
      <c r="J81" s="20">
        <v>2202450</v>
      </c>
      <c r="K81" s="20">
        <v>180744</v>
      </c>
      <c r="L81" s="20"/>
      <c r="M81" s="20">
        <v>2383194</v>
      </c>
      <c r="N81" s="20"/>
      <c r="O81" s="20"/>
      <c r="P81" s="20"/>
      <c r="Q81" s="20"/>
      <c r="R81" s="20"/>
      <c r="S81" s="20"/>
      <c r="T81" s="20"/>
      <c r="U81" s="20"/>
      <c r="V81" s="20">
        <v>3978927</v>
      </c>
      <c r="W81" s="20">
        <v>5457600</v>
      </c>
      <c r="X81" s="20"/>
      <c r="Y81" s="19"/>
      <c r="Z81" s="22">
        <v>10914500</v>
      </c>
    </row>
    <row r="82" spans="1:26" ht="13.5" hidden="1">
      <c r="A82" s="38" t="s">
        <v>117</v>
      </c>
      <c r="B82" s="18">
        <v>10641385</v>
      </c>
      <c r="C82" s="18"/>
      <c r="D82" s="19">
        <v>7471410</v>
      </c>
      <c r="E82" s="20">
        <v>7471410</v>
      </c>
      <c r="F82" s="20">
        <v>459787</v>
      </c>
      <c r="G82" s="20">
        <v>513357</v>
      </c>
      <c r="H82" s="20">
        <v>203745</v>
      </c>
      <c r="I82" s="20">
        <v>1176889</v>
      </c>
      <c r="J82" s="20">
        <v>440490</v>
      </c>
      <c r="K82" s="20">
        <v>129045</v>
      </c>
      <c r="L82" s="20"/>
      <c r="M82" s="20">
        <v>569535</v>
      </c>
      <c r="N82" s="20"/>
      <c r="O82" s="20"/>
      <c r="P82" s="20"/>
      <c r="Q82" s="20"/>
      <c r="R82" s="20"/>
      <c r="S82" s="20"/>
      <c r="T82" s="20"/>
      <c r="U82" s="20"/>
      <c r="V82" s="20">
        <v>1746424</v>
      </c>
      <c r="W82" s="20">
        <v>3735000</v>
      </c>
      <c r="X82" s="20"/>
      <c r="Y82" s="19"/>
      <c r="Z82" s="22">
        <v>7471410</v>
      </c>
    </row>
    <row r="83" spans="1:26" ht="13.5" hidden="1">
      <c r="A83" s="38" t="s">
        <v>118</v>
      </c>
      <c r="B83" s="18"/>
      <c r="C83" s="18"/>
      <c r="D83" s="19"/>
      <c r="E83" s="20"/>
      <c r="F83" s="20">
        <v>47924</v>
      </c>
      <c r="G83" s="20">
        <v>51367</v>
      </c>
      <c r="H83" s="20"/>
      <c r="I83" s="20">
        <v>99291</v>
      </c>
      <c r="J83" s="20">
        <v>29364</v>
      </c>
      <c r="K83" s="20">
        <v>5546</v>
      </c>
      <c r="L83" s="20"/>
      <c r="M83" s="20">
        <v>34910</v>
      </c>
      <c r="N83" s="20"/>
      <c r="O83" s="20"/>
      <c r="P83" s="20"/>
      <c r="Q83" s="20"/>
      <c r="R83" s="20"/>
      <c r="S83" s="20"/>
      <c r="T83" s="20"/>
      <c r="U83" s="20"/>
      <c r="V83" s="20">
        <v>134201</v>
      </c>
      <c r="W83" s="20"/>
      <c r="X83" s="20"/>
      <c r="Y83" s="19"/>
      <c r="Z83" s="22"/>
    </row>
    <row r="84" spans="1:26" ht="13.5" hidden="1">
      <c r="A84" s="39" t="s">
        <v>119</v>
      </c>
      <c r="B84" s="27">
        <v>5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8007162</v>
      </c>
      <c r="C5" s="18">
        <v>0</v>
      </c>
      <c r="D5" s="58">
        <v>13930000</v>
      </c>
      <c r="E5" s="59">
        <v>13930000</v>
      </c>
      <c r="F5" s="59">
        <v>10108430</v>
      </c>
      <c r="G5" s="59">
        <v>0</v>
      </c>
      <c r="H5" s="59">
        <v>256</v>
      </c>
      <c r="I5" s="59">
        <v>10108686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10108686</v>
      </c>
      <c r="W5" s="59">
        <v>5648334</v>
      </c>
      <c r="X5" s="59">
        <v>4460352</v>
      </c>
      <c r="Y5" s="60">
        <v>78.97</v>
      </c>
      <c r="Z5" s="61">
        <v>13930000</v>
      </c>
    </row>
    <row r="6" spans="1:26" ht="13.5">
      <c r="A6" s="57" t="s">
        <v>32</v>
      </c>
      <c r="B6" s="18">
        <v>35826666</v>
      </c>
      <c r="C6" s="18">
        <v>0</v>
      </c>
      <c r="D6" s="58">
        <v>42994725</v>
      </c>
      <c r="E6" s="59">
        <v>42994725</v>
      </c>
      <c r="F6" s="59">
        <v>3154437</v>
      </c>
      <c r="G6" s="59">
        <v>3693394</v>
      </c>
      <c r="H6" s="59">
        <v>3155173</v>
      </c>
      <c r="I6" s="59">
        <v>10003004</v>
      </c>
      <c r="J6" s="59">
        <v>3358979</v>
      </c>
      <c r="K6" s="59">
        <v>0</v>
      </c>
      <c r="L6" s="59">
        <v>3370332</v>
      </c>
      <c r="M6" s="59">
        <v>6729311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16732315</v>
      </c>
      <c r="W6" s="59">
        <v>20440803</v>
      </c>
      <c r="X6" s="59">
        <v>-3708488</v>
      </c>
      <c r="Y6" s="60">
        <v>-18.14</v>
      </c>
      <c r="Z6" s="61">
        <v>42994725</v>
      </c>
    </row>
    <row r="7" spans="1:26" ht="13.5">
      <c r="A7" s="57" t="s">
        <v>33</v>
      </c>
      <c r="B7" s="18">
        <v>233797</v>
      </c>
      <c r="C7" s="18">
        <v>0</v>
      </c>
      <c r="D7" s="58">
        <v>167000</v>
      </c>
      <c r="E7" s="59">
        <v>167000</v>
      </c>
      <c r="F7" s="59">
        <v>0</v>
      </c>
      <c r="G7" s="59">
        <v>17305</v>
      </c>
      <c r="H7" s="59">
        <v>5457</v>
      </c>
      <c r="I7" s="59">
        <v>22762</v>
      </c>
      <c r="J7" s="59">
        <v>0</v>
      </c>
      <c r="K7" s="59">
        <v>0</v>
      </c>
      <c r="L7" s="59">
        <v>5393</v>
      </c>
      <c r="M7" s="59">
        <v>5393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28155</v>
      </c>
      <c r="W7" s="59">
        <v>81528</v>
      </c>
      <c r="X7" s="59">
        <v>-53373</v>
      </c>
      <c r="Y7" s="60">
        <v>-65.47</v>
      </c>
      <c r="Z7" s="61">
        <v>167000</v>
      </c>
    </row>
    <row r="8" spans="1:26" ht="13.5">
      <c r="A8" s="57" t="s">
        <v>34</v>
      </c>
      <c r="B8" s="18">
        <v>24096280</v>
      </c>
      <c r="C8" s="18">
        <v>0</v>
      </c>
      <c r="D8" s="58">
        <v>22464583</v>
      </c>
      <c r="E8" s="59">
        <v>22464583</v>
      </c>
      <c r="F8" s="59">
        <v>7440000</v>
      </c>
      <c r="G8" s="59">
        <v>0</v>
      </c>
      <c r="H8" s="59">
        <v>85318</v>
      </c>
      <c r="I8" s="59">
        <v>7525318</v>
      </c>
      <c r="J8" s="59">
        <v>33642</v>
      </c>
      <c r="K8" s="59">
        <v>0</v>
      </c>
      <c r="L8" s="59">
        <v>4047000</v>
      </c>
      <c r="M8" s="59">
        <v>4080642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11605960</v>
      </c>
      <c r="W8" s="59">
        <v>15915334</v>
      </c>
      <c r="X8" s="59">
        <v>-4309374</v>
      </c>
      <c r="Y8" s="60">
        <v>-27.08</v>
      </c>
      <c r="Z8" s="61">
        <v>22464583</v>
      </c>
    </row>
    <row r="9" spans="1:26" ht="13.5">
      <c r="A9" s="57" t="s">
        <v>35</v>
      </c>
      <c r="B9" s="18">
        <v>3521413</v>
      </c>
      <c r="C9" s="18">
        <v>0</v>
      </c>
      <c r="D9" s="58">
        <v>4242835</v>
      </c>
      <c r="E9" s="59">
        <v>4242835</v>
      </c>
      <c r="F9" s="59">
        <v>108630</v>
      </c>
      <c r="G9" s="59">
        <v>252228</v>
      </c>
      <c r="H9" s="59">
        <v>124699</v>
      </c>
      <c r="I9" s="59">
        <v>485557</v>
      </c>
      <c r="J9" s="59">
        <v>170205</v>
      </c>
      <c r="K9" s="59">
        <v>0</v>
      </c>
      <c r="L9" s="59">
        <v>49039</v>
      </c>
      <c r="M9" s="59">
        <v>219244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704801</v>
      </c>
      <c r="W9" s="59">
        <v>1428862</v>
      </c>
      <c r="X9" s="59">
        <v>-724061</v>
      </c>
      <c r="Y9" s="60">
        <v>-50.67</v>
      </c>
      <c r="Z9" s="61">
        <v>4242835</v>
      </c>
    </row>
    <row r="10" spans="1:26" ht="25.5">
      <c r="A10" s="62" t="s">
        <v>106</v>
      </c>
      <c r="B10" s="63">
        <f>SUM(B5:B9)</f>
        <v>71685318</v>
      </c>
      <c r="C10" s="63">
        <f>SUM(C5:C9)</f>
        <v>0</v>
      </c>
      <c r="D10" s="64">
        <f aca="true" t="shared" si="0" ref="D10:Z10">SUM(D5:D9)</f>
        <v>83799143</v>
      </c>
      <c r="E10" s="65">
        <f t="shared" si="0"/>
        <v>83799143</v>
      </c>
      <c r="F10" s="65">
        <f t="shared" si="0"/>
        <v>20811497</v>
      </c>
      <c r="G10" s="65">
        <f t="shared" si="0"/>
        <v>3962927</v>
      </c>
      <c r="H10" s="65">
        <f t="shared" si="0"/>
        <v>3370903</v>
      </c>
      <c r="I10" s="65">
        <f t="shared" si="0"/>
        <v>28145327</v>
      </c>
      <c r="J10" s="65">
        <f t="shared" si="0"/>
        <v>3562826</v>
      </c>
      <c r="K10" s="65">
        <f t="shared" si="0"/>
        <v>0</v>
      </c>
      <c r="L10" s="65">
        <f t="shared" si="0"/>
        <v>7471764</v>
      </c>
      <c r="M10" s="65">
        <f t="shared" si="0"/>
        <v>11034590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39179917</v>
      </c>
      <c r="W10" s="65">
        <f t="shared" si="0"/>
        <v>43514861</v>
      </c>
      <c r="X10" s="65">
        <f t="shared" si="0"/>
        <v>-4334944</v>
      </c>
      <c r="Y10" s="66">
        <f>+IF(W10&lt;&gt;0,(X10/W10)*100,0)</f>
        <v>-9.9619851709971</v>
      </c>
      <c r="Z10" s="67">
        <f t="shared" si="0"/>
        <v>83799143</v>
      </c>
    </row>
    <row r="11" spans="1:26" ht="13.5">
      <c r="A11" s="57" t="s">
        <v>36</v>
      </c>
      <c r="B11" s="18">
        <v>21022910</v>
      </c>
      <c r="C11" s="18">
        <v>0</v>
      </c>
      <c r="D11" s="58">
        <v>31237000</v>
      </c>
      <c r="E11" s="59">
        <v>31237000</v>
      </c>
      <c r="F11" s="59">
        <v>1740481</v>
      </c>
      <c r="G11" s="59">
        <v>1986887</v>
      </c>
      <c r="H11" s="59">
        <v>1888939</v>
      </c>
      <c r="I11" s="59">
        <v>5616307</v>
      </c>
      <c r="J11" s="59">
        <v>1954439</v>
      </c>
      <c r="K11" s="59">
        <v>0</v>
      </c>
      <c r="L11" s="59">
        <v>1878326</v>
      </c>
      <c r="M11" s="59">
        <v>3832765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9449072</v>
      </c>
      <c r="W11" s="59">
        <v>13708975</v>
      </c>
      <c r="X11" s="59">
        <v>-4259903</v>
      </c>
      <c r="Y11" s="60">
        <v>-31.07</v>
      </c>
      <c r="Z11" s="61">
        <v>31237000</v>
      </c>
    </row>
    <row r="12" spans="1:26" ht="13.5">
      <c r="A12" s="57" t="s">
        <v>37</v>
      </c>
      <c r="B12" s="18">
        <v>2480997</v>
      </c>
      <c r="C12" s="18">
        <v>0</v>
      </c>
      <c r="D12" s="58">
        <v>2564000</v>
      </c>
      <c r="E12" s="59">
        <v>2564000</v>
      </c>
      <c r="F12" s="59">
        <v>170733</v>
      </c>
      <c r="G12" s="59">
        <v>146641</v>
      </c>
      <c r="H12" s="59">
        <v>140502</v>
      </c>
      <c r="I12" s="59">
        <v>457876</v>
      </c>
      <c r="J12" s="59">
        <v>142052</v>
      </c>
      <c r="K12" s="59">
        <v>0</v>
      </c>
      <c r="L12" s="59">
        <v>179089</v>
      </c>
      <c r="M12" s="59">
        <v>321141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779017</v>
      </c>
      <c r="W12" s="59">
        <v>1352862</v>
      </c>
      <c r="X12" s="59">
        <v>-573845</v>
      </c>
      <c r="Y12" s="60">
        <v>-42.42</v>
      </c>
      <c r="Z12" s="61">
        <v>2564000</v>
      </c>
    </row>
    <row r="13" spans="1:26" ht="13.5">
      <c r="A13" s="57" t="s">
        <v>107</v>
      </c>
      <c r="B13" s="18">
        <v>3279937</v>
      </c>
      <c r="C13" s="18">
        <v>0</v>
      </c>
      <c r="D13" s="58">
        <v>4508782</v>
      </c>
      <c r="E13" s="59">
        <v>4508782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4508782</v>
      </c>
    </row>
    <row r="14" spans="1:26" ht="13.5">
      <c r="A14" s="57" t="s">
        <v>38</v>
      </c>
      <c r="B14" s="18">
        <v>66035</v>
      </c>
      <c r="C14" s="18">
        <v>0</v>
      </c>
      <c r="D14" s="58">
        <v>245180</v>
      </c>
      <c r="E14" s="59">
        <v>245180</v>
      </c>
      <c r="F14" s="59">
        <v>2728</v>
      </c>
      <c r="G14" s="59">
        <v>2276</v>
      </c>
      <c r="H14" s="59">
        <v>1775</v>
      </c>
      <c r="I14" s="59">
        <v>6779</v>
      </c>
      <c r="J14" s="59">
        <v>1424</v>
      </c>
      <c r="K14" s="59">
        <v>0</v>
      </c>
      <c r="L14" s="59">
        <v>456</v>
      </c>
      <c r="M14" s="59">
        <v>1880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8659</v>
      </c>
      <c r="W14" s="59">
        <v>122502</v>
      </c>
      <c r="X14" s="59">
        <v>-113843</v>
      </c>
      <c r="Y14" s="60">
        <v>-92.93</v>
      </c>
      <c r="Z14" s="61">
        <v>245180</v>
      </c>
    </row>
    <row r="15" spans="1:26" ht="13.5">
      <c r="A15" s="57" t="s">
        <v>39</v>
      </c>
      <c r="B15" s="18">
        <v>16720297</v>
      </c>
      <c r="C15" s="18">
        <v>0</v>
      </c>
      <c r="D15" s="58">
        <v>19280026</v>
      </c>
      <c r="E15" s="59">
        <v>19280026</v>
      </c>
      <c r="F15" s="59">
        <v>0</v>
      </c>
      <c r="G15" s="59">
        <v>2264051</v>
      </c>
      <c r="H15" s="59">
        <v>2644955</v>
      </c>
      <c r="I15" s="59">
        <v>4909006</v>
      </c>
      <c r="J15" s="59">
        <v>1789429</v>
      </c>
      <c r="K15" s="59">
        <v>0</v>
      </c>
      <c r="L15" s="59">
        <v>-149562</v>
      </c>
      <c r="M15" s="59">
        <v>1639867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6548873</v>
      </c>
      <c r="W15" s="59">
        <v>10659691</v>
      </c>
      <c r="X15" s="59">
        <v>-4110818</v>
      </c>
      <c r="Y15" s="60">
        <v>-38.56</v>
      </c>
      <c r="Z15" s="61">
        <v>19280026</v>
      </c>
    </row>
    <row r="16" spans="1:26" ht="13.5">
      <c r="A16" s="68" t="s">
        <v>40</v>
      </c>
      <c r="B16" s="18">
        <v>3393538</v>
      </c>
      <c r="C16" s="18">
        <v>0</v>
      </c>
      <c r="D16" s="58">
        <v>4531000</v>
      </c>
      <c r="E16" s="59">
        <v>4531000</v>
      </c>
      <c r="F16" s="59">
        <v>-275747</v>
      </c>
      <c r="G16" s="59">
        <v>348965</v>
      </c>
      <c r="H16" s="59">
        <v>665557</v>
      </c>
      <c r="I16" s="59">
        <v>738775</v>
      </c>
      <c r="J16" s="59">
        <v>1154212</v>
      </c>
      <c r="K16" s="59">
        <v>0</v>
      </c>
      <c r="L16" s="59">
        <v>638654</v>
      </c>
      <c r="M16" s="59">
        <v>1792866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2531641</v>
      </c>
      <c r="W16" s="59">
        <v>1634000</v>
      </c>
      <c r="X16" s="59">
        <v>897641</v>
      </c>
      <c r="Y16" s="60">
        <v>54.94</v>
      </c>
      <c r="Z16" s="61">
        <v>4531000</v>
      </c>
    </row>
    <row r="17" spans="1:26" ht="13.5">
      <c r="A17" s="57" t="s">
        <v>41</v>
      </c>
      <c r="B17" s="18">
        <v>16441395</v>
      </c>
      <c r="C17" s="18">
        <v>0</v>
      </c>
      <c r="D17" s="58">
        <v>21431820</v>
      </c>
      <c r="E17" s="59">
        <v>21431820</v>
      </c>
      <c r="F17" s="59">
        <v>111667</v>
      </c>
      <c r="G17" s="59">
        <v>265471</v>
      </c>
      <c r="H17" s="59">
        <v>1807199</v>
      </c>
      <c r="I17" s="59">
        <v>2184337</v>
      </c>
      <c r="J17" s="59">
        <v>2223105</v>
      </c>
      <c r="K17" s="59">
        <v>0</v>
      </c>
      <c r="L17" s="59">
        <v>751612</v>
      </c>
      <c r="M17" s="59">
        <v>2974717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5159054</v>
      </c>
      <c r="W17" s="59">
        <v>8463303</v>
      </c>
      <c r="X17" s="59">
        <v>-3304249</v>
      </c>
      <c r="Y17" s="60">
        <v>-39.04</v>
      </c>
      <c r="Z17" s="61">
        <v>21431820</v>
      </c>
    </row>
    <row r="18" spans="1:26" ht="13.5">
      <c r="A18" s="69" t="s">
        <v>42</v>
      </c>
      <c r="B18" s="70">
        <f>SUM(B11:B17)</f>
        <v>63405109</v>
      </c>
      <c r="C18" s="70">
        <f>SUM(C11:C17)</f>
        <v>0</v>
      </c>
      <c r="D18" s="71">
        <f aca="true" t="shared" si="1" ref="D18:Z18">SUM(D11:D17)</f>
        <v>83797808</v>
      </c>
      <c r="E18" s="72">
        <f t="shared" si="1"/>
        <v>83797808</v>
      </c>
      <c r="F18" s="72">
        <f t="shared" si="1"/>
        <v>1749862</v>
      </c>
      <c r="G18" s="72">
        <f t="shared" si="1"/>
        <v>5014291</v>
      </c>
      <c r="H18" s="72">
        <f t="shared" si="1"/>
        <v>7148927</v>
      </c>
      <c r="I18" s="72">
        <f t="shared" si="1"/>
        <v>13913080</v>
      </c>
      <c r="J18" s="72">
        <f t="shared" si="1"/>
        <v>7264661</v>
      </c>
      <c r="K18" s="72">
        <f t="shared" si="1"/>
        <v>0</v>
      </c>
      <c r="L18" s="72">
        <f t="shared" si="1"/>
        <v>3298575</v>
      </c>
      <c r="M18" s="72">
        <f t="shared" si="1"/>
        <v>10563236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24476316</v>
      </c>
      <c r="W18" s="72">
        <f t="shared" si="1"/>
        <v>35941333</v>
      </c>
      <c r="X18" s="72">
        <f t="shared" si="1"/>
        <v>-11465017</v>
      </c>
      <c r="Y18" s="66">
        <f>+IF(W18&lt;&gt;0,(X18/W18)*100,0)</f>
        <v>-31.89925370881486</v>
      </c>
      <c r="Z18" s="73">
        <f t="shared" si="1"/>
        <v>83797808</v>
      </c>
    </row>
    <row r="19" spans="1:26" ht="13.5">
      <c r="A19" s="69" t="s">
        <v>43</v>
      </c>
      <c r="B19" s="74">
        <f>+B10-B18</f>
        <v>8280209</v>
      </c>
      <c r="C19" s="74">
        <f>+C10-C18</f>
        <v>0</v>
      </c>
      <c r="D19" s="75">
        <f aca="true" t="shared" si="2" ref="D19:Z19">+D10-D18</f>
        <v>1335</v>
      </c>
      <c r="E19" s="76">
        <f t="shared" si="2"/>
        <v>1335</v>
      </c>
      <c r="F19" s="76">
        <f t="shared" si="2"/>
        <v>19061635</v>
      </c>
      <c r="G19" s="76">
        <f t="shared" si="2"/>
        <v>-1051364</v>
      </c>
      <c r="H19" s="76">
        <f t="shared" si="2"/>
        <v>-3778024</v>
      </c>
      <c r="I19" s="76">
        <f t="shared" si="2"/>
        <v>14232247</v>
      </c>
      <c r="J19" s="76">
        <f t="shared" si="2"/>
        <v>-3701835</v>
      </c>
      <c r="K19" s="76">
        <f t="shared" si="2"/>
        <v>0</v>
      </c>
      <c r="L19" s="76">
        <f t="shared" si="2"/>
        <v>4173189</v>
      </c>
      <c r="M19" s="76">
        <f t="shared" si="2"/>
        <v>471354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14703601</v>
      </c>
      <c r="W19" s="76">
        <f>IF(E10=E18,0,W10-W18)</f>
        <v>7573528</v>
      </c>
      <c r="X19" s="76">
        <f t="shared" si="2"/>
        <v>7130073</v>
      </c>
      <c r="Y19" s="77">
        <f>+IF(W19&lt;&gt;0,(X19/W19)*100,0)</f>
        <v>94.14467075318134</v>
      </c>
      <c r="Z19" s="78">
        <f t="shared" si="2"/>
        <v>1335</v>
      </c>
    </row>
    <row r="20" spans="1:26" ht="13.5">
      <c r="A20" s="57" t="s">
        <v>44</v>
      </c>
      <c r="B20" s="18">
        <v>16848214</v>
      </c>
      <c r="C20" s="18">
        <v>0</v>
      </c>
      <c r="D20" s="58">
        <v>9173000</v>
      </c>
      <c r="E20" s="59">
        <v>9173000</v>
      </c>
      <c r="F20" s="59">
        <v>0</v>
      </c>
      <c r="G20" s="59">
        <v>0</v>
      </c>
      <c r="H20" s="59">
        <v>3452940</v>
      </c>
      <c r="I20" s="59">
        <v>3452940</v>
      </c>
      <c r="J20" s="59">
        <v>1609070</v>
      </c>
      <c r="K20" s="59">
        <v>0</v>
      </c>
      <c r="L20" s="59">
        <v>0</v>
      </c>
      <c r="M20" s="59">
        <v>1609070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5062010</v>
      </c>
      <c r="W20" s="59"/>
      <c r="X20" s="59">
        <v>5062010</v>
      </c>
      <c r="Y20" s="60">
        <v>0</v>
      </c>
      <c r="Z20" s="61">
        <v>9173000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6002000</v>
      </c>
      <c r="X21" s="81">
        <v>-6002000</v>
      </c>
      <c r="Y21" s="82">
        <v>-100</v>
      </c>
      <c r="Z21" s="83">
        <v>0</v>
      </c>
    </row>
    <row r="22" spans="1:26" ht="25.5">
      <c r="A22" s="84" t="s">
        <v>109</v>
      </c>
      <c r="B22" s="85">
        <f>SUM(B19:B21)</f>
        <v>25128423</v>
      </c>
      <c r="C22" s="85">
        <f>SUM(C19:C21)</f>
        <v>0</v>
      </c>
      <c r="D22" s="86">
        <f aca="true" t="shared" si="3" ref="D22:Z22">SUM(D19:D21)</f>
        <v>9174335</v>
      </c>
      <c r="E22" s="87">
        <f t="shared" si="3"/>
        <v>9174335</v>
      </c>
      <c r="F22" s="87">
        <f t="shared" si="3"/>
        <v>19061635</v>
      </c>
      <c r="G22" s="87">
        <f t="shared" si="3"/>
        <v>-1051364</v>
      </c>
      <c r="H22" s="87">
        <f t="shared" si="3"/>
        <v>-325084</v>
      </c>
      <c r="I22" s="87">
        <f t="shared" si="3"/>
        <v>17685187</v>
      </c>
      <c r="J22" s="87">
        <f t="shared" si="3"/>
        <v>-2092765</v>
      </c>
      <c r="K22" s="87">
        <f t="shared" si="3"/>
        <v>0</v>
      </c>
      <c r="L22" s="87">
        <f t="shared" si="3"/>
        <v>4173189</v>
      </c>
      <c r="M22" s="87">
        <f t="shared" si="3"/>
        <v>2080424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19765611</v>
      </c>
      <c r="W22" s="87">
        <f t="shared" si="3"/>
        <v>13575528</v>
      </c>
      <c r="X22" s="87">
        <f t="shared" si="3"/>
        <v>6190083</v>
      </c>
      <c r="Y22" s="88">
        <f>+IF(W22&lt;&gt;0,(X22/W22)*100,0)</f>
        <v>45.597364610790834</v>
      </c>
      <c r="Z22" s="89">
        <f t="shared" si="3"/>
        <v>9174335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25128423</v>
      </c>
      <c r="C24" s="74">
        <f>SUM(C22:C23)</f>
        <v>0</v>
      </c>
      <c r="D24" s="75">
        <f aca="true" t="shared" si="4" ref="D24:Z24">SUM(D22:D23)</f>
        <v>9174335</v>
      </c>
      <c r="E24" s="76">
        <f t="shared" si="4"/>
        <v>9174335</v>
      </c>
      <c r="F24" s="76">
        <f t="shared" si="4"/>
        <v>19061635</v>
      </c>
      <c r="G24" s="76">
        <f t="shared" si="4"/>
        <v>-1051364</v>
      </c>
      <c r="H24" s="76">
        <f t="shared" si="4"/>
        <v>-325084</v>
      </c>
      <c r="I24" s="76">
        <f t="shared" si="4"/>
        <v>17685187</v>
      </c>
      <c r="J24" s="76">
        <f t="shared" si="4"/>
        <v>-2092765</v>
      </c>
      <c r="K24" s="76">
        <f t="shared" si="4"/>
        <v>0</v>
      </c>
      <c r="L24" s="76">
        <f t="shared" si="4"/>
        <v>4173189</v>
      </c>
      <c r="M24" s="76">
        <f t="shared" si="4"/>
        <v>2080424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19765611</v>
      </c>
      <c r="W24" s="76">
        <f t="shared" si="4"/>
        <v>13575528</v>
      </c>
      <c r="X24" s="76">
        <f t="shared" si="4"/>
        <v>6190083</v>
      </c>
      <c r="Y24" s="77">
        <f>+IF(W24&lt;&gt;0,(X24/W24)*100,0)</f>
        <v>45.597364610790834</v>
      </c>
      <c r="Z24" s="78">
        <f t="shared" si="4"/>
        <v>9174335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22651295</v>
      </c>
      <c r="C27" s="21">
        <v>0</v>
      </c>
      <c r="D27" s="98">
        <v>12073000</v>
      </c>
      <c r="E27" s="99">
        <v>12073000</v>
      </c>
      <c r="F27" s="99">
        <v>0</v>
      </c>
      <c r="G27" s="99">
        <v>3452940</v>
      </c>
      <c r="H27" s="99">
        <v>0</v>
      </c>
      <c r="I27" s="99">
        <v>3452940</v>
      </c>
      <c r="J27" s="99">
        <v>609191</v>
      </c>
      <c r="K27" s="99">
        <v>0</v>
      </c>
      <c r="L27" s="99">
        <v>0</v>
      </c>
      <c r="M27" s="99">
        <v>609191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4062131</v>
      </c>
      <c r="W27" s="99">
        <v>6036500</v>
      </c>
      <c r="X27" s="99">
        <v>-1974369</v>
      </c>
      <c r="Y27" s="100">
        <v>-32.71</v>
      </c>
      <c r="Z27" s="101">
        <v>12073000</v>
      </c>
    </row>
    <row r="28" spans="1:26" ht="13.5">
      <c r="A28" s="102" t="s">
        <v>44</v>
      </c>
      <c r="B28" s="18">
        <v>22651295</v>
      </c>
      <c r="C28" s="18">
        <v>0</v>
      </c>
      <c r="D28" s="58">
        <v>12073000</v>
      </c>
      <c r="E28" s="59">
        <v>12073000</v>
      </c>
      <c r="F28" s="59">
        <v>0</v>
      </c>
      <c r="G28" s="59">
        <v>3452940</v>
      </c>
      <c r="H28" s="59">
        <v>0</v>
      </c>
      <c r="I28" s="59">
        <v>3452940</v>
      </c>
      <c r="J28" s="59">
        <v>609191</v>
      </c>
      <c r="K28" s="59">
        <v>0</v>
      </c>
      <c r="L28" s="59">
        <v>0</v>
      </c>
      <c r="M28" s="59">
        <v>609191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4062131</v>
      </c>
      <c r="W28" s="59">
        <v>6036500</v>
      </c>
      <c r="X28" s="59">
        <v>-1974369</v>
      </c>
      <c r="Y28" s="60">
        <v>-32.71</v>
      </c>
      <c r="Z28" s="61">
        <v>12073000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22651295</v>
      </c>
      <c r="C32" s="21">
        <f>SUM(C28:C31)</f>
        <v>0</v>
      </c>
      <c r="D32" s="98">
        <f aca="true" t="shared" si="5" ref="D32:Z32">SUM(D28:D31)</f>
        <v>12073000</v>
      </c>
      <c r="E32" s="99">
        <f t="shared" si="5"/>
        <v>12073000</v>
      </c>
      <c r="F32" s="99">
        <f t="shared" si="5"/>
        <v>0</v>
      </c>
      <c r="G32" s="99">
        <f t="shared" si="5"/>
        <v>3452940</v>
      </c>
      <c r="H32" s="99">
        <f t="shared" si="5"/>
        <v>0</v>
      </c>
      <c r="I32" s="99">
        <f t="shared" si="5"/>
        <v>3452940</v>
      </c>
      <c r="J32" s="99">
        <f t="shared" si="5"/>
        <v>609191</v>
      </c>
      <c r="K32" s="99">
        <f t="shared" si="5"/>
        <v>0</v>
      </c>
      <c r="L32" s="99">
        <f t="shared" si="5"/>
        <v>0</v>
      </c>
      <c r="M32" s="99">
        <f t="shared" si="5"/>
        <v>609191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4062131</v>
      </c>
      <c r="W32" s="99">
        <f t="shared" si="5"/>
        <v>6036500</v>
      </c>
      <c r="X32" s="99">
        <f t="shared" si="5"/>
        <v>-1974369</v>
      </c>
      <c r="Y32" s="100">
        <f>+IF(W32&lt;&gt;0,(X32/W32)*100,0)</f>
        <v>-32.70718131367514</v>
      </c>
      <c r="Z32" s="101">
        <f t="shared" si="5"/>
        <v>12073000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29582835</v>
      </c>
      <c r="C35" s="18">
        <v>0</v>
      </c>
      <c r="D35" s="58">
        <v>79057243</v>
      </c>
      <c r="E35" s="59">
        <v>79057243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39528622</v>
      </c>
      <c r="X35" s="59">
        <v>-39528622</v>
      </c>
      <c r="Y35" s="60">
        <v>-100</v>
      </c>
      <c r="Z35" s="61">
        <v>79057243</v>
      </c>
    </row>
    <row r="36" spans="1:26" ht="13.5">
      <c r="A36" s="57" t="s">
        <v>53</v>
      </c>
      <c r="B36" s="18">
        <v>272198791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/>
      <c r="X36" s="59">
        <v>0</v>
      </c>
      <c r="Y36" s="60">
        <v>0</v>
      </c>
      <c r="Z36" s="61">
        <v>0</v>
      </c>
    </row>
    <row r="37" spans="1:26" ht="13.5">
      <c r="A37" s="57" t="s">
        <v>54</v>
      </c>
      <c r="B37" s="18">
        <v>31690116</v>
      </c>
      <c r="C37" s="18">
        <v>0</v>
      </c>
      <c r="D37" s="58">
        <v>13974673</v>
      </c>
      <c r="E37" s="59">
        <v>13974673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6987337</v>
      </c>
      <c r="X37" s="59">
        <v>-6987337</v>
      </c>
      <c r="Y37" s="60">
        <v>-100</v>
      </c>
      <c r="Z37" s="61">
        <v>13974673</v>
      </c>
    </row>
    <row r="38" spans="1:26" ht="13.5">
      <c r="A38" s="57" t="s">
        <v>55</v>
      </c>
      <c r="B38" s="18">
        <v>6211803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263879707</v>
      </c>
      <c r="C39" s="18">
        <v>0</v>
      </c>
      <c r="D39" s="58">
        <v>65082570</v>
      </c>
      <c r="E39" s="59">
        <v>65082570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32541285</v>
      </c>
      <c r="X39" s="59">
        <v>-32541285</v>
      </c>
      <c r="Y39" s="60">
        <v>-100</v>
      </c>
      <c r="Z39" s="61">
        <v>65082570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7478965</v>
      </c>
      <c r="C42" s="18">
        <v>0</v>
      </c>
      <c r="D42" s="58">
        <v>17634980</v>
      </c>
      <c r="E42" s="59">
        <v>17634980</v>
      </c>
      <c r="F42" s="59">
        <v>14088997</v>
      </c>
      <c r="G42" s="59">
        <v>-4096933</v>
      </c>
      <c r="H42" s="59">
        <v>-1818306</v>
      </c>
      <c r="I42" s="59">
        <v>8173758</v>
      </c>
      <c r="J42" s="59">
        <v>-749299</v>
      </c>
      <c r="K42" s="59">
        <v>-2257221</v>
      </c>
      <c r="L42" s="59">
        <v>2442064</v>
      </c>
      <c r="M42" s="59">
        <v>-564456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7609302</v>
      </c>
      <c r="W42" s="59">
        <v>12163028</v>
      </c>
      <c r="X42" s="59">
        <v>-4553726</v>
      </c>
      <c r="Y42" s="60">
        <v>-37.44</v>
      </c>
      <c r="Z42" s="61">
        <v>17634980</v>
      </c>
    </row>
    <row r="43" spans="1:26" ht="13.5">
      <c r="A43" s="57" t="s">
        <v>59</v>
      </c>
      <c r="B43" s="18">
        <v>0</v>
      </c>
      <c r="C43" s="18">
        <v>0</v>
      </c>
      <c r="D43" s="58">
        <v>-9173000</v>
      </c>
      <c r="E43" s="59">
        <v>-9173000</v>
      </c>
      <c r="F43" s="59">
        <v>0</v>
      </c>
      <c r="G43" s="59">
        <v>1000</v>
      </c>
      <c r="H43" s="59">
        <v>0</v>
      </c>
      <c r="I43" s="59">
        <v>1000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1000</v>
      </c>
      <c r="W43" s="59">
        <v>-6002000</v>
      </c>
      <c r="X43" s="59">
        <v>6003000</v>
      </c>
      <c r="Y43" s="60">
        <v>-100.02</v>
      </c>
      <c r="Z43" s="61">
        <v>-9173000</v>
      </c>
    </row>
    <row r="44" spans="1:26" ht="13.5">
      <c r="A44" s="57" t="s">
        <v>60</v>
      </c>
      <c r="B44" s="18">
        <v>-1228209</v>
      </c>
      <c r="C44" s="18">
        <v>0</v>
      </c>
      <c r="D44" s="58">
        <v>-636000</v>
      </c>
      <c r="E44" s="59">
        <v>-636000</v>
      </c>
      <c r="F44" s="59">
        <v>-101974</v>
      </c>
      <c r="G44" s="59">
        <v>-102196</v>
      </c>
      <c r="H44" s="59">
        <v>12265</v>
      </c>
      <c r="I44" s="59">
        <v>-191905</v>
      </c>
      <c r="J44" s="59">
        <v>-202466</v>
      </c>
      <c r="K44" s="59">
        <v>-106951</v>
      </c>
      <c r="L44" s="59">
        <v>-107375</v>
      </c>
      <c r="M44" s="59">
        <v>-416792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-608697</v>
      </c>
      <c r="W44" s="59">
        <v>-636000</v>
      </c>
      <c r="X44" s="59">
        <v>27303</v>
      </c>
      <c r="Y44" s="60">
        <v>-4.29</v>
      </c>
      <c r="Z44" s="61">
        <v>-636000</v>
      </c>
    </row>
    <row r="45" spans="1:26" ht="13.5">
      <c r="A45" s="69" t="s">
        <v>61</v>
      </c>
      <c r="B45" s="21">
        <v>6564816</v>
      </c>
      <c r="C45" s="21">
        <v>0</v>
      </c>
      <c r="D45" s="98">
        <v>7825980</v>
      </c>
      <c r="E45" s="99">
        <v>7825980</v>
      </c>
      <c r="F45" s="99">
        <v>13987023</v>
      </c>
      <c r="G45" s="99">
        <v>9788894</v>
      </c>
      <c r="H45" s="99">
        <v>7982853</v>
      </c>
      <c r="I45" s="99">
        <v>7982853</v>
      </c>
      <c r="J45" s="99">
        <v>7031088</v>
      </c>
      <c r="K45" s="99">
        <v>4666916</v>
      </c>
      <c r="L45" s="99">
        <v>7001605</v>
      </c>
      <c r="M45" s="99">
        <v>7001605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7001605</v>
      </c>
      <c r="W45" s="99">
        <v>5525028</v>
      </c>
      <c r="X45" s="99">
        <v>1476577</v>
      </c>
      <c r="Y45" s="100">
        <v>26.73</v>
      </c>
      <c r="Z45" s="101">
        <v>7825980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4494777</v>
      </c>
      <c r="C49" s="51">
        <v>0</v>
      </c>
      <c r="D49" s="128">
        <v>2421234</v>
      </c>
      <c r="E49" s="53">
        <v>2184444</v>
      </c>
      <c r="F49" s="53">
        <v>0</v>
      </c>
      <c r="G49" s="53">
        <v>0</v>
      </c>
      <c r="H49" s="53">
        <v>0</v>
      </c>
      <c r="I49" s="53">
        <v>2257065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1754288</v>
      </c>
      <c r="W49" s="53">
        <v>9710563</v>
      </c>
      <c r="X49" s="53">
        <v>34287952</v>
      </c>
      <c r="Y49" s="53">
        <v>57110323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5080847</v>
      </c>
      <c r="C51" s="51">
        <v>0</v>
      </c>
      <c r="D51" s="128">
        <v>3138030</v>
      </c>
      <c r="E51" s="53">
        <v>2969471</v>
      </c>
      <c r="F51" s="53">
        <v>0</v>
      </c>
      <c r="G51" s="53">
        <v>0</v>
      </c>
      <c r="H51" s="53">
        <v>0</v>
      </c>
      <c r="I51" s="53">
        <v>3596315</v>
      </c>
      <c r="J51" s="53">
        <v>0</v>
      </c>
      <c r="K51" s="53">
        <v>0</v>
      </c>
      <c r="L51" s="53">
        <v>0</v>
      </c>
      <c r="M51" s="53">
        <v>3213324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292682</v>
      </c>
      <c r="W51" s="53">
        <v>2655316</v>
      </c>
      <c r="X51" s="53">
        <v>9247646</v>
      </c>
      <c r="Y51" s="53">
        <v>30193631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100.00075744035234</v>
      </c>
      <c r="E58" s="7">
        <f t="shared" si="6"/>
        <v>100.00075744035234</v>
      </c>
      <c r="F58" s="7">
        <f t="shared" si="6"/>
        <v>24.25374759490363</v>
      </c>
      <c r="G58" s="7">
        <f t="shared" si="6"/>
        <v>73.06255575831032</v>
      </c>
      <c r="H58" s="7">
        <f t="shared" si="6"/>
        <v>92.5451747953742</v>
      </c>
      <c r="I58" s="7">
        <f t="shared" si="6"/>
        <v>43.9542169688327</v>
      </c>
      <c r="J58" s="7">
        <f t="shared" si="6"/>
        <v>86.90563601001334</v>
      </c>
      <c r="K58" s="7">
        <f t="shared" si="6"/>
        <v>0</v>
      </c>
      <c r="L58" s="7">
        <f t="shared" si="6"/>
        <v>69.45867727981603</v>
      </c>
      <c r="M58" s="7">
        <f t="shared" si="6"/>
        <v>115.2731140031456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61.84943323240658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100.00075744035234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100.00031586503948</v>
      </c>
      <c r="E59" s="10">
        <f t="shared" si="7"/>
        <v>100.00031586503948</v>
      </c>
      <c r="F59" s="10">
        <f t="shared" si="7"/>
        <v>6.480996554361063</v>
      </c>
      <c r="G59" s="10">
        <f t="shared" si="7"/>
        <v>0</v>
      </c>
      <c r="H59" s="10">
        <f t="shared" si="7"/>
        <v>333948.046875</v>
      </c>
      <c r="I59" s="10">
        <f t="shared" si="7"/>
        <v>18.144079260153102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33.4574543120639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100.00031586503948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100.00199326777879</v>
      </c>
      <c r="E60" s="13">
        <f t="shared" si="7"/>
        <v>100.00199326777879</v>
      </c>
      <c r="F60" s="13">
        <f t="shared" si="7"/>
        <v>81.26756058212607</v>
      </c>
      <c r="G60" s="13">
        <f t="shared" si="7"/>
        <v>64.44284037933673</v>
      </c>
      <c r="H60" s="13">
        <f t="shared" si="7"/>
        <v>65.68558998191224</v>
      </c>
      <c r="I60" s="13">
        <f t="shared" si="7"/>
        <v>70.14048979686503</v>
      </c>
      <c r="J60" s="13">
        <f t="shared" si="7"/>
        <v>68.53189615058623</v>
      </c>
      <c r="K60" s="13">
        <f t="shared" si="7"/>
        <v>0</v>
      </c>
      <c r="L60" s="13">
        <f t="shared" si="7"/>
        <v>52.80693415366795</v>
      </c>
      <c r="M60" s="13">
        <f t="shared" si="7"/>
        <v>92.53241527995957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79.14595200962927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100.00199326777879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87.67956840850637</v>
      </c>
      <c r="G61" s="13">
        <f t="shared" si="7"/>
        <v>93.13651579115158</v>
      </c>
      <c r="H61" s="13">
        <f t="shared" si="7"/>
        <v>76.38981724487847</v>
      </c>
      <c r="I61" s="13">
        <f t="shared" si="7"/>
        <v>86.4617018679132</v>
      </c>
      <c r="J61" s="13">
        <f t="shared" si="7"/>
        <v>86.56984151883707</v>
      </c>
      <c r="K61" s="13">
        <f t="shared" si="7"/>
        <v>0</v>
      </c>
      <c r="L61" s="13">
        <f t="shared" si="7"/>
        <v>60.05768697204935</v>
      </c>
      <c r="M61" s="13">
        <f t="shared" si="7"/>
        <v>112.56598287377855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97.24852242493938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100.00036995515696</v>
      </c>
      <c r="E62" s="13">
        <f t="shared" si="7"/>
        <v>100.00036995515696</v>
      </c>
      <c r="F62" s="13">
        <f t="shared" si="7"/>
        <v>81.88449759423125</v>
      </c>
      <c r="G62" s="13">
        <f t="shared" si="7"/>
        <v>32.299853759190135</v>
      </c>
      <c r="H62" s="13">
        <f t="shared" si="7"/>
        <v>44.34803811403953</v>
      </c>
      <c r="I62" s="13">
        <f t="shared" si="7"/>
        <v>50.20215289420572</v>
      </c>
      <c r="J62" s="13">
        <f t="shared" si="7"/>
        <v>46.513570002788896</v>
      </c>
      <c r="K62" s="13">
        <f t="shared" si="7"/>
        <v>0</v>
      </c>
      <c r="L62" s="13">
        <f t="shared" si="7"/>
        <v>39.474242616018046</v>
      </c>
      <c r="M62" s="13">
        <f t="shared" si="7"/>
        <v>68.59735089196846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57.058133263663926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100.00036995515696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100.00996981996046</v>
      </c>
      <c r="E63" s="13">
        <f t="shared" si="7"/>
        <v>100.00996981996046</v>
      </c>
      <c r="F63" s="13">
        <f t="shared" si="7"/>
        <v>49.89287654927937</v>
      </c>
      <c r="G63" s="13">
        <f t="shared" si="7"/>
        <v>29.708692777135585</v>
      </c>
      <c r="H63" s="13">
        <f t="shared" si="7"/>
        <v>37.56418181588808</v>
      </c>
      <c r="I63" s="13">
        <f t="shared" si="7"/>
        <v>38.96552981758564</v>
      </c>
      <c r="J63" s="13">
        <f t="shared" si="7"/>
        <v>39.27637678120792</v>
      </c>
      <c r="K63" s="13">
        <f t="shared" si="7"/>
        <v>0</v>
      </c>
      <c r="L63" s="13">
        <f t="shared" si="7"/>
        <v>32.532984396353335</v>
      </c>
      <c r="M63" s="13">
        <f t="shared" si="7"/>
        <v>59.174120731858274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47.084191506106535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100.00996981996046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100.00493315221277</v>
      </c>
      <c r="E64" s="13">
        <f t="shared" si="7"/>
        <v>100.00493315221277</v>
      </c>
      <c r="F64" s="13">
        <f t="shared" si="7"/>
        <v>79.46129736847413</v>
      </c>
      <c r="G64" s="13">
        <f t="shared" si="7"/>
        <v>27.12594206748013</v>
      </c>
      <c r="H64" s="13">
        <f t="shared" si="7"/>
        <v>73.4655128807313</v>
      </c>
      <c r="I64" s="13">
        <f t="shared" si="7"/>
        <v>59.922348312906635</v>
      </c>
      <c r="J64" s="13">
        <f t="shared" si="7"/>
        <v>53.46827921384706</v>
      </c>
      <c r="K64" s="13">
        <f t="shared" si="7"/>
        <v>0</v>
      </c>
      <c r="L64" s="13">
        <f t="shared" si="7"/>
        <v>53.71556160791572</v>
      </c>
      <c r="M64" s="13">
        <f t="shared" si="7"/>
        <v>71.16647539470206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64.42827951053522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100.00493315221277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99.57156820652422</v>
      </c>
      <c r="E66" s="16">
        <f t="shared" si="7"/>
        <v>99.57156820652422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99.57156820652422</v>
      </c>
    </row>
    <row r="67" spans="1:26" ht="13.5" hidden="1">
      <c r="A67" s="40" t="s">
        <v>120</v>
      </c>
      <c r="B67" s="23">
        <v>44439479</v>
      </c>
      <c r="C67" s="23"/>
      <c r="D67" s="24">
        <v>57034194</v>
      </c>
      <c r="E67" s="25">
        <v>57034194</v>
      </c>
      <c r="F67" s="25">
        <v>13270778</v>
      </c>
      <c r="G67" s="25">
        <v>3701242</v>
      </c>
      <c r="H67" s="25">
        <v>3163213</v>
      </c>
      <c r="I67" s="25">
        <v>20135233</v>
      </c>
      <c r="J67" s="25">
        <v>3366708</v>
      </c>
      <c r="K67" s="25"/>
      <c r="L67" s="25">
        <v>3377948</v>
      </c>
      <c r="M67" s="25">
        <v>6744656</v>
      </c>
      <c r="N67" s="25"/>
      <c r="O67" s="25"/>
      <c r="P67" s="25"/>
      <c r="Q67" s="25"/>
      <c r="R67" s="25"/>
      <c r="S67" s="25"/>
      <c r="T67" s="25"/>
      <c r="U67" s="25"/>
      <c r="V67" s="25">
        <v>26879889</v>
      </c>
      <c r="W67" s="25">
        <v>26142036</v>
      </c>
      <c r="X67" s="25"/>
      <c r="Y67" s="24"/>
      <c r="Z67" s="26">
        <v>57034194</v>
      </c>
    </row>
    <row r="68" spans="1:26" ht="13.5" hidden="1">
      <c r="A68" s="36" t="s">
        <v>31</v>
      </c>
      <c r="B68" s="18">
        <v>8007162</v>
      </c>
      <c r="C68" s="18"/>
      <c r="D68" s="19">
        <v>13930000</v>
      </c>
      <c r="E68" s="20">
        <v>13930000</v>
      </c>
      <c r="F68" s="20">
        <v>10108430</v>
      </c>
      <c r="G68" s="20"/>
      <c r="H68" s="20">
        <v>256</v>
      </c>
      <c r="I68" s="20">
        <v>10108686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10108686</v>
      </c>
      <c r="W68" s="20">
        <v>5648334</v>
      </c>
      <c r="X68" s="20"/>
      <c r="Y68" s="19"/>
      <c r="Z68" s="22">
        <v>13930000</v>
      </c>
    </row>
    <row r="69" spans="1:26" ht="13.5" hidden="1">
      <c r="A69" s="37" t="s">
        <v>32</v>
      </c>
      <c r="B69" s="18">
        <v>35826666</v>
      </c>
      <c r="C69" s="18"/>
      <c r="D69" s="19">
        <v>42994725</v>
      </c>
      <c r="E69" s="20">
        <v>42994725</v>
      </c>
      <c r="F69" s="20">
        <v>3154437</v>
      </c>
      <c r="G69" s="20">
        <v>3693394</v>
      </c>
      <c r="H69" s="20">
        <v>3155173</v>
      </c>
      <c r="I69" s="20">
        <v>10003004</v>
      </c>
      <c r="J69" s="20">
        <v>3358979</v>
      </c>
      <c r="K69" s="20"/>
      <c r="L69" s="20">
        <v>3370332</v>
      </c>
      <c r="M69" s="20">
        <v>6729311</v>
      </c>
      <c r="N69" s="20"/>
      <c r="O69" s="20"/>
      <c r="P69" s="20"/>
      <c r="Q69" s="20"/>
      <c r="R69" s="20"/>
      <c r="S69" s="20"/>
      <c r="T69" s="20"/>
      <c r="U69" s="20"/>
      <c r="V69" s="20">
        <v>16732315</v>
      </c>
      <c r="W69" s="20">
        <v>20440803</v>
      </c>
      <c r="X69" s="20"/>
      <c r="Y69" s="19"/>
      <c r="Z69" s="22">
        <v>42994725</v>
      </c>
    </row>
    <row r="70" spans="1:26" ht="13.5" hidden="1">
      <c r="A70" s="38" t="s">
        <v>114</v>
      </c>
      <c r="B70" s="18">
        <v>18265389</v>
      </c>
      <c r="C70" s="18"/>
      <c r="D70" s="19">
        <v>22276725</v>
      </c>
      <c r="E70" s="20">
        <v>22276725</v>
      </c>
      <c r="F70" s="20">
        <v>1673805</v>
      </c>
      <c r="G70" s="20">
        <v>1994978</v>
      </c>
      <c r="H70" s="20">
        <v>1524499</v>
      </c>
      <c r="I70" s="20">
        <v>5193282</v>
      </c>
      <c r="J70" s="20">
        <v>1772198</v>
      </c>
      <c r="K70" s="20"/>
      <c r="L70" s="20">
        <v>1885001</v>
      </c>
      <c r="M70" s="20">
        <v>3657199</v>
      </c>
      <c r="N70" s="20"/>
      <c r="O70" s="20"/>
      <c r="P70" s="20"/>
      <c r="Q70" s="20"/>
      <c r="R70" s="20"/>
      <c r="S70" s="20"/>
      <c r="T70" s="20"/>
      <c r="U70" s="20"/>
      <c r="V70" s="20">
        <v>8850481</v>
      </c>
      <c r="W70" s="20">
        <v>10916586</v>
      </c>
      <c r="X70" s="20"/>
      <c r="Y70" s="19"/>
      <c r="Z70" s="22">
        <v>22276725</v>
      </c>
    </row>
    <row r="71" spans="1:26" ht="13.5" hidden="1">
      <c r="A71" s="38" t="s">
        <v>115</v>
      </c>
      <c r="B71" s="18">
        <v>7317264</v>
      </c>
      <c r="C71" s="18"/>
      <c r="D71" s="19">
        <v>8920000</v>
      </c>
      <c r="E71" s="20">
        <v>8920000</v>
      </c>
      <c r="F71" s="20">
        <v>548889</v>
      </c>
      <c r="G71" s="20">
        <v>748765</v>
      </c>
      <c r="H71" s="20">
        <v>680799</v>
      </c>
      <c r="I71" s="20">
        <v>1978453</v>
      </c>
      <c r="J71" s="20">
        <v>638246</v>
      </c>
      <c r="K71" s="20"/>
      <c r="L71" s="20">
        <v>537244</v>
      </c>
      <c r="M71" s="20">
        <v>1175490</v>
      </c>
      <c r="N71" s="20"/>
      <c r="O71" s="20"/>
      <c r="P71" s="20"/>
      <c r="Q71" s="20"/>
      <c r="R71" s="20"/>
      <c r="S71" s="20"/>
      <c r="T71" s="20"/>
      <c r="U71" s="20"/>
      <c r="V71" s="20">
        <v>3153943</v>
      </c>
      <c r="W71" s="20">
        <v>4606065</v>
      </c>
      <c r="X71" s="20"/>
      <c r="Y71" s="19"/>
      <c r="Z71" s="22">
        <v>8920000</v>
      </c>
    </row>
    <row r="72" spans="1:26" ht="13.5" hidden="1">
      <c r="A72" s="38" t="s">
        <v>116</v>
      </c>
      <c r="B72" s="18">
        <v>4359216</v>
      </c>
      <c r="C72" s="18"/>
      <c r="D72" s="19">
        <v>4804500</v>
      </c>
      <c r="E72" s="20">
        <v>4804500</v>
      </c>
      <c r="F72" s="20">
        <v>386470</v>
      </c>
      <c r="G72" s="20">
        <v>396214</v>
      </c>
      <c r="H72" s="20">
        <v>396335</v>
      </c>
      <c r="I72" s="20">
        <v>1179019</v>
      </c>
      <c r="J72" s="20">
        <v>395869</v>
      </c>
      <c r="K72" s="20"/>
      <c r="L72" s="20">
        <v>395869</v>
      </c>
      <c r="M72" s="20">
        <v>791738</v>
      </c>
      <c r="N72" s="20"/>
      <c r="O72" s="20"/>
      <c r="P72" s="20"/>
      <c r="Q72" s="20"/>
      <c r="R72" s="20"/>
      <c r="S72" s="20"/>
      <c r="T72" s="20"/>
      <c r="U72" s="20"/>
      <c r="V72" s="20">
        <v>1970757</v>
      </c>
      <c r="W72" s="20">
        <v>1852303</v>
      </c>
      <c r="X72" s="20"/>
      <c r="Y72" s="19"/>
      <c r="Z72" s="22">
        <v>4804500</v>
      </c>
    </row>
    <row r="73" spans="1:26" ht="13.5" hidden="1">
      <c r="A73" s="38" t="s">
        <v>117</v>
      </c>
      <c r="B73" s="18">
        <v>5884797</v>
      </c>
      <c r="C73" s="18"/>
      <c r="D73" s="19">
        <v>6993500</v>
      </c>
      <c r="E73" s="20">
        <v>6993500</v>
      </c>
      <c r="F73" s="20">
        <v>545273</v>
      </c>
      <c r="G73" s="20">
        <v>553437</v>
      </c>
      <c r="H73" s="20">
        <v>553540</v>
      </c>
      <c r="I73" s="20">
        <v>1652250</v>
      </c>
      <c r="J73" s="20">
        <v>552666</v>
      </c>
      <c r="K73" s="20"/>
      <c r="L73" s="20">
        <v>552218</v>
      </c>
      <c r="M73" s="20">
        <v>1104884</v>
      </c>
      <c r="N73" s="20"/>
      <c r="O73" s="20"/>
      <c r="P73" s="20"/>
      <c r="Q73" s="20"/>
      <c r="R73" s="20"/>
      <c r="S73" s="20"/>
      <c r="T73" s="20"/>
      <c r="U73" s="20"/>
      <c r="V73" s="20">
        <v>2757134</v>
      </c>
      <c r="W73" s="20">
        <v>3065849</v>
      </c>
      <c r="X73" s="20"/>
      <c r="Y73" s="19"/>
      <c r="Z73" s="22">
        <v>6993500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605651</v>
      </c>
      <c r="C75" s="27"/>
      <c r="D75" s="28">
        <v>109469</v>
      </c>
      <c r="E75" s="29">
        <v>109469</v>
      </c>
      <c r="F75" s="29">
        <v>7911</v>
      </c>
      <c r="G75" s="29">
        <v>7848</v>
      </c>
      <c r="H75" s="29">
        <v>7784</v>
      </c>
      <c r="I75" s="29">
        <v>23543</v>
      </c>
      <c r="J75" s="29">
        <v>7729</v>
      </c>
      <c r="K75" s="29"/>
      <c r="L75" s="29">
        <v>7616</v>
      </c>
      <c r="M75" s="29">
        <v>15345</v>
      </c>
      <c r="N75" s="29"/>
      <c r="O75" s="29"/>
      <c r="P75" s="29"/>
      <c r="Q75" s="29"/>
      <c r="R75" s="29"/>
      <c r="S75" s="29"/>
      <c r="T75" s="29"/>
      <c r="U75" s="29"/>
      <c r="V75" s="29">
        <v>38888</v>
      </c>
      <c r="W75" s="29">
        <v>52899</v>
      </c>
      <c r="X75" s="29"/>
      <c r="Y75" s="28"/>
      <c r="Z75" s="30">
        <v>109469</v>
      </c>
    </row>
    <row r="76" spans="1:26" ht="13.5" hidden="1">
      <c r="A76" s="41" t="s">
        <v>121</v>
      </c>
      <c r="B76" s="31">
        <v>44439479</v>
      </c>
      <c r="C76" s="31"/>
      <c r="D76" s="32">
        <v>57034626</v>
      </c>
      <c r="E76" s="33">
        <v>57034626</v>
      </c>
      <c r="F76" s="33">
        <v>3218661</v>
      </c>
      <c r="G76" s="33">
        <v>2704222</v>
      </c>
      <c r="H76" s="33">
        <v>2927401</v>
      </c>
      <c r="I76" s="33">
        <v>8850284</v>
      </c>
      <c r="J76" s="33">
        <v>2925859</v>
      </c>
      <c r="K76" s="33">
        <v>2502638</v>
      </c>
      <c r="L76" s="33">
        <v>2346278</v>
      </c>
      <c r="M76" s="33">
        <v>7774775</v>
      </c>
      <c r="N76" s="33"/>
      <c r="O76" s="33"/>
      <c r="P76" s="33"/>
      <c r="Q76" s="33"/>
      <c r="R76" s="33"/>
      <c r="S76" s="33"/>
      <c r="T76" s="33"/>
      <c r="U76" s="33"/>
      <c r="V76" s="33">
        <v>16625059</v>
      </c>
      <c r="W76" s="33">
        <v>26142036</v>
      </c>
      <c r="X76" s="33"/>
      <c r="Y76" s="32"/>
      <c r="Z76" s="34">
        <v>57034626</v>
      </c>
    </row>
    <row r="77" spans="1:26" ht="13.5" hidden="1">
      <c r="A77" s="36" t="s">
        <v>31</v>
      </c>
      <c r="B77" s="18">
        <v>8007162</v>
      </c>
      <c r="C77" s="18"/>
      <c r="D77" s="19">
        <v>13930044</v>
      </c>
      <c r="E77" s="20">
        <v>13930044</v>
      </c>
      <c r="F77" s="20">
        <v>655127</v>
      </c>
      <c r="G77" s="20">
        <v>324094</v>
      </c>
      <c r="H77" s="20">
        <v>854907</v>
      </c>
      <c r="I77" s="20">
        <v>1834128</v>
      </c>
      <c r="J77" s="20">
        <v>623887</v>
      </c>
      <c r="K77" s="20">
        <v>357585</v>
      </c>
      <c r="L77" s="20">
        <v>566509</v>
      </c>
      <c r="M77" s="20">
        <v>1547981</v>
      </c>
      <c r="N77" s="20"/>
      <c r="O77" s="20"/>
      <c r="P77" s="20"/>
      <c r="Q77" s="20"/>
      <c r="R77" s="20"/>
      <c r="S77" s="20"/>
      <c r="T77" s="20"/>
      <c r="U77" s="20"/>
      <c r="V77" s="20">
        <v>3382109</v>
      </c>
      <c r="W77" s="20">
        <v>5648334</v>
      </c>
      <c r="X77" s="20"/>
      <c r="Y77" s="19"/>
      <c r="Z77" s="22">
        <v>13930044</v>
      </c>
    </row>
    <row r="78" spans="1:26" ht="13.5" hidden="1">
      <c r="A78" s="37" t="s">
        <v>32</v>
      </c>
      <c r="B78" s="18">
        <v>35826666</v>
      </c>
      <c r="C78" s="18"/>
      <c r="D78" s="19">
        <v>42995582</v>
      </c>
      <c r="E78" s="20">
        <v>42995582</v>
      </c>
      <c r="F78" s="20">
        <v>2563534</v>
      </c>
      <c r="G78" s="20">
        <v>2380128</v>
      </c>
      <c r="H78" s="20">
        <v>2072494</v>
      </c>
      <c r="I78" s="20">
        <v>7016156</v>
      </c>
      <c r="J78" s="20">
        <v>2301972</v>
      </c>
      <c r="K78" s="20">
        <v>2145053</v>
      </c>
      <c r="L78" s="20">
        <v>1779769</v>
      </c>
      <c r="M78" s="20">
        <v>6226794</v>
      </c>
      <c r="N78" s="20"/>
      <c r="O78" s="20"/>
      <c r="P78" s="20"/>
      <c r="Q78" s="20"/>
      <c r="R78" s="20"/>
      <c r="S78" s="20"/>
      <c r="T78" s="20"/>
      <c r="U78" s="20"/>
      <c r="V78" s="20">
        <v>13242950</v>
      </c>
      <c r="W78" s="20">
        <v>20440803</v>
      </c>
      <c r="X78" s="20"/>
      <c r="Y78" s="19"/>
      <c r="Z78" s="22">
        <v>42995582</v>
      </c>
    </row>
    <row r="79" spans="1:26" ht="13.5" hidden="1">
      <c r="A79" s="38" t="s">
        <v>114</v>
      </c>
      <c r="B79" s="18">
        <v>18265389</v>
      </c>
      <c r="C79" s="18"/>
      <c r="D79" s="19">
        <v>22276725</v>
      </c>
      <c r="E79" s="20">
        <v>22276725</v>
      </c>
      <c r="F79" s="20">
        <v>1467585</v>
      </c>
      <c r="G79" s="20">
        <v>1858053</v>
      </c>
      <c r="H79" s="20">
        <v>1164562</v>
      </c>
      <c r="I79" s="20">
        <v>4490200</v>
      </c>
      <c r="J79" s="20">
        <v>1534189</v>
      </c>
      <c r="K79" s="20">
        <v>1450485</v>
      </c>
      <c r="L79" s="20">
        <v>1132088</v>
      </c>
      <c r="M79" s="20">
        <v>4116762</v>
      </c>
      <c r="N79" s="20"/>
      <c r="O79" s="20"/>
      <c r="P79" s="20"/>
      <c r="Q79" s="20"/>
      <c r="R79" s="20"/>
      <c r="S79" s="20"/>
      <c r="T79" s="20"/>
      <c r="U79" s="20"/>
      <c r="V79" s="20">
        <v>8606962</v>
      </c>
      <c r="W79" s="20">
        <v>10916586</v>
      </c>
      <c r="X79" s="20"/>
      <c r="Y79" s="19"/>
      <c r="Z79" s="22">
        <v>22276725</v>
      </c>
    </row>
    <row r="80" spans="1:26" ht="13.5" hidden="1">
      <c r="A80" s="38" t="s">
        <v>115</v>
      </c>
      <c r="B80" s="18">
        <v>7317264</v>
      </c>
      <c r="C80" s="18"/>
      <c r="D80" s="19">
        <v>8920033</v>
      </c>
      <c r="E80" s="20">
        <v>8920033</v>
      </c>
      <c r="F80" s="20">
        <v>449455</v>
      </c>
      <c r="G80" s="20">
        <v>241850</v>
      </c>
      <c r="H80" s="20">
        <v>301921</v>
      </c>
      <c r="I80" s="20">
        <v>993226</v>
      </c>
      <c r="J80" s="20">
        <v>296871</v>
      </c>
      <c r="K80" s="20">
        <v>297411</v>
      </c>
      <c r="L80" s="20">
        <v>212073</v>
      </c>
      <c r="M80" s="20">
        <v>806355</v>
      </c>
      <c r="N80" s="20"/>
      <c r="O80" s="20"/>
      <c r="P80" s="20"/>
      <c r="Q80" s="20"/>
      <c r="R80" s="20"/>
      <c r="S80" s="20"/>
      <c r="T80" s="20"/>
      <c r="U80" s="20"/>
      <c r="V80" s="20">
        <v>1799581</v>
      </c>
      <c r="W80" s="20">
        <v>4606065</v>
      </c>
      <c r="X80" s="20"/>
      <c r="Y80" s="19"/>
      <c r="Z80" s="22">
        <v>8920033</v>
      </c>
    </row>
    <row r="81" spans="1:26" ht="13.5" hidden="1">
      <c r="A81" s="38" t="s">
        <v>116</v>
      </c>
      <c r="B81" s="18">
        <v>4359216</v>
      </c>
      <c r="C81" s="18"/>
      <c r="D81" s="19">
        <v>4804979</v>
      </c>
      <c r="E81" s="20">
        <v>4804979</v>
      </c>
      <c r="F81" s="20">
        <v>192821</v>
      </c>
      <c r="G81" s="20">
        <v>117710</v>
      </c>
      <c r="H81" s="20">
        <v>148880</v>
      </c>
      <c r="I81" s="20">
        <v>459411</v>
      </c>
      <c r="J81" s="20">
        <v>155483</v>
      </c>
      <c r="K81" s="20">
        <v>184233</v>
      </c>
      <c r="L81" s="20">
        <v>128788</v>
      </c>
      <c r="M81" s="20">
        <v>468504</v>
      </c>
      <c r="N81" s="20"/>
      <c r="O81" s="20"/>
      <c r="P81" s="20"/>
      <c r="Q81" s="20"/>
      <c r="R81" s="20"/>
      <c r="S81" s="20"/>
      <c r="T81" s="20"/>
      <c r="U81" s="20"/>
      <c r="V81" s="20">
        <v>927915</v>
      </c>
      <c r="W81" s="20">
        <v>1852303</v>
      </c>
      <c r="X81" s="20"/>
      <c r="Y81" s="19"/>
      <c r="Z81" s="22">
        <v>4804979</v>
      </c>
    </row>
    <row r="82" spans="1:26" ht="13.5" hidden="1">
      <c r="A82" s="38" t="s">
        <v>117</v>
      </c>
      <c r="B82" s="18">
        <v>5884797</v>
      </c>
      <c r="C82" s="18"/>
      <c r="D82" s="19">
        <v>6993845</v>
      </c>
      <c r="E82" s="20">
        <v>6993845</v>
      </c>
      <c r="F82" s="20">
        <v>433281</v>
      </c>
      <c r="G82" s="20">
        <v>150125</v>
      </c>
      <c r="H82" s="20">
        <v>406661</v>
      </c>
      <c r="I82" s="20">
        <v>990067</v>
      </c>
      <c r="J82" s="20">
        <v>295501</v>
      </c>
      <c r="K82" s="20">
        <v>194179</v>
      </c>
      <c r="L82" s="20">
        <v>296627</v>
      </c>
      <c r="M82" s="20">
        <v>786307</v>
      </c>
      <c r="N82" s="20"/>
      <c r="O82" s="20"/>
      <c r="P82" s="20"/>
      <c r="Q82" s="20"/>
      <c r="R82" s="20"/>
      <c r="S82" s="20"/>
      <c r="T82" s="20"/>
      <c r="U82" s="20"/>
      <c r="V82" s="20">
        <v>1776374</v>
      </c>
      <c r="W82" s="20">
        <v>3065849</v>
      </c>
      <c r="X82" s="20"/>
      <c r="Y82" s="19"/>
      <c r="Z82" s="22">
        <v>6993845</v>
      </c>
    </row>
    <row r="83" spans="1:26" ht="13.5" hidden="1">
      <c r="A83" s="38" t="s">
        <v>118</v>
      </c>
      <c r="B83" s="18"/>
      <c r="C83" s="18"/>
      <c r="D83" s="19"/>
      <c r="E83" s="20"/>
      <c r="F83" s="20">
        <v>20392</v>
      </c>
      <c r="G83" s="20">
        <v>12390</v>
      </c>
      <c r="H83" s="20">
        <v>50470</v>
      </c>
      <c r="I83" s="20">
        <v>83252</v>
      </c>
      <c r="J83" s="20">
        <v>19928</v>
      </c>
      <c r="K83" s="20">
        <v>18745</v>
      </c>
      <c r="L83" s="20">
        <v>10193</v>
      </c>
      <c r="M83" s="20">
        <v>48866</v>
      </c>
      <c r="N83" s="20"/>
      <c r="O83" s="20"/>
      <c r="P83" s="20"/>
      <c r="Q83" s="20"/>
      <c r="R83" s="20"/>
      <c r="S83" s="20"/>
      <c r="T83" s="20"/>
      <c r="U83" s="20"/>
      <c r="V83" s="20">
        <v>132118</v>
      </c>
      <c r="W83" s="20"/>
      <c r="X83" s="20"/>
      <c r="Y83" s="19"/>
      <c r="Z83" s="22"/>
    </row>
    <row r="84" spans="1:26" ht="13.5" hidden="1">
      <c r="A84" s="39" t="s">
        <v>119</v>
      </c>
      <c r="B84" s="27">
        <v>605651</v>
      </c>
      <c r="C84" s="27"/>
      <c r="D84" s="28">
        <v>109000</v>
      </c>
      <c r="E84" s="29">
        <v>109000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52899</v>
      </c>
      <c r="X84" s="29"/>
      <c r="Y84" s="28"/>
      <c r="Z84" s="30">
        <v>109000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85436959</v>
      </c>
      <c r="E5" s="59">
        <v>85436959</v>
      </c>
      <c r="F5" s="59">
        <v>0</v>
      </c>
      <c r="G5" s="59">
        <v>2633691</v>
      </c>
      <c r="H5" s="59">
        <v>6221964</v>
      </c>
      <c r="I5" s="59">
        <v>8855655</v>
      </c>
      <c r="J5" s="59">
        <v>6177930</v>
      </c>
      <c r="K5" s="59">
        <v>6137562</v>
      </c>
      <c r="L5" s="59">
        <v>6044147</v>
      </c>
      <c r="M5" s="59">
        <v>18359639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27215294</v>
      </c>
      <c r="W5" s="59">
        <v>42718482</v>
      </c>
      <c r="X5" s="59">
        <v>-15503188</v>
      </c>
      <c r="Y5" s="60">
        <v>-36.29</v>
      </c>
      <c r="Z5" s="61">
        <v>85436959</v>
      </c>
    </row>
    <row r="6" spans="1:26" ht="13.5">
      <c r="A6" s="57" t="s">
        <v>32</v>
      </c>
      <c r="B6" s="18">
        <v>0</v>
      </c>
      <c r="C6" s="18">
        <v>0</v>
      </c>
      <c r="D6" s="58">
        <v>371022764</v>
      </c>
      <c r="E6" s="59">
        <v>371022764</v>
      </c>
      <c r="F6" s="59">
        <v>0</v>
      </c>
      <c r="G6" s="59">
        <v>30140479</v>
      </c>
      <c r="H6" s="59">
        <v>31787804</v>
      </c>
      <c r="I6" s="59">
        <v>61928283</v>
      </c>
      <c r="J6" s="59">
        <v>30312847</v>
      </c>
      <c r="K6" s="59">
        <v>31945983</v>
      </c>
      <c r="L6" s="59">
        <v>35772863</v>
      </c>
      <c r="M6" s="59">
        <v>98031693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159959976</v>
      </c>
      <c r="W6" s="59">
        <v>185511384</v>
      </c>
      <c r="X6" s="59">
        <v>-25551408</v>
      </c>
      <c r="Y6" s="60">
        <v>-13.77</v>
      </c>
      <c r="Z6" s="61">
        <v>371022764</v>
      </c>
    </row>
    <row r="7" spans="1:26" ht="13.5">
      <c r="A7" s="57" t="s">
        <v>33</v>
      </c>
      <c r="B7" s="18">
        <v>0</v>
      </c>
      <c r="C7" s="18">
        <v>0</v>
      </c>
      <c r="D7" s="58">
        <v>1250000</v>
      </c>
      <c r="E7" s="59">
        <v>1250000</v>
      </c>
      <c r="F7" s="59">
        <v>0</v>
      </c>
      <c r="G7" s="59">
        <v>118691</v>
      </c>
      <c r="H7" s="59">
        <v>145102</v>
      </c>
      <c r="I7" s="59">
        <v>263793</v>
      </c>
      <c r="J7" s="59">
        <v>147966</v>
      </c>
      <c r="K7" s="59">
        <v>176895</v>
      </c>
      <c r="L7" s="59">
        <v>163521</v>
      </c>
      <c r="M7" s="59">
        <v>488382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752175</v>
      </c>
      <c r="W7" s="59">
        <v>625002</v>
      </c>
      <c r="X7" s="59">
        <v>127173</v>
      </c>
      <c r="Y7" s="60">
        <v>20.35</v>
      </c>
      <c r="Z7" s="61">
        <v>1250000</v>
      </c>
    </row>
    <row r="8" spans="1:26" ht="13.5">
      <c r="A8" s="57" t="s">
        <v>34</v>
      </c>
      <c r="B8" s="18">
        <v>0</v>
      </c>
      <c r="C8" s="18">
        <v>0</v>
      </c>
      <c r="D8" s="58">
        <v>96721702</v>
      </c>
      <c r="E8" s="59">
        <v>96721702</v>
      </c>
      <c r="F8" s="59">
        <v>0</v>
      </c>
      <c r="G8" s="59">
        <v>17910332</v>
      </c>
      <c r="H8" s="59">
        <v>500036</v>
      </c>
      <c r="I8" s="59">
        <v>18410368</v>
      </c>
      <c r="J8" s="59">
        <v>1720737</v>
      </c>
      <c r="K8" s="59">
        <v>684284</v>
      </c>
      <c r="L8" s="59">
        <v>23695786</v>
      </c>
      <c r="M8" s="59">
        <v>26100807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44511175</v>
      </c>
      <c r="W8" s="59">
        <v>48360852</v>
      </c>
      <c r="X8" s="59">
        <v>-3849677</v>
      </c>
      <c r="Y8" s="60">
        <v>-7.96</v>
      </c>
      <c r="Z8" s="61">
        <v>96721702</v>
      </c>
    </row>
    <row r="9" spans="1:26" ht="13.5">
      <c r="A9" s="57" t="s">
        <v>35</v>
      </c>
      <c r="B9" s="18">
        <v>0</v>
      </c>
      <c r="C9" s="18">
        <v>0</v>
      </c>
      <c r="D9" s="58">
        <v>51506794</v>
      </c>
      <c r="E9" s="59">
        <v>51506794</v>
      </c>
      <c r="F9" s="59">
        <v>1</v>
      </c>
      <c r="G9" s="59">
        <v>3266689</v>
      </c>
      <c r="H9" s="59">
        <v>3537482</v>
      </c>
      <c r="I9" s="59">
        <v>6804172</v>
      </c>
      <c r="J9" s="59">
        <v>2885405</v>
      </c>
      <c r="K9" s="59">
        <v>6606410</v>
      </c>
      <c r="L9" s="59">
        <v>3404386</v>
      </c>
      <c r="M9" s="59">
        <v>12896201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19700373</v>
      </c>
      <c r="W9" s="59">
        <v>25753404</v>
      </c>
      <c r="X9" s="59">
        <v>-6053031</v>
      </c>
      <c r="Y9" s="60">
        <v>-23.5</v>
      </c>
      <c r="Z9" s="61">
        <v>51506794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605938219</v>
      </c>
      <c r="E10" s="65">
        <f t="shared" si="0"/>
        <v>605938219</v>
      </c>
      <c r="F10" s="65">
        <f t="shared" si="0"/>
        <v>1</v>
      </c>
      <c r="G10" s="65">
        <f t="shared" si="0"/>
        <v>54069882</v>
      </c>
      <c r="H10" s="65">
        <f t="shared" si="0"/>
        <v>42192388</v>
      </c>
      <c r="I10" s="65">
        <f t="shared" si="0"/>
        <v>96262271</v>
      </c>
      <c r="J10" s="65">
        <f t="shared" si="0"/>
        <v>41244885</v>
      </c>
      <c r="K10" s="65">
        <f t="shared" si="0"/>
        <v>45551134</v>
      </c>
      <c r="L10" s="65">
        <f t="shared" si="0"/>
        <v>69080703</v>
      </c>
      <c r="M10" s="65">
        <f t="shared" si="0"/>
        <v>155876722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252138993</v>
      </c>
      <c r="W10" s="65">
        <f t="shared" si="0"/>
        <v>302969124</v>
      </c>
      <c r="X10" s="65">
        <f t="shared" si="0"/>
        <v>-50830131</v>
      </c>
      <c r="Y10" s="66">
        <f>+IF(W10&lt;&gt;0,(X10/W10)*100,0)</f>
        <v>-16.77733041866009</v>
      </c>
      <c r="Z10" s="67">
        <f t="shared" si="0"/>
        <v>605938219</v>
      </c>
    </row>
    <row r="11" spans="1:26" ht="13.5">
      <c r="A11" s="57" t="s">
        <v>36</v>
      </c>
      <c r="B11" s="18">
        <v>0</v>
      </c>
      <c r="C11" s="18">
        <v>0</v>
      </c>
      <c r="D11" s="58">
        <v>233826247</v>
      </c>
      <c r="E11" s="59">
        <v>233826247</v>
      </c>
      <c r="F11" s="59">
        <v>1</v>
      </c>
      <c r="G11" s="59">
        <v>17038286</v>
      </c>
      <c r="H11" s="59">
        <v>19175817</v>
      </c>
      <c r="I11" s="59">
        <v>36214104</v>
      </c>
      <c r="J11" s="59">
        <v>18673890</v>
      </c>
      <c r="K11" s="59">
        <v>30073256</v>
      </c>
      <c r="L11" s="59">
        <v>19393883</v>
      </c>
      <c r="M11" s="59">
        <v>68141029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104355133</v>
      </c>
      <c r="W11" s="59">
        <v>116913126</v>
      </c>
      <c r="X11" s="59">
        <v>-12557993</v>
      </c>
      <c r="Y11" s="60">
        <v>-10.74</v>
      </c>
      <c r="Z11" s="61">
        <v>233826247</v>
      </c>
    </row>
    <row r="12" spans="1:26" ht="13.5">
      <c r="A12" s="57" t="s">
        <v>37</v>
      </c>
      <c r="B12" s="18">
        <v>0</v>
      </c>
      <c r="C12" s="18">
        <v>0</v>
      </c>
      <c r="D12" s="58">
        <v>10780692</v>
      </c>
      <c r="E12" s="59">
        <v>10780692</v>
      </c>
      <c r="F12" s="59">
        <v>0</v>
      </c>
      <c r="G12" s="59">
        <v>724125</v>
      </c>
      <c r="H12" s="59">
        <v>787239</v>
      </c>
      <c r="I12" s="59">
        <v>1511364</v>
      </c>
      <c r="J12" s="59">
        <v>788453</v>
      </c>
      <c r="K12" s="59">
        <v>784779</v>
      </c>
      <c r="L12" s="59">
        <v>771026</v>
      </c>
      <c r="M12" s="59">
        <v>2344258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3855622</v>
      </c>
      <c r="W12" s="59">
        <v>5390346</v>
      </c>
      <c r="X12" s="59">
        <v>-1534724</v>
      </c>
      <c r="Y12" s="60">
        <v>-28.47</v>
      </c>
      <c r="Z12" s="61">
        <v>10780692</v>
      </c>
    </row>
    <row r="13" spans="1:26" ht="13.5">
      <c r="A13" s="57" t="s">
        <v>107</v>
      </c>
      <c r="B13" s="18">
        <v>0</v>
      </c>
      <c r="C13" s="18">
        <v>0</v>
      </c>
      <c r="D13" s="58">
        <v>90719401</v>
      </c>
      <c r="E13" s="59">
        <v>90719401</v>
      </c>
      <c r="F13" s="59">
        <v>0</v>
      </c>
      <c r="G13" s="59">
        <v>0</v>
      </c>
      <c r="H13" s="59">
        <v>20669323</v>
      </c>
      <c r="I13" s="59">
        <v>20669323</v>
      </c>
      <c r="J13" s="59">
        <v>6889773</v>
      </c>
      <c r="K13" s="59">
        <v>6889773</v>
      </c>
      <c r="L13" s="59">
        <v>6889773</v>
      </c>
      <c r="M13" s="59">
        <v>20669319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41338642</v>
      </c>
      <c r="W13" s="59">
        <v>45359700</v>
      </c>
      <c r="X13" s="59">
        <v>-4021058</v>
      </c>
      <c r="Y13" s="60">
        <v>-8.86</v>
      </c>
      <c r="Z13" s="61">
        <v>90719401</v>
      </c>
    </row>
    <row r="14" spans="1:26" ht="13.5">
      <c r="A14" s="57" t="s">
        <v>38</v>
      </c>
      <c r="B14" s="18">
        <v>0</v>
      </c>
      <c r="C14" s="18">
        <v>0</v>
      </c>
      <c r="D14" s="58">
        <v>15001748</v>
      </c>
      <c r="E14" s="59">
        <v>15001748</v>
      </c>
      <c r="F14" s="59">
        <v>0</v>
      </c>
      <c r="G14" s="59">
        <v>785108</v>
      </c>
      <c r="H14" s="59">
        <v>708907</v>
      </c>
      <c r="I14" s="59">
        <v>1494015</v>
      </c>
      <c r="J14" s="59">
        <v>722036</v>
      </c>
      <c r="K14" s="59">
        <v>756369</v>
      </c>
      <c r="L14" s="59">
        <v>3075466</v>
      </c>
      <c r="M14" s="59">
        <v>4553871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6047886</v>
      </c>
      <c r="W14" s="59">
        <v>7500876</v>
      </c>
      <c r="X14" s="59">
        <v>-1452990</v>
      </c>
      <c r="Y14" s="60">
        <v>-19.37</v>
      </c>
      <c r="Z14" s="61">
        <v>15001748</v>
      </c>
    </row>
    <row r="15" spans="1:26" ht="13.5">
      <c r="A15" s="57" t="s">
        <v>39</v>
      </c>
      <c r="B15" s="18">
        <v>0</v>
      </c>
      <c r="C15" s="18">
        <v>0</v>
      </c>
      <c r="D15" s="58">
        <v>207924368</v>
      </c>
      <c r="E15" s="59">
        <v>207924368</v>
      </c>
      <c r="F15" s="59">
        <v>0</v>
      </c>
      <c r="G15" s="59">
        <v>20651744</v>
      </c>
      <c r="H15" s="59">
        <v>21048854</v>
      </c>
      <c r="I15" s="59">
        <v>41700598</v>
      </c>
      <c r="J15" s="59">
        <v>13668512</v>
      </c>
      <c r="K15" s="59">
        <v>13288865</v>
      </c>
      <c r="L15" s="59">
        <v>15503885</v>
      </c>
      <c r="M15" s="59">
        <v>42461262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84161860</v>
      </c>
      <c r="W15" s="59">
        <v>103962186</v>
      </c>
      <c r="X15" s="59">
        <v>-19800326</v>
      </c>
      <c r="Y15" s="60">
        <v>-19.05</v>
      </c>
      <c r="Z15" s="61">
        <v>207924368</v>
      </c>
    </row>
    <row r="16" spans="1:26" ht="13.5">
      <c r="A16" s="68" t="s">
        <v>40</v>
      </c>
      <c r="B16" s="18">
        <v>0</v>
      </c>
      <c r="C16" s="18">
        <v>0</v>
      </c>
      <c r="D16" s="58">
        <v>110000</v>
      </c>
      <c r="E16" s="59">
        <v>110000</v>
      </c>
      <c r="F16" s="59">
        <v>0</v>
      </c>
      <c r="G16" s="59">
        <v>4500</v>
      </c>
      <c r="H16" s="59">
        <v>32500</v>
      </c>
      <c r="I16" s="59">
        <v>37000</v>
      </c>
      <c r="J16" s="59">
        <v>13245</v>
      </c>
      <c r="K16" s="59">
        <v>5900</v>
      </c>
      <c r="L16" s="59">
        <v>0</v>
      </c>
      <c r="M16" s="59">
        <v>19145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56145</v>
      </c>
      <c r="W16" s="59">
        <v>55002</v>
      </c>
      <c r="X16" s="59">
        <v>1143</v>
      </c>
      <c r="Y16" s="60">
        <v>2.08</v>
      </c>
      <c r="Z16" s="61">
        <v>110000</v>
      </c>
    </row>
    <row r="17" spans="1:26" ht="13.5">
      <c r="A17" s="57" t="s">
        <v>41</v>
      </c>
      <c r="B17" s="18">
        <v>0</v>
      </c>
      <c r="C17" s="18">
        <v>0</v>
      </c>
      <c r="D17" s="58">
        <v>89168198</v>
      </c>
      <c r="E17" s="59">
        <v>89168198</v>
      </c>
      <c r="F17" s="59">
        <v>0</v>
      </c>
      <c r="G17" s="59">
        <v>4749033</v>
      </c>
      <c r="H17" s="59">
        <v>5454317</v>
      </c>
      <c r="I17" s="59">
        <v>10203350</v>
      </c>
      <c r="J17" s="59">
        <v>6473119</v>
      </c>
      <c r="K17" s="59">
        <v>4753170</v>
      </c>
      <c r="L17" s="59">
        <v>7470704</v>
      </c>
      <c r="M17" s="59">
        <v>18696993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28900343</v>
      </c>
      <c r="W17" s="59">
        <v>44584104</v>
      </c>
      <c r="X17" s="59">
        <v>-15683761</v>
      </c>
      <c r="Y17" s="60">
        <v>-35.18</v>
      </c>
      <c r="Z17" s="61">
        <v>89168198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647530654</v>
      </c>
      <c r="E18" s="72">
        <f t="shared" si="1"/>
        <v>647530654</v>
      </c>
      <c r="F18" s="72">
        <f t="shared" si="1"/>
        <v>1</v>
      </c>
      <c r="G18" s="72">
        <f t="shared" si="1"/>
        <v>43952796</v>
      </c>
      <c r="H18" s="72">
        <f t="shared" si="1"/>
        <v>67876957</v>
      </c>
      <c r="I18" s="72">
        <f t="shared" si="1"/>
        <v>111829754</v>
      </c>
      <c r="J18" s="72">
        <f t="shared" si="1"/>
        <v>47229028</v>
      </c>
      <c r="K18" s="72">
        <f t="shared" si="1"/>
        <v>56552112</v>
      </c>
      <c r="L18" s="72">
        <f t="shared" si="1"/>
        <v>53104737</v>
      </c>
      <c r="M18" s="72">
        <f t="shared" si="1"/>
        <v>156885877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268715631</v>
      </c>
      <c r="W18" s="72">
        <f t="shared" si="1"/>
        <v>323765340</v>
      </c>
      <c r="X18" s="72">
        <f t="shared" si="1"/>
        <v>-55049709</v>
      </c>
      <c r="Y18" s="66">
        <f>+IF(W18&lt;&gt;0,(X18/W18)*100,0)</f>
        <v>-17.002965481110486</v>
      </c>
      <c r="Z18" s="73">
        <f t="shared" si="1"/>
        <v>647530654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-41592435</v>
      </c>
      <c r="E19" s="76">
        <f t="shared" si="2"/>
        <v>-41592435</v>
      </c>
      <c r="F19" s="76">
        <f t="shared" si="2"/>
        <v>0</v>
      </c>
      <c r="G19" s="76">
        <f t="shared" si="2"/>
        <v>10117086</v>
      </c>
      <c r="H19" s="76">
        <f t="shared" si="2"/>
        <v>-25684569</v>
      </c>
      <c r="I19" s="76">
        <f t="shared" si="2"/>
        <v>-15567483</v>
      </c>
      <c r="J19" s="76">
        <f t="shared" si="2"/>
        <v>-5984143</v>
      </c>
      <c r="K19" s="76">
        <f t="shared" si="2"/>
        <v>-11000978</v>
      </c>
      <c r="L19" s="76">
        <f t="shared" si="2"/>
        <v>15975966</v>
      </c>
      <c r="M19" s="76">
        <f t="shared" si="2"/>
        <v>-1009155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-16576638</v>
      </c>
      <c r="W19" s="76">
        <f>IF(E10=E18,0,W10-W18)</f>
        <v>-20796216</v>
      </c>
      <c r="X19" s="76">
        <f t="shared" si="2"/>
        <v>4219578</v>
      </c>
      <c r="Y19" s="77">
        <f>+IF(W19&lt;&gt;0,(X19/W19)*100,0)</f>
        <v>-20.29012393408493</v>
      </c>
      <c r="Z19" s="78">
        <f t="shared" si="2"/>
        <v>-41592435</v>
      </c>
    </row>
    <row r="20" spans="1:26" ht="13.5">
      <c r="A20" s="57" t="s">
        <v>44</v>
      </c>
      <c r="B20" s="18">
        <v>0</v>
      </c>
      <c r="C20" s="18">
        <v>0</v>
      </c>
      <c r="D20" s="58">
        <v>39676298</v>
      </c>
      <c r="E20" s="59">
        <v>39676298</v>
      </c>
      <c r="F20" s="59">
        <v>0</v>
      </c>
      <c r="G20" s="59">
        <v>208191</v>
      </c>
      <c r="H20" s="59">
        <v>2811328</v>
      </c>
      <c r="I20" s="59">
        <v>3019519</v>
      </c>
      <c r="J20" s="59">
        <v>3932890</v>
      </c>
      <c r="K20" s="59">
        <v>1277330</v>
      </c>
      <c r="L20" s="59">
        <v>3394400</v>
      </c>
      <c r="M20" s="59">
        <v>8604620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11624139</v>
      </c>
      <c r="W20" s="59">
        <v>19838148</v>
      </c>
      <c r="X20" s="59">
        <v>-8214009</v>
      </c>
      <c r="Y20" s="60">
        <v>-41.41</v>
      </c>
      <c r="Z20" s="61">
        <v>39676298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-1916137</v>
      </c>
      <c r="E22" s="87">
        <f t="shared" si="3"/>
        <v>-1916137</v>
      </c>
      <c r="F22" s="87">
        <f t="shared" si="3"/>
        <v>0</v>
      </c>
      <c r="G22" s="87">
        <f t="shared" si="3"/>
        <v>10325277</v>
      </c>
      <c r="H22" s="87">
        <f t="shared" si="3"/>
        <v>-22873241</v>
      </c>
      <c r="I22" s="87">
        <f t="shared" si="3"/>
        <v>-12547964</v>
      </c>
      <c r="J22" s="87">
        <f t="shared" si="3"/>
        <v>-2051253</v>
      </c>
      <c r="K22" s="87">
        <f t="shared" si="3"/>
        <v>-9723648</v>
      </c>
      <c r="L22" s="87">
        <f t="shared" si="3"/>
        <v>19370366</v>
      </c>
      <c r="M22" s="87">
        <f t="shared" si="3"/>
        <v>7595465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-4952499</v>
      </c>
      <c r="W22" s="87">
        <f t="shared" si="3"/>
        <v>-958068</v>
      </c>
      <c r="X22" s="87">
        <f t="shared" si="3"/>
        <v>-3994431</v>
      </c>
      <c r="Y22" s="88">
        <f>+IF(W22&lt;&gt;0,(X22/W22)*100,0)</f>
        <v>416.9256253209585</v>
      </c>
      <c r="Z22" s="89">
        <f t="shared" si="3"/>
        <v>-1916137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-1916137</v>
      </c>
      <c r="E24" s="76">
        <f t="shared" si="4"/>
        <v>-1916137</v>
      </c>
      <c r="F24" s="76">
        <f t="shared" si="4"/>
        <v>0</v>
      </c>
      <c r="G24" s="76">
        <f t="shared" si="4"/>
        <v>10325277</v>
      </c>
      <c r="H24" s="76">
        <f t="shared" si="4"/>
        <v>-22873241</v>
      </c>
      <c r="I24" s="76">
        <f t="shared" si="4"/>
        <v>-12547964</v>
      </c>
      <c r="J24" s="76">
        <f t="shared" si="4"/>
        <v>-2051253</v>
      </c>
      <c r="K24" s="76">
        <f t="shared" si="4"/>
        <v>-9723648</v>
      </c>
      <c r="L24" s="76">
        <f t="shared" si="4"/>
        <v>19370366</v>
      </c>
      <c r="M24" s="76">
        <f t="shared" si="4"/>
        <v>7595465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-4952499</v>
      </c>
      <c r="W24" s="76">
        <f t="shared" si="4"/>
        <v>-958068</v>
      </c>
      <c r="X24" s="76">
        <f t="shared" si="4"/>
        <v>-3994431</v>
      </c>
      <c r="Y24" s="77">
        <f>+IF(W24&lt;&gt;0,(X24/W24)*100,0)</f>
        <v>416.9256253209585</v>
      </c>
      <c r="Z24" s="78">
        <f t="shared" si="4"/>
        <v>-1916137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77674756</v>
      </c>
      <c r="E27" s="99">
        <v>77674756</v>
      </c>
      <c r="F27" s="99">
        <v>1</v>
      </c>
      <c r="G27" s="99">
        <v>3630636</v>
      </c>
      <c r="H27" s="99">
        <v>4874178</v>
      </c>
      <c r="I27" s="99">
        <v>8504815</v>
      </c>
      <c r="J27" s="99">
        <v>1335982</v>
      </c>
      <c r="K27" s="99">
        <v>3512679</v>
      </c>
      <c r="L27" s="99">
        <v>3717991</v>
      </c>
      <c r="M27" s="99">
        <v>8566652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17071467</v>
      </c>
      <c r="W27" s="99">
        <v>38837378</v>
      </c>
      <c r="X27" s="99">
        <v>-21765911</v>
      </c>
      <c r="Y27" s="100">
        <v>-56.04</v>
      </c>
      <c r="Z27" s="101">
        <v>77674756</v>
      </c>
    </row>
    <row r="28" spans="1:26" ht="13.5">
      <c r="A28" s="102" t="s">
        <v>44</v>
      </c>
      <c r="B28" s="18">
        <v>0</v>
      </c>
      <c r="C28" s="18">
        <v>0</v>
      </c>
      <c r="D28" s="58">
        <v>39676298</v>
      </c>
      <c r="E28" s="59">
        <v>39676298</v>
      </c>
      <c r="F28" s="59">
        <v>0</v>
      </c>
      <c r="G28" s="59">
        <v>2725631</v>
      </c>
      <c r="H28" s="59">
        <v>3807095</v>
      </c>
      <c r="I28" s="59">
        <v>6532726</v>
      </c>
      <c r="J28" s="59">
        <v>1277330</v>
      </c>
      <c r="K28" s="59">
        <v>3394399</v>
      </c>
      <c r="L28" s="59">
        <v>3158505</v>
      </c>
      <c r="M28" s="59">
        <v>7830234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14362960</v>
      </c>
      <c r="W28" s="59">
        <v>19838149</v>
      </c>
      <c r="X28" s="59">
        <v>-5475189</v>
      </c>
      <c r="Y28" s="60">
        <v>-27.6</v>
      </c>
      <c r="Z28" s="61">
        <v>39676298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1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</v>
      </c>
      <c r="W29" s="59"/>
      <c r="X29" s="59">
        <v>1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37998458</v>
      </c>
      <c r="E31" s="59">
        <v>37998458</v>
      </c>
      <c r="F31" s="59">
        <v>0</v>
      </c>
      <c r="G31" s="59">
        <v>905005</v>
      </c>
      <c r="H31" s="59">
        <v>1067083</v>
      </c>
      <c r="I31" s="59">
        <v>1972088</v>
      </c>
      <c r="J31" s="59">
        <v>58652</v>
      </c>
      <c r="K31" s="59">
        <v>118280</v>
      </c>
      <c r="L31" s="59">
        <v>559486</v>
      </c>
      <c r="M31" s="59">
        <v>736418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2708506</v>
      </c>
      <c r="W31" s="59">
        <v>18999229</v>
      </c>
      <c r="X31" s="59">
        <v>-16290723</v>
      </c>
      <c r="Y31" s="60">
        <v>-85.74</v>
      </c>
      <c r="Z31" s="61">
        <v>37998458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77674756</v>
      </c>
      <c r="E32" s="99">
        <f t="shared" si="5"/>
        <v>77674756</v>
      </c>
      <c r="F32" s="99">
        <f t="shared" si="5"/>
        <v>1</v>
      </c>
      <c r="G32" s="99">
        <f t="shared" si="5"/>
        <v>3630636</v>
      </c>
      <c r="H32" s="99">
        <f t="shared" si="5"/>
        <v>4874178</v>
      </c>
      <c r="I32" s="99">
        <f t="shared" si="5"/>
        <v>8504815</v>
      </c>
      <c r="J32" s="99">
        <f t="shared" si="5"/>
        <v>1335982</v>
      </c>
      <c r="K32" s="99">
        <f t="shared" si="5"/>
        <v>3512679</v>
      </c>
      <c r="L32" s="99">
        <f t="shared" si="5"/>
        <v>3717991</v>
      </c>
      <c r="M32" s="99">
        <f t="shared" si="5"/>
        <v>8566652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17071467</v>
      </c>
      <c r="W32" s="99">
        <f t="shared" si="5"/>
        <v>38837378</v>
      </c>
      <c r="X32" s="99">
        <f t="shared" si="5"/>
        <v>-21765911</v>
      </c>
      <c r="Y32" s="100">
        <f>+IF(W32&lt;&gt;0,(X32/W32)*100,0)</f>
        <v>-56.043719017282775</v>
      </c>
      <c r="Z32" s="101">
        <f t="shared" si="5"/>
        <v>77674756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102749193</v>
      </c>
      <c r="E35" s="59">
        <v>102749193</v>
      </c>
      <c r="F35" s="59">
        <v>1</v>
      </c>
      <c r="G35" s="59">
        <v>118421279</v>
      </c>
      <c r="H35" s="59">
        <v>114538064</v>
      </c>
      <c r="I35" s="59">
        <v>114538064</v>
      </c>
      <c r="J35" s="59">
        <v>107689702</v>
      </c>
      <c r="K35" s="59">
        <v>111941266</v>
      </c>
      <c r="L35" s="59">
        <v>133336727</v>
      </c>
      <c r="M35" s="59">
        <v>133336727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133336727</v>
      </c>
      <c r="W35" s="59">
        <v>51374597</v>
      </c>
      <c r="X35" s="59">
        <v>81962130</v>
      </c>
      <c r="Y35" s="60">
        <v>159.54</v>
      </c>
      <c r="Z35" s="61">
        <v>102749193</v>
      </c>
    </row>
    <row r="36" spans="1:26" ht="13.5">
      <c r="A36" s="57" t="s">
        <v>53</v>
      </c>
      <c r="B36" s="18">
        <v>0</v>
      </c>
      <c r="C36" s="18">
        <v>0</v>
      </c>
      <c r="D36" s="58">
        <v>2119180456</v>
      </c>
      <c r="E36" s="59">
        <v>2119180456</v>
      </c>
      <c r="F36" s="59">
        <v>0</v>
      </c>
      <c r="G36" s="59">
        <v>1776299674</v>
      </c>
      <c r="H36" s="59">
        <v>1760500921</v>
      </c>
      <c r="I36" s="59">
        <v>1760500921</v>
      </c>
      <c r="J36" s="59">
        <v>1754945705</v>
      </c>
      <c r="K36" s="59">
        <v>1751566598</v>
      </c>
      <c r="L36" s="59">
        <v>1748393228</v>
      </c>
      <c r="M36" s="59">
        <v>1748393228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1748393228</v>
      </c>
      <c r="W36" s="59">
        <v>1059590228</v>
      </c>
      <c r="X36" s="59">
        <v>688803000</v>
      </c>
      <c r="Y36" s="60">
        <v>65.01</v>
      </c>
      <c r="Z36" s="61">
        <v>2119180456</v>
      </c>
    </row>
    <row r="37" spans="1:26" ht="13.5">
      <c r="A37" s="57" t="s">
        <v>54</v>
      </c>
      <c r="B37" s="18">
        <v>0</v>
      </c>
      <c r="C37" s="18">
        <v>0</v>
      </c>
      <c r="D37" s="58">
        <v>104691977</v>
      </c>
      <c r="E37" s="59">
        <v>104691977</v>
      </c>
      <c r="F37" s="59">
        <v>0</v>
      </c>
      <c r="G37" s="59">
        <v>98665630</v>
      </c>
      <c r="H37" s="59">
        <v>103123181</v>
      </c>
      <c r="I37" s="59">
        <v>103123181</v>
      </c>
      <c r="J37" s="59">
        <v>94004338</v>
      </c>
      <c r="K37" s="59">
        <v>105844754</v>
      </c>
      <c r="L37" s="59">
        <v>106857236</v>
      </c>
      <c r="M37" s="59">
        <v>106857236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106857236</v>
      </c>
      <c r="W37" s="59">
        <v>52345989</v>
      </c>
      <c r="X37" s="59">
        <v>54511247</v>
      </c>
      <c r="Y37" s="60">
        <v>104.14</v>
      </c>
      <c r="Z37" s="61">
        <v>104691977</v>
      </c>
    </row>
    <row r="38" spans="1:26" ht="13.5">
      <c r="A38" s="57" t="s">
        <v>55</v>
      </c>
      <c r="B38" s="18">
        <v>0</v>
      </c>
      <c r="C38" s="18">
        <v>0</v>
      </c>
      <c r="D38" s="58">
        <v>213840771</v>
      </c>
      <c r="E38" s="59">
        <v>213840771</v>
      </c>
      <c r="F38" s="59">
        <v>0</v>
      </c>
      <c r="G38" s="59">
        <v>190789155</v>
      </c>
      <c r="H38" s="59">
        <v>189522875</v>
      </c>
      <c r="I38" s="59">
        <v>189522875</v>
      </c>
      <c r="J38" s="59">
        <v>188289400</v>
      </c>
      <c r="K38" s="59">
        <v>187046130</v>
      </c>
      <c r="L38" s="59">
        <v>184885378</v>
      </c>
      <c r="M38" s="59">
        <v>184885378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184885378</v>
      </c>
      <c r="W38" s="59">
        <v>106920386</v>
      </c>
      <c r="X38" s="59">
        <v>77964992</v>
      </c>
      <c r="Y38" s="60">
        <v>72.92</v>
      </c>
      <c r="Z38" s="61">
        <v>213840771</v>
      </c>
    </row>
    <row r="39" spans="1:26" ht="13.5">
      <c r="A39" s="57" t="s">
        <v>56</v>
      </c>
      <c r="B39" s="18">
        <v>0</v>
      </c>
      <c r="C39" s="18">
        <v>0</v>
      </c>
      <c r="D39" s="58">
        <v>1903396901</v>
      </c>
      <c r="E39" s="59">
        <v>1903396901</v>
      </c>
      <c r="F39" s="59">
        <v>1</v>
      </c>
      <c r="G39" s="59">
        <v>1605266167</v>
      </c>
      <c r="H39" s="59">
        <v>1582392929</v>
      </c>
      <c r="I39" s="59">
        <v>1582392929</v>
      </c>
      <c r="J39" s="59">
        <v>1580341668</v>
      </c>
      <c r="K39" s="59">
        <v>1570616979</v>
      </c>
      <c r="L39" s="59">
        <v>1589987340</v>
      </c>
      <c r="M39" s="59">
        <v>1589987340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1589987340</v>
      </c>
      <c r="W39" s="59">
        <v>951698451</v>
      </c>
      <c r="X39" s="59">
        <v>638288889</v>
      </c>
      <c r="Y39" s="60">
        <v>67.07</v>
      </c>
      <c r="Z39" s="61">
        <v>1903396901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76514652</v>
      </c>
      <c r="E42" s="59">
        <v>76514652</v>
      </c>
      <c r="F42" s="59">
        <v>-4928677</v>
      </c>
      <c r="G42" s="59">
        <v>18278037</v>
      </c>
      <c r="H42" s="59">
        <v>4178382</v>
      </c>
      <c r="I42" s="59">
        <v>17527742</v>
      </c>
      <c r="J42" s="59">
        <v>-9835581</v>
      </c>
      <c r="K42" s="59">
        <v>-15899077</v>
      </c>
      <c r="L42" s="59">
        <v>28524389</v>
      </c>
      <c r="M42" s="59">
        <v>2789731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20317473</v>
      </c>
      <c r="W42" s="59">
        <v>38257326</v>
      </c>
      <c r="X42" s="59">
        <v>-17939853</v>
      </c>
      <c r="Y42" s="60">
        <v>-46.89</v>
      </c>
      <c r="Z42" s="61">
        <v>76514652</v>
      </c>
    </row>
    <row r="43" spans="1:26" ht="13.5">
      <c r="A43" s="57" t="s">
        <v>59</v>
      </c>
      <c r="B43" s="18">
        <v>0</v>
      </c>
      <c r="C43" s="18">
        <v>0</v>
      </c>
      <c r="D43" s="58">
        <v>-59004984</v>
      </c>
      <c r="E43" s="59">
        <v>-59004984</v>
      </c>
      <c r="F43" s="59">
        <v>-24375</v>
      </c>
      <c r="G43" s="59">
        <v>-2354120</v>
      </c>
      <c r="H43" s="59">
        <v>-3248930</v>
      </c>
      <c r="I43" s="59">
        <v>-5627425</v>
      </c>
      <c r="J43" s="59">
        <v>-689045</v>
      </c>
      <c r="K43" s="59">
        <v>812189</v>
      </c>
      <c r="L43" s="59">
        <v>-3649929</v>
      </c>
      <c r="M43" s="59">
        <v>-3526785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-9154210</v>
      </c>
      <c r="W43" s="59">
        <v>-29502492</v>
      </c>
      <c r="X43" s="59">
        <v>20348282</v>
      </c>
      <c r="Y43" s="60">
        <v>-68.97</v>
      </c>
      <c r="Z43" s="61">
        <v>-59004984</v>
      </c>
    </row>
    <row r="44" spans="1:26" ht="13.5">
      <c r="A44" s="57" t="s">
        <v>60</v>
      </c>
      <c r="B44" s="18">
        <v>0</v>
      </c>
      <c r="C44" s="18">
        <v>0</v>
      </c>
      <c r="D44" s="58">
        <v>-9583848</v>
      </c>
      <c r="E44" s="59">
        <v>-9583848</v>
      </c>
      <c r="F44" s="59">
        <v>-807460</v>
      </c>
      <c r="G44" s="59">
        <v>-301002</v>
      </c>
      <c r="H44" s="59">
        <v>-668831</v>
      </c>
      <c r="I44" s="59">
        <v>-1777293</v>
      </c>
      <c r="J44" s="59">
        <v>-955384</v>
      </c>
      <c r="K44" s="59">
        <v>-1419926</v>
      </c>
      <c r="L44" s="59">
        <v>-1749908</v>
      </c>
      <c r="M44" s="59">
        <v>-4125218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-5902511</v>
      </c>
      <c r="W44" s="59">
        <v>-4791924</v>
      </c>
      <c r="X44" s="59">
        <v>-1110587</v>
      </c>
      <c r="Y44" s="60">
        <v>23.18</v>
      </c>
      <c r="Z44" s="61">
        <v>-9583848</v>
      </c>
    </row>
    <row r="45" spans="1:26" ht="13.5">
      <c r="A45" s="69" t="s">
        <v>61</v>
      </c>
      <c r="B45" s="21">
        <v>0</v>
      </c>
      <c r="C45" s="21">
        <v>0</v>
      </c>
      <c r="D45" s="98">
        <v>15821348</v>
      </c>
      <c r="E45" s="99">
        <v>15821348</v>
      </c>
      <c r="F45" s="99">
        <v>9906068</v>
      </c>
      <c r="G45" s="99">
        <v>25528983</v>
      </c>
      <c r="H45" s="99">
        <v>25789604</v>
      </c>
      <c r="I45" s="99">
        <v>25789604</v>
      </c>
      <c r="J45" s="99">
        <v>14309594</v>
      </c>
      <c r="K45" s="99">
        <v>-2197220</v>
      </c>
      <c r="L45" s="99">
        <v>20927332</v>
      </c>
      <c r="M45" s="99">
        <v>20927332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20927332</v>
      </c>
      <c r="W45" s="99">
        <v>11858438</v>
      </c>
      <c r="X45" s="99">
        <v>9068894</v>
      </c>
      <c r="Y45" s="100">
        <v>76.48</v>
      </c>
      <c r="Z45" s="101">
        <v>15821348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36945713</v>
      </c>
      <c r="C49" s="51">
        <v>0</v>
      </c>
      <c r="D49" s="128">
        <v>9007238</v>
      </c>
      <c r="E49" s="53">
        <v>5258840</v>
      </c>
      <c r="F49" s="53">
        <v>0</v>
      </c>
      <c r="G49" s="53">
        <v>0</v>
      </c>
      <c r="H49" s="53">
        <v>0</v>
      </c>
      <c r="I49" s="53">
        <v>3086399</v>
      </c>
      <c r="J49" s="53">
        <v>0</v>
      </c>
      <c r="K49" s="53">
        <v>0</v>
      </c>
      <c r="L49" s="53">
        <v>0</v>
      </c>
      <c r="M49" s="53">
        <v>3440919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2764095</v>
      </c>
      <c r="W49" s="53">
        <v>4220320</v>
      </c>
      <c r="X49" s="53">
        <v>39414589</v>
      </c>
      <c r="Y49" s="53">
        <v>104138113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3935488</v>
      </c>
      <c r="C51" s="51">
        <v>0</v>
      </c>
      <c r="D51" s="128">
        <v>2733929</v>
      </c>
      <c r="E51" s="53">
        <v>2155821</v>
      </c>
      <c r="F51" s="53">
        <v>0</v>
      </c>
      <c r="G51" s="53">
        <v>0</v>
      </c>
      <c r="H51" s="53">
        <v>0</v>
      </c>
      <c r="I51" s="53">
        <v>682113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3384642</v>
      </c>
      <c r="Y51" s="53">
        <v>12891993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96.79015542348203</v>
      </c>
      <c r="E58" s="7">
        <f t="shared" si="6"/>
        <v>96.79015542348203</v>
      </c>
      <c r="F58" s="7">
        <f t="shared" si="6"/>
        <v>0</v>
      </c>
      <c r="G58" s="7">
        <f t="shared" si="6"/>
        <v>109.1436281047497</v>
      </c>
      <c r="H58" s="7">
        <f t="shared" si="6"/>
        <v>101.27839961355878</v>
      </c>
      <c r="I58" s="7">
        <f t="shared" si="6"/>
        <v>149.51017761939025</v>
      </c>
      <c r="J58" s="7">
        <f t="shared" si="6"/>
        <v>83.92238277493334</v>
      </c>
      <c r="K58" s="7">
        <f t="shared" si="6"/>
        <v>84.59378161574632</v>
      </c>
      <c r="L58" s="7">
        <f t="shared" si="6"/>
        <v>76.88255770736507</v>
      </c>
      <c r="M58" s="7">
        <f t="shared" si="6"/>
        <v>81.61220167936712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107.28455698887981</v>
      </c>
      <c r="W58" s="7">
        <f t="shared" si="6"/>
        <v>96.79015352753481</v>
      </c>
      <c r="X58" s="7">
        <f t="shared" si="6"/>
        <v>0</v>
      </c>
      <c r="Y58" s="7">
        <f t="shared" si="6"/>
        <v>0</v>
      </c>
      <c r="Z58" s="8">
        <f t="shared" si="6"/>
        <v>96.79015542348203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82.73821169126585</v>
      </c>
      <c r="E59" s="10">
        <f t="shared" si="7"/>
        <v>82.73821169126585</v>
      </c>
      <c r="F59" s="10">
        <f t="shared" si="7"/>
        <v>0</v>
      </c>
      <c r="G59" s="10">
        <f t="shared" si="7"/>
        <v>306.18645087825416</v>
      </c>
      <c r="H59" s="10">
        <f t="shared" si="7"/>
        <v>123.62379467319322</v>
      </c>
      <c r="I59" s="10">
        <f t="shared" si="7"/>
        <v>213.0897940355626</v>
      </c>
      <c r="J59" s="10">
        <f t="shared" si="7"/>
        <v>51.8057990297721</v>
      </c>
      <c r="K59" s="10">
        <f t="shared" si="7"/>
        <v>20.97042767144348</v>
      </c>
      <c r="L59" s="10">
        <f t="shared" si="7"/>
        <v>102.55375986057255</v>
      </c>
      <c r="M59" s="10">
        <f t="shared" si="7"/>
        <v>58.20429802568559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108.60289071284697</v>
      </c>
      <c r="W59" s="10">
        <f t="shared" si="7"/>
        <v>82.73820684920406</v>
      </c>
      <c r="X59" s="10">
        <f t="shared" si="7"/>
        <v>0</v>
      </c>
      <c r="Y59" s="10">
        <f t="shared" si="7"/>
        <v>0</v>
      </c>
      <c r="Z59" s="11">
        <f t="shared" si="7"/>
        <v>82.73821169126585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100.00000107810096</v>
      </c>
      <c r="E60" s="13">
        <f t="shared" si="7"/>
        <v>100.00000107810096</v>
      </c>
      <c r="F60" s="13">
        <f t="shared" si="7"/>
        <v>0</v>
      </c>
      <c r="G60" s="13">
        <f t="shared" si="7"/>
        <v>92.0081363006872</v>
      </c>
      <c r="H60" s="13">
        <f t="shared" si="7"/>
        <v>96.91607196269362</v>
      </c>
      <c r="I60" s="13">
        <f t="shared" si="7"/>
        <v>140.4592518736552</v>
      </c>
      <c r="J60" s="13">
        <f t="shared" si="7"/>
        <v>90.3142881960246</v>
      </c>
      <c r="K60" s="13">
        <f t="shared" si="7"/>
        <v>96.66918059776091</v>
      </c>
      <c r="L60" s="13">
        <f t="shared" si="7"/>
        <v>72.31907605494142</v>
      </c>
      <c r="M60" s="13">
        <f t="shared" si="7"/>
        <v>85.81852809580674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106.97260857303455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100.00000107810096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100.00000149424568</v>
      </c>
      <c r="E61" s="13">
        <f t="shared" si="7"/>
        <v>100.00000149424568</v>
      </c>
      <c r="F61" s="13">
        <f t="shared" si="7"/>
        <v>0</v>
      </c>
      <c r="G61" s="13">
        <f t="shared" si="7"/>
        <v>90.7978932778833</v>
      </c>
      <c r="H61" s="13">
        <f t="shared" si="7"/>
        <v>97.24484688166409</v>
      </c>
      <c r="I61" s="13">
        <f t="shared" si="7"/>
        <v>140.00549119876055</v>
      </c>
      <c r="J61" s="13">
        <f t="shared" si="7"/>
        <v>88.14323935951512</v>
      </c>
      <c r="K61" s="13">
        <f t="shared" si="7"/>
        <v>96.98831125850948</v>
      </c>
      <c r="L61" s="13">
        <f t="shared" si="7"/>
        <v>63.188162391826175</v>
      </c>
      <c r="M61" s="13">
        <f t="shared" si="7"/>
        <v>81.90177944390193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104.43287215494466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100.00000149424568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100.00000580862476</v>
      </c>
      <c r="E62" s="13">
        <f t="shared" si="7"/>
        <v>100.00000580862476</v>
      </c>
      <c r="F62" s="13">
        <f t="shared" si="7"/>
        <v>0</v>
      </c>
      <c r="G62" s="13">
        <f t="shared" si="7"/>
        <v>90.4014073200187</v>
      </c>
      <c r="H62" s="13">
        <f t="shared" si="7"/>
        <v>92.23558932361449</v>
      </c>
      <c r="I62" s="13">
        <f t="shared" si="7"/>
        <v>134.34456453217223</v>
      </c>
      <c r="J62" s="13">
        <f t="shared" si="7"/>
        <v>91.85115677849457</v>
      </c>
      <c r="K62" s="13">
        <f t="shared" si="7"/>
        <v>91.84076216400136</v>
      </c>
      <c r="L62" s="13">
        <f t="shared" si="7"/>
        <v>93.91192369042417</v>
      </c>
      <c r="M62" s="13">
        <f t="shared" si="7"/>
        <v>92.66125424386424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107.77954148205077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100.00000580862476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100.00000352923269</v>
      </c>
      <c r="E63" s="13">
        <f t="shared" si="7"/>
        <v>100.00000352923269</v>
      </c>
      <c r="F63" s="13">
        <f t="shared" si="7"/>
        <v>0</v>
      </c>
      <c r="G63" s="13">
        <f t="shared" si="7"/>
        <v>99.54892685659664</v>
      </c>
      <c r="H63" s="13">
        <f t="shared" si="7"/>
        <v>99.58237162075783</v>
      </c>
      <c r="I63" s="13">
        <f t="shared" si="7"/>
        <v>146.71297033343242</v>
      </c>
      <c r="J63" s="13">
        <f t="shared" si="7"/>
        <v>99.55241048994975</v>
      </c>
      <c r="K63" s="13">
        <f t="shared" si="7"/>
        <v>99.55494010626</v>
      </c>
      <c r="L63" s="13">
        <f t="shared" si="7"/>
        <v>99.54721351623259</v>
      </c>
      <c r="M63" s="13">
        <f t="shared" si="7"/>
        <v>99.55154439921556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118.79652088818393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100.00000352923269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99.99998286722183</v>
      </c>
      <c r="E64" s="13">
        <f t="shared" si="7"/>
        <v>99.99998286722183</v>
      </c>
      <c r="F64" s="13">
        <f t="shared" si="7"/>
        <v>0</v>
      </c>
      <c r="G64" s="13">
        <f t="shared" si="7"/>
        <v>99.50334176729118</v>
      </c>
      <c r="H64" s="13">
        <f t="shared" si="7"/>
        <v>99.56729995073123</v>
      </c>
      <c r="I64" s="13">
        <f t="shared" si="7"/>
        <v>149.66193921867256</v>
      </c>
      <c r="J64" s="13">
        <f t="shared" si="7"/>
        <v>99.51833324683093</v>
      </c>
      <c r="K64" s="13">
        <f t="shared" si="7"/>
        <v>99.5417467583241</v>
      </c>
      <c r="L64" s="13">
        <f t="shared" si="7"/>
        <v>99.50947537514072</v>
      </c>
      <c r="M64" s="13">
        <f t="shared" si="7"/>
        <v>99.52357943103677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119.93736312236834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99.99998286722183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144.952448184639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116.61925112968376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/>
      <c r="C67" s="23"/>
      <c r="D67" s="24">
        <v>459459723</v>
      </c>
      <c r="E67" s="25">
        <v>459459723</v>
      </c>
      <c r="F67" s="25"/>
      <c r="G67" s="25">
        <v>33045176</v>
      </c>
      <c r="H67" s="25">
        <v>38294051</v>
      </c>
      <c r="I67" s="25">
        <v>71339227</v>
      </c>
      <c r="J67" s="25">
        <v>36780444</v>
      </c>
      <c r="K67" s="25">
        <v>38390680</v>
      </c>
      <c r="L67" s="25">
        <v>42166888</v>
      </c>
      <c r="M67" s="25">
        <v>117338012</v>
      </c>
      <c r="N67" s="25"/>
      <c r="O67" s="25"/>
      <c r="P67" s="25"/>
      <c r="Q67" s="25"/>
      <c r="R67" s="25"/>
      <c r="S67" s="25"/>
      <c r="T67" s="25"/>
      <c r="U67" s="25"/>
      <c r="V67" s="25">
        <v>188677239</v>
      </c>
      <c r="W67" s="25">
        <v>229729866</v>
      </c>
      <c r="X67" s="25"/>
      <c r="Y67" s="24"/>
      <c r="Z67" s="26">
        <v>459459723</v>
      </c>
    </row>
    <row r="68" spans="1:26" ht="13.5" hidden="1">
      <c r="A68" s="36" t="s">
        <v>31</v>
      </c>
      <c r="B68" s="18"/>
      <c r="C68" s="18"/>
      <c r="D68" s="19">
        <v>85436959</v>
      </c>
      <c r="E68" s="20">
        <v>85436959</v>
      </c>
      <c r="F68" s="20"/>
      <c r="G68" s="20">
        <v>2633691</v>
      </c>
      <c r="H68" s="20">
        <v>6221964</v>
      </c>
      <c r="I68" s="20">
        <v>8855655</v>
      </c>
      <c r="J68" s="20">
        <v>6177930</v>
      </c>
      <c r="K68" s="20">
        <v>6137562</v>
      </c>
      <c r="L68" s="20">
        <v>6044147</v>
      </c>
      <c r="M68" s="20">
        <v>18359639</v>
      </c>
      <c r="N68" s="20"/>
      <c r="O68" s="20"/>
      <c r="P68" s="20"/>
      <c r="Q68" s="20"/>
      <c r="R68" s="20"/>
      <c r="S68" s="20"/>
      <c r="T68" s="20"/>
      <c r="U68" s="20"/>
      <c r="V68" s="20">
        <v>27215294</v>
      </c>
      <c r="W68" s="20">
        <v>42718482</v>
      </c>
      <c r="X68" s="20"/>
      <c r="Y68" s="19"/>
      <c r="Z68" s="22">
        <v>85436959</v>
      </c>
    </row>
    <row r="69" spans="1:26" ht="13.5" hidden="1">
      <c r="A69" s="37" t="s">
        <v>32</v>
      </c>
      <c r="B69" s="18"/>
      <c r="C69" s="18"/>
      <c r="D69" s="19">
        <v>371022764</v>
      </c>
      <c r="E69" s="20">
        <v>371022764</v>
      </c>
      <c r="F69" s="20"/>
      <c r="G69" s="20">
        <v>30140479</v>
      </c>
      <c r="H69" s="20">
        <v>31787804</v>
      </c>
      <c r="I69" s="20">
        <v>61928283</v>
      </c>
      <c r="J69" s="20">
        <v>30312847</v>
      </c>
      <c r="K69" s="20">
        <v>31945983</v>
      </c>
      <c r="L69" s="20">
        <v>35772863</v>
      </c>
      <c r="M69" s="20">
        <v>98031693</v>
      </c>
      <c r="N69" s="20"/>
      <c r="O69" s="20"/>
      <c r="P69" s="20"/>
      <c r="Q69" s="20"/>
      <c r="R69" s="20"/>
      <c r="S69" s="20"/>
      <c r="T69" s="20"/>
      <c r="U69" s="20"/>
      <c r="V69" s="20">
        <v>159959976</v>
      </c>
      <c r="W69" s="20">
        <v>185511384</v>
      </c>
      <c r="X69" s="20"/>
      <c r="Y69" s="19"/>
      <c r="Z69" s="22">
        <v>371022764</v>
      </c>
    </row>
    <row r="70" spans="1:26" ht="13.5" hidden="1">
      <c r="A70" s="38" t="s">
        <v>114</v>
      </c>
      <c r="B70" s="18"/>
      <c r="C70" s="18"/>
      <c r="D70" s="19">
        <v>267693596</v>
      </c>
      <c r="E70" s="20">
        <v>267693596</v>
      </c>
      <c r="F70" s="20"/>
      <c r="G70" s="20">
        <v>22219162</v>
      </c>
      <c r="H70" s="20">
        <v>22652643</v>
      </c>
      <c r="I70" s="20">
        <v>44871805</v>
      </c>
      <c r="J70" s="20">
        <v>21719170</v>
      </c>
      <c r="K70" s="20">
        <v>23187954</v>
      </c>
      <c r="L70" s="20">
        <v>25937537</v>
      </c>
      <c r="M70" s="20">
        <v>70844661</v>
      </c>
      <c r="N70" s="20"/>
      <c r="O70" s="20"/>
      <c r="P70" s="20"/>
      <c r="Q70" s="20"/>
      <c r="R70" s="20"/>
      <c r="S70" s="20"/>
      <c r="T70" s="20"/>
      <c r="U70" s="20"/>
      <c r="V70" s="20">
        <v>115716466</v>
      </c>
      <c r="W70" s="20">
        <v>133846800</v>
      </c>
      <c r="X70" s="20"/>
      <c r="Y70" s="19"/>
      <c r="Z70" s="22">
        <v>267693596</v>
      </c>
    </row>
    <row r="71" spans="1:26" ht="13.5" hidden="1">
      <c r="A71" s="38" t="s">
        <v>115</v>
      </c>
      <c r="B71" s="18"/>
      <c r="C71" s="18"/>
      <c r="D71" s="19">
        <v>51647337</v>
      </c>
      <c r="E71" s="20">
        <v>51647337</v>
      </c>
      <c r="F71" s="20"/>
      <c r="G71" s="20">
        <v>3581275</v>
      </c>
      <c r="H71" s="20">
        <v>4324797</v>
      </c>
      <c r="I71" s="20">
        <v>7906072</v>
      </c>
      <c r="J71" s="20">
        <v>4177550</v>
      </c>
      <c r="K71" s="20">
        <v>4232160</v>
      </c>
      <c r="L71" s="20">
        <v>5482405</v>
      </c>
      <c r="M71" s="20">
        <v>13892115</v>
      </c>
      <c r="N71" s="20"/>
      <c r="O71" s="20"/>
      <c r="P71" s="20"/>
      <c r="Q71" s="20"/>
      <c r="R71" s="20"/>
      <c r="S71" s="20"/>
      <c r="T71" s="20"/>
      <c r="U71" s="20"/>
      <c r="V71" s="20">
        <v>21798187</v>
      </c>
      <c r="W71" s="20">
        <v>25823670</v>
      </c>
      <c r="X71" s="20"/>
      <c r="Y71" s="19"/>
      <c r="Z71" s="22">
        <v>51647337</v>
      </c>
    </row>
    <row r="72" spans="1:26" ht="13.5" hidden="1">
      <c r="A72" s="38" t="s">
        <v>116</v>
      </c>
      <c r="B72" s="18"/>
      <c r="C72" s="18"/>
      <c r="D72" s="19">
        <v>28334771</v>
      </c>
      <c r="E72" s="20">
        <v>28334771</v>
      </c>
      <c r="F72" s="20"/>
      <c r="G72" s="20">
        <v>2527528</v>
      </c>
      <c r="H72" s="20">
        <v>2729939</v>
      </c>
      <c r="I72" s="20">
        <v>5257467</v>
      </c>
      <c r="J72" s="20">
        <v>2547200</v>
      </c>
      <c r="K72" s="20">
        <v>2561453</v>
      </c>
      <c r="L72" s="20">
        <v>2517743</v>
      </c>
      <c r="M72" s="20">
        <v>7626396</v>
      </c>
      <c r="N72" s="20"/>
      <c r="O72" s="20"/>
      <c r="P72" s="20"/>
      <c r="Q72" s="20"/>
      <c r="R72" s="20"/>
      <c r="S72" s="20"/>
      <c r="T72" s="20"/>
      <c r="U72" s="20"/>
      <c r="V72" s="20">
        <v>12883863</v>
      </c>
      <c r="W72" s="20">
        <v>14167386</v>
      </c>
      <c r="X72" s="20"/>
      <c r="Y72" s="19"/>
      <c r="Z72" s="22">
        <v>28334771</v>
      </c>
    </row>
    <row r="73" spans="1:26" ht="13.5" hidden="1">
      <c r="A73" s="38" t="s">
        <v>117</v>
      </c>
      <c r="B73" s="18"/>
      <c r="C73" s="18"/>
      <c r="D73" s="19">
        <v>23347060</v>
      </c>
      <c r="E73" s="20">
        <v>23347060</v>
      </c>
      <c r="F73" s="20"/>
      <c r="G73" s="20">
        <v>1812514</v>
      </c>
      <c r="H73" s="20">
        <v>2080425</v>
      </c>
      <c r="I73" s="20">
        <v>3892939</v>
      </c>
      <c r="J73" s="20">
        <v>1868927</v>
      </c>
      <c r="K73" s="20">
        <v>1964416</v>
      </c>
      <c r="L73" s="20">
        <v>1835178</v>
      </c>
      <c r="M73" s="20">
        <v>5668521</v>
      </c>
      <c r="N73" s="20"/>
      <c r="O73" s="20"/>
      <c r="P73" s="20"/>
      <c r="Q73" s="20"/>
      <c r="R73" s="20"/>
      <c r="S73" s="20"/>
      <c r="T73" s="20"/>
      <c r="U73" s="20"/>
      <c r="V73" s="20">
        <v>9561460</v>
      </c>
      <c r="W73" s="20">
        <v>11673528</v>
      </c>
      <c r="X73" s="20"/>
      <c r="Y73" s="19"/>
      <c r="Z73" s="22">
        <v>23347060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3000000</v>
      </c>
      <c r="E75" s="29">
        <v>3000000</v>
      </c>
      <c r="F75" s="29"/>
      <c r="G75" s="29">
        <v>271006</v>
      </c>
      <c r="H75" s="29">
        <v>284283</v>
      </c>
      <c r="I75" s="29">
        <v>555289</v>
      </c>
      <c r="J75" s="29">
        <v>289667</v>
      </c>
      <c r="K75" s="29">
        <v>307135</v>
      </c>
      <c r="L75" s="29">
        <v>349878</v>
      </c>
      <c r="M75" s="29">
        <v>946680</v>
      </c>
      <c r="N75" s="29"/>
      <c r="O75" s="29"/>
      <c r="P75" s="29"/>
      <c r="Q75" s="29"/>
      <c r="R75" s="29"/>
      <c r="S75" s="29"/>
      <c r="T75" s="29"/>
      <c r="U75" s="29"/>
      <c r="V75" s="29">
        <v>1501969</v>
      </c>
      <c r="W75" s="29">
        <v>1500000</v>
      </c>
      <c r="X75" s="29"/>
      <c r="Y75" s="28"/>
      <c r="Z75" s="30">
        <v>3000000</v>
      </c>
    </row>
    <row r="76" spans="1:26" ht="13.5" hidden="1">
      <c r="A76" s="41" t="s">
        <v>121</v>
      </c>
      <c r="B76" s="31"/>
      <c r="C76" s="31"/>
      <c r="D76" s="32">
        <v>444711780</v>
      </c>
      <c r="E76" s="33">
        <v>444711780</v>
      </c>
      <c r="F76" s="33">
        <v>31809099</v>
      </c>
      <c r="G76" s="33">
        <v>36066704</v>
      </c>
      <c r="H76" s="33">
        <v>38783602</v>
      </c>
      <c r="I76" s="33">
        <v>106659405</v>
      </c>
      <c r="J76" s="33">
        <v>30867025</v>
      </c>
      <c r="K76" s="33">
        <v>32476128</v>
      </c>
      <c r="L76" s="33">
        <v>32418982</v>
      </c>
      <c r="M76" s="33">
        <v>95762135</v>
      </c>
      <c r="N76" s="33"/>
      <c r="O76" s="33"/>
      <c r="P76" s="33"/>
      <c r="Q76" s="33"/>
      <c r="R76" s="33"/>
      <c r="S76" s="33"/>
      <c r="T76" s="33"/>
      <c r="U76" s="33"/>
      <c r="V76" s="33">
        <v>202421540</v>
      </c>
      <c r="W76" s="33">
        <v>222355890</v>
      </c>
      <c r="X76" s="33"/>
      <c r="Y76" s="32"/>
      <c r="Z76" s="34">
        <v>444711780</v>
      </c>
    </row>
    <row r="77" spans="1:26" ht="13.5" hidden="1">
      <c r="A77" s="36" t="s">
        <v>31</v>
      </c>
      <c r="B77" s="18"/>
      <c r="C77" s="18"/>
      <c r="D77" s="19">
        <v>70689012</v>
      </c>
      <c r="E77" s="20">
        <v>70689012</v>
      </c>
      <c r="F77" s="20">
        <v>3114664</v>
      </c>
      <c r="G77" s="20">
        <v>8064005</v>
      </c>
      <c r="H77" s="20">
        <v>7691828</v>
      </c>
      <c r="I77" s="20">
        <v>18870497</v>
      </c>
      <c r="J77" s="20">
        <v>3200526</v>
      </c>
      <c r="K77" s="20">
        <v>1287073</v>
      </c>
      <c r="L77" s="20">
        <v>6198500</v>
      </c>
      <c r="M77" s="20">
        <v>10686099</v>
      </c>
      <c r="N77" s="20"/>
      <c r="O77" s="20"/>
      <c r="P77" s="20"/>
      <c r="Q77" s="20"/>
      <c r="R77" s="20"/>
      <c r="S77" s="20"/>
      <c r="T77" s="20"/>
      <c r="U77" s="20"/>
      <c r="V77" s="20">
        <v>29556596</v>
      </c>
      <c r="W77" s="20">
        <v>35344506</v>
      </c>
      <c r="X77" s="20"/>
      <c r="Y77" s="19"/>
      <c r="Z77" s="22">
        <v>70689012</v>
      </c>
    </row>
    <row r="78" spans="1:26" ht="13.5" hidden="1">
      <c r="A78" s="37" t="s">
        <v>32</v>
      </c>
      <c r="B78" s="18"/>
      <c r="C78" s="18"/>
      <c r="D78" s="19">
        <v>371022768</v>
      </c>
      <c r="E78" s="20">
        <v>371022768</v>
      </c>
      <c r="F78" s="20">
        <v>28444819</v>
      </c>
      <c r="G78" s="20">
        <v>27731693</v>
      </c>
      <c r="H78" s="20">
        <v>30807491</v>
      </c>
      <c r="I78" s="20">
        <v>86984003</v>
      </c>
      <c r="J78" s="20">
        <v>27376832</v>
      </c>
      <c r="K78" s="20">
        <v>30881920</v>
      </c>
      <c r="L78" s="20">
        <v>25870604</v>
      </c>
      <c r="M78" s="20">
        <v>84129356</v>
      </c>
      <c r="N78" s="20"/>
      <c r="O78" s="20"/>
      <c r="P78" s="20"/>
      <c r="Q78" s="20"/>
      <c r="R78" s="20"/>
      <c r="S78" s="20"/>
      <c r="T78" s="20"/>
      <c r="U78" s="20"/>
      <c r="V78" s="20">
        <v>171113359</v>
      </c>
      <c r="W78" s="20">
        <v>185511384</v>
      </c>
      <c r="X78" s="20"/>
      <c r="Y78" s="19"/>
      <c r="Z78" s="22">
        <v>371022768</v>
      </c>
    </row>
    <row r="79" spans="1:26" ht="13.5" hidden="1">
      <c r="A79" s="38" t="s">
        <v>114</v>
      </c>
      <c r="B79" s="18"/>
      <c r="C79" s="18"/>
      <c r="D79" s="19">
        <v>267693600</v>
      </c>
      <c r="E79" s="20">
        <v>267693600</v>
      </c>
      <c r="F79" s="20">
        <v>20619932</v>
      </c>
      <c r="G79" s="20">
        <v>20174531</v>
      </c>
      <c r="H79" s="20">
        <v>22028528</v>
      </c>
      <c r="I79" s="20">
        <v>62822991</v>
      </c>
      <c r="J79" s="20">
        <v>19143980</v>
      </c>
      <c r="K79" s="20">
        <v>22489605</v>
      </c>
      <c r="L79" s="20">
        <v>16389453</v>
      </c>
      <c r="M79" s="20">
        <v>58023038</v>
      </c>
      <c r="N79" s="20"/>
      <c r="O79" s="20"/>
      <c r="P79" s="20"/>
      <c r="Q79" s="20"/>
      <c r="R79" s="20"/>
      <c r="S79" s="20"/>
      <c r="T79" s="20"/>
      <c r="U79" s="20"/>
      <c r="V79" s="20">
        <v>120846029</v>
      </c>
      <c r="W79" s="20">
        <v>133846800</v>
      </c>
      <c r="X79" s="20"/>
      <c r="Y79" s="19"/>
      <c r="Z79" s="22">
        <v>267693600</v>
      </c>
    </row>
    <row r="80" spans="1:26" ht="13.5" hidden="1">
      <c r="A80" s="38" t="s">
        <v>115</v>
      </c>
      <c r="B80" s="18"/>
      <c r="C80" s="18"/>
      <c r="D80" s="19">
        <v>51647340</v>
      </c>
      <c r="E80" s="20">
        <v>51647340</v>
      </c>
      <c r="F80" s="20">
        <v>3394853</v>
      </c>
      <c r="G80" s="20">
        <v>3237523</v>
      </c>
      <c r="H80" s="20">
        <v>3989002</v>
      </c>
      <c r="I80" s="20">
        <v>10621378</v>
      </c>
      <c r="J80" s="20">
        <v>3837128</v>
      </c>
      <c r="K80" s="20">
        <v>3886848</v>
      </c>
      <c r="L80" s="20">
        <v>5148632</v>
      </c>
      <c r="M80" s="20">
        <v>12872608</v>
      </c>
      <c r="N80" s="20"/>
      <c r="O80" s="20"/>
      <c r="P80" s="20"/>
      <c r="Q80" s="20"/>
      <c r="R80" s="20"/>
      <c r="S80" s="20"/>
      <c r="T80" s="20"/>
      <c r="U80" s="20"/>
      <c r="V80" s="20">
        <v>23493986</v>
      </c>
      <c r="W80" s="20">
        <v>25823670</v>
      </c>
      <c r="X80" s="20"/>
      <c r="Y80" s="19"/>
      <c r="Z80" s="22">
        <v>51647340</v>
      </c>
    </row>
    <row r="81" spans="1:26" ht="13.5" hidden="1">
      <c r="A81" s="38" t="s">
        <v>116</v>
      </c>
      <c r="B81" s="18"/>
      <c r="C81" s="18"/>
      <c r="D81" s="19">
        <v>28334772</v>
      </c>
      <c r="E81" s="20">
        <v>28334772</v>
      </c>
      <c r="F81" s="20">
        <v>2478721</v>
      </c>
      <c r="G81" s="20">
        <v>2516127</v>
      </c>
      <c r="H81" s="20">
        <v>2718538</v>
      </c>
      <c r="I81" s="20">
        <v>7713386</v>
      </c>
      <c r="J81" s="20">
        <v>2535799</v>
      </c>
      <c r="K81" s="20">
        <v>2550053</v>
      </c>
      <c r="L81" s="20">
        <v>2506343</v>
      </c>
      <c r="M81" s="20">
        <v>7592195</v>
      </c>
      <c r="N81" s="20"/>
      <c r="O81" s="20"/>
      <c r="P81" s="20"/>
      <c r="Q81" s="20"/>
      <c r="R81" s="20"/>
      <c r="S81" s="20"/>
      <c r="T81" s="20"/>
      <c r="U81" s="20"/>
      <c r="V81" s="20">
        <v>15305581</v>
      </c>
      <c r="W81" s="20">
        <v>14167386</v>
      </c>
      <c r="X81" s="20"/>
      <c r="Y81" s="19"/>
      <c r="Z81" s="22">
        <v>28334772</v>
      </c>
    </row>
    <row r="82" spans="1:26" ht="13.5" hidden="1">
      <c r="A82" s="38" t="s">
        <v>117</v>
      </c>
      <c r="B82" s="18"/>
      <c r="C82" s="18"/>
      <c r="D82" s="19">
        <v>23347056</v>
      </c>
      <c r="E82" s="20">
        <v>23347056</v>
      </c>
      <c r="F82" s="20">
        <v>1951313</v>
      </c>
      <c r="G82" s="20">
        <v>1803512</v>
      </c>
      <c r="H82" s="20">
        <v>2071423</v>
      </c>
      <c r="I82" s="20">
        <v>5826248</v>
      </c>
      <c r="J82" s="20">
        <v>1859925</v>
      </c>
      <c r="K82" s="20">
        <v>1955414</v>
      </c>
      <c r="L82" s="20">
        <v>1826176</v>
      </c>
      <c r="M82" s="20">
        <v>5641515</v>
      </c>
      <c r="N82" s="20"/>
      <c r="O82" s="20"/>
      <c r="P82" s="20"/>
      <c r="Q82" s="20"/>
      <c r="R82" s="20"/>
      <c r="S82" s="20"/>
      <c r="T82" s="20"/>
      <c r="U82" s="20"/>
      <c r="V82" s="20">
        <v>11467763</v>
      </c>
      <c r="W82" s="20">
        <v>11673528</v>
      </c>
      <c r="X82" s="20"/>
      <c r="Y82" s="19"/>
      <c r="Z82" s="22">
        <v>23347056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3000000</v>
      </c>
      <c r="E84" s="29">
        <v>3000000</v>
      </c>
      <c r="F84" s="29">
        <v>249616</v>
      </c>
      <c r="G84" s="29">
        <v>271006</v>
      </c>
      <c r="H84" s="29">
        <v>284283</v>
      </c>
      <c r="I84" s="29">
        <v>804905</v>
      </c>
      <c r="J84" s="29">
        <v>289667</v>
      </c>
      <c r="K84" s="29">
        <v>307135</v>
      </c>
      <c r="L84" s="29">
        <v>349878</v>
      </c>
      <c r="M84" s="29">
        <v>946680</v>
      </c>
      <c r="N84" s="29"/>
      <c r="O84" s="29"/>
      <c r="P84" s="29"/>
      <c r="Q84" s="29"/>
      <c r="R84" s="29"/>
      <c r="S84" s="29"/>
      <c r="T84" s="29"/>
      <c r="U84" s="29"/>
      <c r="V84" s="29">
        <v>1751585</v>
      </c>
      <c r="W84" s="29">
        <v>1500000</v>
      </c>
      <c r="X84" s="29"/>
      <c r="Y84" s="28"/>
      <c r="Z84" s="30">
        <v>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531966</v>
      </c>
      <c r="C7" s="18">
        <v>0</v>
      </c>
      <c r="D7" s="58">
        <v>500000</v>
      </c>
      <c r="E7" s="59">
        <v>500000</v>
      </c>
      <c r="F7" s="59">
        <v>37377</v>
      </c>
      <c r="G7" s="59">
        <v>42581</v>
      </c>
      <c r="H7" s="59">
        <v>73794</v>
      </c>
      <c r="I7" s="59">
        <v>153752</v>
      </c>
      <c r="J7" s="59">
        <v>125462</v>
      </c>
      <c r="K7" s="59">
        <v>36055</v>
      </c>
      <c r="L7" s="59">
        <v>34587</v>
      </c>
      <c r="M7" s="59">
        <v>196104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349856</v>
      </c>
      <c r="W7" s="59">
        <v>180000</v>
      </c>
      <c r="X7" s="59">
        <v>169856</v>
      </c>
      <c r="Y7" s="60">
        <v>94.36</v>
      </c>
      <c r="Z7" s="61">
        <v>500000</v>
      </c>
    </row>
    <row r="8" spans="1:26" ht="13.5">
      <c r="A8" s="57" t="s">
        <v>34</v>
      </c>
      <c r="B8" s="18">
        <v>55981542</v>
      </c>
      <c r="C8" s="18">
        <v>0</v>
      </c>
      <c r="D8" s="58">
        <v>56883800</v>
      </c>
      <c r="E8" s="59">
        <v>56883800</v>
      </c>
      <c r="F8" s="59">
        <v>21264000</v>
      </c>
      <c r="G8" s="59">
        <v>0</v>
      </c>
      <c r="H8" s="59">
        <v>0</v>
      </c>
      <c r="I8" s="59">
        <v>21264000</v>
      </c>
      <c r="J8" s="59">
        <v>-416</v>
      </c>
      <c r="K8" s="59">
        <v>0</v>
      </c>
      <c r="L8" s="59">
        <v>17267086</v>
      </c>
      <c r="M8" s="59">
        <v>17266670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38530670</v>
      </c>
      <c r="W8" s="59">
        <v>46061200</v>
      </c>
      <c r="X8" s="59">
        <v>-7530530</v>
      </c>
      <c r="Y8" s="60">
        <v>-16.35</v>
      </c>
      <c r="Z8" s="61">
        <v>56883800</v>
      </c>
    </row>
    <row r="9" spans="1:26" ht="13.5">
      <c r="A9" s="57" t="s">
        <v>35</v>
      </c>
      <c r="B9" s="18">
        <v>1892412</v>
      </c>
      <c r="C9" s="18">
        <v>0</v>
      </c>
      <c r="D9" s="58">
        <v>6514200</v>
      </c>
      <c r="E9" s="59">
        <v>6514200</v>
      </c>
      <c r="F9" s="59">
        <v>14593</v>
      </c>
      <c r="G9" s="59">
        <v>669996</v>
      </c>
      <c r="H9" s="59">
        <v>4538</v>
      </c>
      <c r="I9" s="59">
        <v>689127</v>
      </c>
      <c r="J9" s="59">
        <v>322385</v>
      </c>
      <c r="K9" s="59">
        <v>8062</v>
      </c>
      <c r="L9" s="59">
        <v>4000282</v>
      </c>
      <c r="M9" s="59">
        <v>4330729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5019856</v>
      </c>
      <c r="W9" s="59">
        <v>1654000</v>
      </c>
      <c r="X9" s="59">
        <v>3365856</v>
      </c>
      <c r="Y9" s="60">
        <v>203.5</v>
      </c>
      <c r="Z9" s="61">
        <v>6514200</v>
      </c>
    </row>
    <row r="10" spans="1:26" ht="25.5">
      <c r="A10" s="62" t="s">
        <v>106</v>
      </c>
      <c r="B10" s="63">
        <f>SUM(B5:B9)</f>
        <v>58405920</v>
      </c>
      <c r="C10" s="63">
        <f>SUM(C5:C9)</f>
        <v>0</v>
      </c>
      <c r="D10" s="64">
        <f aca="true" t="shared" si="0" ref="D10:Z10">SUM(D5:D9)</f>
        <v>63898000</v>
      </c>
      <c r="E10" s="65">
        <f t="shared" si="0"/>
        <v>63898000</v>
      </c>
      <c r="F10" s="65">
        <f t="shared" si="0"/>
        <v>21315970</v>
      </c>
      <c r="G10" s="65">
        <f t="shared" si="0"/>
        <v>712577</v>
      </c>
      <c r="H10" s="65">
        <f t="shared" si="0"/>
        <v>78332</v>
      </c>
      <c r="I10" s="65">
        <f t="shared" si="0"/>
        <v>22106879</v>
      </c>
      <c r="J10" s="65">
        <f t="shared" si="0"/>
        <v>447431</v>
      </c>
      <c r="K10" s="65">
        <f t="shared" si="0"/>
        <v>44117</v>
      </c>
      <c r="L10" s="65">
        <f t="shared" si="0"/>
        <v>21301955</v>
      </c>
      <c r="M10" s="65">
        <f t="shared" si="0"/>
        <v>21793503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43900382</v>
      </c>
      <c r="W10" s="65">
        <f t="shared" si="0"/>
        <v>47895200</v>
      </c>
      <c r="X10" s="65">
        <f t="shared" si="0"/>
        <v>-3994818</v>
      </c>
      <c r="Y10" s="66">
        <f>+IF(W10&lt;&gt;0,(X10/W10)*100,0)</f>
        <v>-8.340748133424643</v>
      </c>
      <c r="Z10" s="67">
        <f t="shared" si="0"/>
        <v>63898000</v>
      </c>
    </row>
    <row r="11" spans="1:26" ht="13.5">
      <c r="A11" s="57" t="s">
        <v>36</v>
      </c>
      <c r="B11" s="18">
        <v>41789764</v>
      </c>
      <c r="C11" s="18">
        <v>0</v>
      </c>
      <c r="D11" s="58">
        <v>44775001</v>
      </c>
      <c r="E11" s="59">
        <v>44775001</v>
      </c>
      <c r="F11" s="59">
        <v>3401911</v>
      </c>
      <c r="G11" s="59">
        <v>3329140</v>
      </c>
      <c r="H11" s="59">
        <v>3323307</v>
      </c>
      <c r="I11" s="59">
        <v>10054358</v>
      </c>
      <c r="J11" s="59">
        <v>3337198</v>
      </c>
      <c r="K11" s="59">
        <v>5427784</v>
      </c>
      <c r="L11" s="59">
        <v>3345024</v>
      </c>
      <c r="M11" s="59">
        <v>12110006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22164364</v>
      </c>
      <c r="W11" s="59">
        <v>24109617</v>
      </c>
      <c r="X11" s="59">
        <v>-1945253</v>
      </c>
      <c r="Y11" s="60">
        <v>-8.07</v>
      </c>
      <c r="Z11" s="61">
        <v>44775001</v>
      </c>
    </row>
    <row r="12" spans="1:26" ht="13.5">
      <c r="A12" s="57" t="s">
        <v>37</v>
      </c>
      <c r="B12" s="18">
        <v>3289960</v>
      </c>
      <c r="C12" s="18">
        <v>0</v>
      </c>
      <c r="D12" s="58">
        <v>3838586</v>
      </c>
      <c r="E12" s="59">
        <v>3838586</v>
      </c>
      <c r="F12" s="59">
        <v>288476</v>
      </c>
      <c r="G12" s="59">
        <v>198946</v>
      </c>
      <c r="H12" s="59">
        <v>233812</v>
      </c>
      <c r="I12" s="59">
        <v>721234</v>
      </c>
      <c r="J12" s="59">
        <v>217032</v>
      </c>
      <c r="K12" s="59">
        <v>211745</v>
      </c>
      <c r="L12" s="59">
        <v>299858</v>
      </c>
      <c r="M12" s="59">
        <v>728635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1449869</v>
      </c>
      <c r="W12" s="59">
        <v>1919292</v>
      </c>
      <c r="X12" s="59">
        <v>-469423</v>
      </c>
      <c r="Y12" s="60">
        <v>-24.46</v>
      </c>
      <c r="Z12" s="61">
        <v>3838586</v>
      </c>
    </row>
    <row r="13" spans="1:26" ht="13.5">
      <c r="A13" s="57" t="s">
        <v>107</v>
      </c>
      <c r="B13" s="18">
        <v>820918</v>
      </c>
      <c r="C13" s="18">
        <v>0</v>
      </c>
      <c r="D13" s="58">
        <v>919999</v>
      </c>
      <c r="E13" s="59">
        <v>919999</v>
      </c>
      <c r="F13" s="59">
        <v>0</v>
      </c>
      <c r="G13" s="59">
        <v>0</v>
      </c>
      <c r="H13" s="59">
        <v>48283</v>
      </c>
      <c r="I13" s="59">
        <v>48283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48283</v>
      </c>
      <c r="W13" s="59">
        <v>460000</v>
      </c>
      <c r="X13" s="59">
        <v>-411717</v>
      </c>
      <c r="Y13" s="60">
        <v>-89.5</v>
      </c>
      <c r="Z13" s="61">
        <v>919999</v>
      </c>
    </row>
    <row r="14" spans="1:26" ht="13.5">
      <c r="A14" s="57" t="s">
        <v>38</v>
      </c>
      <c r="B14" s="18">
        <v>34959</v>
      </c>
      <c r="C14" s="18">
        <v>0</v>
      </c>
      <c r="D14" s="58">
        <v>142000</v>
      </c>
      <c r="E14" s="59">
        <v>142000</v>
      </c>
      <c r="F14" s="59">
        <v>0</v>
      </c>
      <c r="G14" s="59">
        <v>0</v>
      </c>
      <c r="H14" s="59">
        <v>0</v>
      </c>
      <c r="I14" s="59">
        <v>0</v>
      </c>
      <c r="J14" s="59">
        <v>2512</v>
      </c>
      <c r="K14" s="59">
        <v>0</v>
      </c>
      <c r="L14" s="59">
        <v>1287</v>
      </c>
      <c r="M14" s="59">
        <v>3799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3799</v>
      </c>
      <c r="W14" s="59"/>
      <c r="X14" s="59">
        <v>3799</v>
      </c>
      <c r="Y14" s="60">
        <v>0</v>
      </c>
      <c r="Z14" s="61">
        <v>142000</v>
      </c>
    </row>
    <row r="15" spans="1:26" ht="13.5">
      <c r="A15" s="57" t="s">
        <v>39</v>
      </c>
      <c r="B15" s="18">
        <v>709132</v>
      </c>
      <c r="C15" s="18">
        <v>0</v>
      </c>
      <c r="D15" s="58">
        <v>1510000</v>
      </c>
      <c r="E15" s="59">
        <v>1510000</v>
      </c>
      <c r="F15" s="59">
        <v>120199</v>
      </c>
      <c r="G15" s="59">
        <v>82449</v>
      </c>
      <c r="H15" s="59">
        <v>13487</v>
      </c>
      <c r="I15" s="59">
        <v>216135</v>
      </c>
      <c r="J15" s="59">
        <v>432809</v>
      </c>
      <c r="K15" s="59">
        <v>235010</v>
      </c>
      <c r="L15" s="59">
        <v>111098</v>
      </c>
      <c r="M15" s="59">
        <v>778917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995052</v>
      </c>
      <c r="W15" s="59">
        <v>754998</v>
      </c>
      <c r="X15" s="59">
        <v>240054</v>
      </c>
      <c r="Y15" s="60">
        <v>31.8</v>
      </c>
      <c r="Z15" s="61">
        <v>1510000</v>
      </c>
    </row>
    <row r="16" spans="1:26" ht="13.5">
      <c r="A16" s="68" t="s">
        <v>40</v>
      </c>
      <c r="B16" s="18">
        <v>5223968</v>
      </c>
      <c r="C16" s="18">
        <v>0</v>
      </c>
      <c r="D16" s="58">
        <v>5249124</v>
      </c>
      <c r="E16" s="59">
        <v>5249124</v>
      </c>
      <c r="F16" s="59">
        <v>97711</v>
      </c>
      <c r="G16" s="59">
        <v>77309</v>
      </c>
      <c r="H16" s="59">
        <v>29868</v>
      </c>
      <c r="I16" s="59">
        <v>204888</v>
      </c>
      <c r="J16" s="59">
        <v>931117</v>
      </c>
      <c r="K16" s="59">
        <v>238586</v>
      </c>
      <c r="L16" s="59">
        <v>166978</v>
      </c>
      <c r="M16" s="59">
        <v>1336681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1541569</v>
      </c>
      <c r="W16" s="59">
        <v>2624562</v>
      </c>
      <c r="X16" s="59">
        <v>-1082993</v>
      </c>
      <c r="Y16" s="60">
        <v>-41.26</v>
      </c>
      <c r="Z16" s="61">
        <v>5249124</v>
      </c>
    </row>
    <row r="17" spans="1:26" ht="13.5">
      <c r="A17" s="57" t="s">
        <v>41</v>
      </c>
      <c r="B17" s="18">
        <v>9360586</v>
      </c>
      <c r="C17" s="18">
        <v>0</v>
      </c>
      <c r="D17" s="58">
        <v>6645362</v>
      </c>
      <c r="E17" s="59">
        <v>6645362</v>
      </c>
      <c r="F17" s="59">
        <v>591120</v>
      </c>
      <c r="G17" s="59">
        <v>452725</v>
      </c>
      <c r="H17" s="59">
        <v>553345</v>
      </c>
      <c r="I17" s="59">
        <v>1597190</v>
      </c>
      <c r="J17" s="59">
        <v>1090519</v>
      </c>
      <c r="K17" s="59">
        <v>1482213</v>
      </c>
      <c r="L17" s="59">
        <v>1023319</v>
      </c>
      <c r="M17" s="59">
        <v>3596051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5193241</v>
      </c>
      <c r="W17" s="59">
        <v>3322680</v>
      </c>
      <c r="X17" s="59">
        <v>1870561</v>
      </c>
      <c r="Y17" s="60">
        <v>56.3</v>
      </c>
      <c r="Z17" s="61">
        <v>6645362</v>
      </c>
    </row>
    <row r="18" spans="1:26" ht="13.5">
      <c r="A18" s="69" t="s">
        <v>42</v>
      </c>
      <c r="B18" s="70">
        <f>SUM(B11:B17)</f>
        <v>61229287</v>
      </c>
      <c r="C18" s="70">
        <f>SUM(C11:C17)</f>
        <v>0</v>
      </c>
      <c r="D18" s="71">
        <f aca="true" t="shared" si="1" ref="D18:Z18">SUM(D11:D17)</f>
        <v>63080072</v>
      </c>
      <c r="E18" s="72">
        <f t="shared" si="1"/>
        <v>63080072</v>
      </c>
      <c r="F18" s="72">
        <f t="shared" si="1"/>
        <v>4499417</v>
      </c>
      <c r="G18" s="72">
        <f t="shared" si="1"/>
        <v>4140569</v>
      </c>
      <c r="H18" s="72">
        <f t="shared" si="1"/>
        <v>4202102</v>
      </c>
      <c r="I18" s="72">
        <f t="shared" si="1"/>
        <v>12842088</v>
      </c>
      <c r="J18" s="72">
        <f t="shared" si="1"/>
        <v>6011187</v>
      </c>
      <c r="K18" s="72">
        <f t="shared" si="1"/>
        <v>7595338</v>
      </c>
      <c r="L18" s="72">
        <f t="shared" si="1"/>
        <v>4947564</v>
      </c>
      <c r="M18" s="72">
        <f t="shared" si="1"/>
        <v>18554089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31396177</v>
      </c>
      <c r="W18" s="72">
        <f t="shared" si="1"/>
        <v>33191149</v>
      </c>
      <c r="X18" s="72">
        <f t="shared" si="1"/>
        <v>-1794972</v>
      </c>
      <c r="Y18" s="66">
        <f>+IF(W18&lt;&gt;0,(X18/W18)*100,0)</f>
        <v>-5.407983917640212</v>
      </c>
      <c r="Z18" s="73">
        <f t="shared" si="1"/>
        <v>63080072</v>
      </c>
    </row>
    <row r="19" spans="1:26" ht="13.5">
      <c r="A19" s="69" t="s">
        <v>43</v>
      </c>
      <c r="B19" s="74">
        <f>+B10-B18</f>
        <v>-2823367</v>
      </c>
      <c r="C19" s="74">
        <f>+C10-C18</f>
        <v>0</v>
      </c>
      <c r="D19" s="75">
        <f aca="true" t="shared" si="2" ref="D19:Z19">+D10-D18</f>
        <v>817928</v>
      </c>
      <c r="E19" s="76">
        <f t="shared" si="2"/>
        <v>817928</v>
      </c>
      <c r="F19" s="76">
        <f t="shared" si="2"/>
        <v>16816553</v>
      </c>
      <c r="G19" s="76">
        <f t="shared" si="2"/>
        <v>-3427992</v>
      </c>
      <c r="H19" s="76">
        <f t="shared" si="2"/>
        <v>-4123770</v>
      </c>
      <c r="I19" s="76">
        <f t="shared" si="2"/>
        <v>9264791</v>
      </c>
      <c r="J19" s="76">
        <f t="shared" si="2"/>
        <v>-5563756</v>
      </c>
      <c r="K19" s="76">
        <f t="shared" si="2"/>
        <v>-7551221</v>
      </c>
      <c r="L19" s="76">
        <f t="shared" si="2"/>
        <v>16354391</v>
      </c>
      <c r="M19" s="76">
        <f t="shared" si="2"/>
        <v>3239414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12504205</v>
      </c>
      <c r="W19" s="76">
        <f>IF(E10=E18,0,W10-W18)</f>
        <v>14704051</v>
      </c>
      <c r="X19" s="76">
        <f t="shared" si="2"/>
        <v>-2199846</v>
      </c>
      <c r="Y19" s="77">
        <f>+IF(W19&lt;&gt;0,(X19/W19)*100,0)</f>
        <v>-14.9608159003257</v>
      </c>
      <c r="Z19" s="78">
        <f t="shared" si="2"/>
        <v>817928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-1</v>
      </c>
      <c r="X21" s="81">
        <v>1</v>
      </c>
      <c r="Y21" s="82">
        <v>-100</v>
      </c>
      <c r="Z21" s="83">
        <v>0</v>
      </c>
    </row>
    <row r="22" spans="1:26" ht="25.5">
      <c r="A22" s="84" t="s">
        <v>109</v>
      </c>
      <c r="B22" s="85">
        <f>SUM(B19:B21)</f>
        <v>-2823367</v>
      </c>
      <c r="C22" s="85">
        <f>SUM(C19:C21)</f>
        <v>0</v>
      </c>
      <c r="D22" s="86">
        <f aca="true" t="shared" si="3" ref="D22:Z22">SUM(D19:D21)</f>
        <v>817928</v>
      </c>
      <c r="E22" s="87">
        <f t="shared" si="3"/>
        <v>817928</v>
      </c>
      <c r="F22" s="87">
        <f t="shared" si="3"/>
        <v>16816553</v>
      </c>
      <c r="G22" s="87">
        <f t="shared" si="3"/>
        <v>-3427992</v>
      </c>
      <c r="H22" s="87">
        <f t="shared" si="3"/>
        <v>-4123770</v>
      </c>
      <c r="I22" s="87">
        <f t="shared" si="3"/>
        <v>9264791</v>
      </c>
      <c r="J22" s="87">
        <f t="shared" si="3"/>
        <v>-5563756</v>
      </c>
      <c r="K22" s="87">
        <f t="shared" si="3"/>
        <v>-7551221</v>
      </c>
      <c r="L22" s="87">
        <f t="shared" si="3"/>
        <v>16354391</v>
      </c>
      <c r="M22" s="87">
        <f t="shared" si="3"/>
        <v>3239414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12504205</v>
      </c>
      <c r="W22" s="87">
        <f t="shared" si="3"/>
        <v>14704050</v>
      </c>
      <c r="X22" s="87">
        <f t="shared" si="3"/>
        <v>-2199845</v>
      </c>
      <c r="Y22" s="88">
        <f>+IF(W22&lt;&gt;0,(X22/W22)*100,0)</f>
        <v>-14.960810116940571</v>
      </c>
      <c r="Z22" s="89">
        <f t="shared" si="3"/>
        <v>817928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-2823367</v>
      </c>
      <c r="C24" s="74">
        <f>SUM(C22:C23)</f>
        <v>0</v>
      </c>
      <c r="D24" s="75">
        <f aca="true" t="shared" si="4" ref="D24:Z24">SUM(D22:D23)</f>
        <v>817928</v>
      </c>
      <c r="E24" s="76">
        <f t="shared" si="4"/>
        <v>817928</v>
      </c>
      <c r="F24" s="76">
        <f t="shared" si="4"/>
        <v>16816553</v>
      </c>
      <c r="G24" s="76">
        <f t="shared" si="4"/>
        <v>-3427992</v>
      </c>
      <c r="H24" s="76">
        <f t="shared" si="4"/>
        <v>-4123770</v>
      </c>
      <c r="I24" s="76">
        <f t="shared" si="4"/>
        <v>9264791</v>
      </c>
      <c r="J24" s="76">
        <f t="shared" si="4"/>
        <v>-5563756</v>
      </c>
      <c r="K24" s="76">
        <f t="shared" si="4"/>
        <v>-7551221</v>
      </c>
      <c r="L24" s="76">
        <f t="shared" si="4"/>
        <v>16354391</v>
      </c>
      <c r="M24" s="76">
        <f t="shared" si="4"/>
        <v>3239414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12504205</v>
      </c>
      <c r="W24" s="76">
        <f t="shared" si="4"/>
        <v>14704050</v>
      </c>
      <c r="X24" s="76">
        <f t="shared" si="4"/>
        <v>-2199845</v>
      </c>
      <c r="Y24" s="77">
        <f>+IF(W24&lt;&gt;0,(X24/W24)*100,0)</f>
        <v>-14.960810116940571</v>
      </c>
      <c r="Z24" s="78">
        <f t="shared" si="4"/>
        <v>817928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468053</v>
      </c>
      <c r="C27" s="21">
        <v>0</v>
      </c>
      <c r="D27" s="98">
        <v>775000</v>
      </c>
      <c r="E27" s="99">
        <v>775000</v>
      </c>
      <c r="F27" s="99">
        <v>0</v>
      </c>
      <c r="G27" s="99">
        <v>0</v>
      </c>
      <c r="H27" s="99">
        <v>17539</v>
      </c>
      <c r="I27" s="99">
        <v>17539</v>
      </c>
      <c r="J27" s="99">
        <v>0</v>
      </c>
      <c r="K27" s="99">
        <v>0</v>
      </c>
      <c r="L27" s="99">
        <v>200000</v>
      </c>
      <c r="M27" s="99">
        <v>200000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217539</v>
      </c>
      <c r="W27" s="99">
        <v>387500</v>
      </c>
      <c r="X27" s="99">
        <v>-169961</v>
      </c>
      <c r="Y27" s="100">
        <v>-43.86</v>
      </c>
      <c r="Z27" s="101">
        <v>775000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468053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200000</v>
      </c>
      <c r="M30" s="59">
        <v>200000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200000</v>
      </c>
      <c r="W30" s="59"/>
      <c r="X30" s="59">
        <v>200000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775000</v>
      </c>
      <c r="E31" s="59">
        <v>775000</v>
      </c>
      <c r="F31" s="59">
        <v>0</v>
      </c>
      <c r="G31" s="59">
        <v>0</v>
      </c>
      <c r="H31" s="59">
        <v>17539</v>
      </c>
      <c r="I31" s="59">
        <v>17539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17539</v>
      </c>
      <c r="W31" s="59">
        <v>387500</v>
      </c>
      <c r="X31" s="59">
        <v>-369961</v>
      </c>
      <c r="Y31" s="60">
        <v>-95.47</v>
      </c>
      <c r="Z31" s="61">
        <v>775000</v>
      </c>
    </row>
    <row r="32" spans="1:26" ht="13.5">
      <c r="A32" s="69" t="s">
        <v>50</v>
      </c>
      <c r="B32" s="21">
        <f>SUM(B28:B31)</f>
        <v>468053</v>
      </c>
      <c r="C32" s="21">
        <f>SUM(C28:C31)</f>
        <v>0</v>
      </c>
      <c r="D32" s="98">
        <f aca="true" t="shared" si="5" ref="D32:Z32">SUM(D28:D31)</f>
        <v>775000</v>
      </c>
      <c r="E32" s="99">
        <f t="shared" si="5"/>
        <v>775000</v>
      </c>
      <c r="F32" s="99">
        <f t="shared" si="5"/>
        <v>0</v>
      </c>
      <c r="G32" s="99">
        <f t="shared" si="5"/>
        <v>0</v>
      </c>
      <c r="H32" s="99">
        <f t="shared" si="5"/>
        <v>17539</v>
      </c>
      <c r="I32" s="99">
        <f t="shared" si="5"/>
        <v>17539</v>
      </c>
      <c r="J32" s="99">
        <f t="shared" si="5"/>
        <v>0</v>
      </c>
      <c r="K32" s="99">
        <f t="shared" si="5"/>
        <v>0</v>
      </c>
      <c r="L32" s="99">
        <f t="shared" si="5"/>
        <v>200000</v>
      </c>
      <c r="M32" s="99">
        <f t="shared" si="5"/>
        <v>200000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217539</v>
      </c>
      <c r="W32" s="99">
        <f t="shared" si="5"/>
        <v>387500</v>
      </c>
      <c r="X32" s="99">
        <f t="shared" si="5"/>
        <v>-169961</v>
      </c>
      <c r="Y32" s="100">
        <f>+IF(W32&lt;&gt;0,(X32/W32)*100,0)</f>
        <v>-43.86090322580645</v>
      </c>
      <c r="Z32" s="101">
        <f t="shared" si="5"/>
        <v>775000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4978591</v>
      </c>
      <c r="C35" s="18">
        <v>0</v>
      </c>
      <c r="D35" s="58">
        <v>1789930</v>
      </c>
      <c r="E35" s="59">
        <v>1789930</v>
      </c>
      <c r="F35" s="59">
        <v>19830732</v>
      </c>
      <c r="G35" s="59">
        <v>1378434</v>
      </c>
      <c r="H35" s="59">
        <v>274038</v>
      </c>
      <c r="I35" s="59">
        <v>274038</v>
      </c>
      <c r="J35" s="59">
        <v>8989204</v>
      </c>
      <c r="K35" s="59">
        <v>2032887</v>
      </c>
      <c r="L35" s="59">
        <v>17393723</v>
      </c>
      <c r="M35" s="59">
        <v>17393723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17393723</v>
      </c>
      <c r="W35" s="59">
        <v>894965</v>
      </c>
      <c r="X35" s="59">
        <v>16498758</v>
      </c>
      <c r="Y35" s="60">
        <v>1843.51</v>
      </c>
      <c r="Z35" s="61">
        <v>1789930</v>
      </c>
    </row>
    <row r="36" spans="1:26" ht="13.5">
      <c r="A36" s="57" t="s">
        <v>53</v>
      </c>
      <c r="B36" s="18">
        <v>20891960</v>
      </c>
      <c r="C36" s="18">
        <v>0</v>
      </c>
      <c r="D36" s="58">
        <v>24132410</v>
      </c>
      <c r="E36" s="59">
        <v>24132410</v>
      </c>
      <c r="F36" s="59">
        <v>0</v>
      </c>
      <c r="G36" s="59">
        <v>0</v>
      </c>
      <c r="H36" s="59">
        <v>17539</v>
      </c>
      <c r="I36" s="59">
        <v>17539</v>
      </c>
      <c r="J36" s="59">
        <v>20651860</v>
      </c>
      <c r="K36" s="59">
        <v>20658227</v>
      </c>
      <c r="L36" s="59">
        <v>20858040</v>
      </c>
      <c r="M36" s="59">
        <v>20858040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20858040</v>
      </c>
      <c r="W36" s="59">
        <v>12066205</v>
      </c>
      <c r="X36" s="59">
        <v>8791835</v>
      </c>
      <c r="Y36" s="60">
        <v>72.86</v>
      </c>
      <c r="Z36" s="61">
        <v>24132410</v>
      </c>
    </row>
    <row r="37" spans="1:26" ht="13.5">
      <c r="A37" s="57" t="s">
        <v>54</v>
      </c>
      <c r="B37" s="18">
        <v>13536162</v>
      </c>
      <c r="C37" s="18">
        <v>0</v>
      </c>
      <c r="D37" s="58">
        <v>3993768</v>
      </c>
      <c r="E37" s="59">
        <v>3993768</v>
      </c>
      <c r="F37" s="59">
        <v>3014181</v>
      </c>
      <c r="G37" s="59">
        <v>1642479</v>
      </c>
      <c r="H37" s="59">
        <v>4417269</v>
      </c>
      <c r="I37" s="59">
        <v>4417269</v>
      </c>
      <c r="J37" s="59">
        <v>13925219</v>
      </c>
      <c r="K37" s="59">
        <v>13654586</v>
      </c>
      <c r="L37" s="59">
        <v>12902005</v>
      </c>
      <c r="M37" s="59">
        <v>12902005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12902005</v>
      </c>
      <c r="W37" s="59">
        <v>1996884</v>
      </c>
      <c r="X37" s="59">
        <v>10905121</v>
      </c>
      <c r="Y37" s="60">
        <v>546.11</v>
      </c>
      <c r="Z37" s="61">
        <v>3993768</v>
      </c>
    </row>
    <row r="38" spans="1:26" ht="13.5">
      <c r="A38" s="57" t="s">
        <v>55</v>
      </c>
      <c r="B38" s="18">
        <v>28117762</v>
      </c>
      <c r="C38" s="18">
        <v>0</v>
      </c>
      <c r="D38" s="58">
        <v>16993211</v>
      </c>
      <c r="E38" s="59">
        <v>16993211</v>
      </c>
      <c r="F38" s="59">
        <v>0</v>
      </c>
      <c r="G38" s="59">
        <v>3163949</v>
      </c>
      <c r="H38" s="59">
        <v>0</v>
      </c>
      <c r="I38" s="59">
        <v>0</v>
      </c>
      <c r="J38" s="59">
        <v>26827169</v>
      </c>
      <c r="K38" s="59">
        <v>28044388</v>
      </c>
      <c r="L38" s="59">
        <v>28044388</v>
      </c>
      <c r="M38" s="59">
        <v>28044388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28044388</v>
      </c>
      <c r="W38" s="59">
        <v>8496606</v>
      </c>
      <c r="X38" s="59">
        <v>19547782</v>
      </c>
      <c r="Y38" s="60">
        <v>230.07</v>
      </c>
      <c r="Z38" s="61">
        <v>16993211</v>
      </c>
    </row>
    <row r="39" spans="1:26" ht="13.5">
      <c r="A39" s="57" t="s">
        <v>56</v>
      </c>
      <c r="B39" s="18">
        <v>-15783373</v>
      </c>
      <c r="C39" s="18">
        <v>0</v>
      </c>
      <c r="D39" s="58">
        <v>4935361</v>
      </c>
      <c r="E39" s="59">
        <v>4935361</v>
      </c>
      <c r="F39" s="59">
        <v>16816551</v>
      </c>
      <c r="G39" s="59">
        <v>-3427994</v>
      </c>
      <c r="H39" s="59">
        <v>-4125692</v>
      </c>
      <c r="I39" s="59">
        <v>-4125692</v>
      </c>
      <c r="J39" s="59">
        <v>-11111324</v>
      </c>
      <c r="K39" s="59">
        <v>-19007860</v>
      </c>
      <c r="L39" s="59">
        <v>-2694630</v>
      </c>
      <c r="M39" s="59">
        <v>-2694630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-2694630</v>
      </c>
      <c r="W39" s="59">
        <v>2467681</v>
      </c>
      <c r="X39" s="59">
        <v>-5162311</v>
      </c>
      <c r="Y39" s="60">
        <v>-209.2</v>
      </c>
      <c r="Z39" s="61">
        <v>4935361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476025</v>
      </c>
      <c r="C42" s="18">
        <v>0</v>
      </c>
      <c r="D42" s="58">
        <v>1620545</v>
      </c>
      <c r="E42" s="59">
        <v>1620545</v>
      </c>
      <c r="F42" s="59">
        <v>1782704</v>
      </c>
      <c r="G42" s="59">
        <v>3690626</v>
      </c>
      <c r="H42" s="59">
        <v>-1571009</v>
      </c>
      <c r="I42" s="59">
        <v>3902321</v>
      </c>
      <c r="J42" s="59">
        <v>-3057031</v>
      </c>
      <c r="K42" s="59">
        <v>-2370219</v>
      </c>
      <c r="L42" s="59">
        <v>14483467</v>
      </c>
      <c r="M42" s="59">
        <v>9056217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12958538</v>
      </c>
      <c r="W42" s="59">
        <v>17975984</v>
      </c>
      <c r="X42" s="59">
        <v>-5017446</v>
      </c>
      <c r="Y42" s="60">
        <v>-27.91</v>
      </c>
      <c r="Z42" s="61">
        <v>1620545</v>
      </c>
    </row>
    <row r="43" spans="1:26" ht="13.5">
      <c r="A43" s="57" t="s">
        <v>59</v>
      </c>
      <c r="B43" s="18">
        <v>3611834</v>
      </c>
      <c r="C43" s="18">
        <v>0</v>
      </c>
      <c r="D43" s="58">
        <v>-625000</v>
      </c>
      <c r="E43" s="59">
        <v>-625000</v>
      </c>
      <c r="F43" s="59">
        <v>0</v>
      </c>
      <c r="G43" s="59">
        <v>0</v>
      </c>
      <c r="H43" s="59">
        <v>-17539</v>
      </c>
      <c r="I43" s="59">
        <v>-17539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-17539</v>
      </c>
      <c r="W43" s="59">
        <v>-387500</v>
      </c>
      <c r="X43" s="59">
        <v>369961</v>
      </c>
      <c r="Y43" s="60">
        <v>-95.47</v>
      </c>
      <c r="Z43" s="61">
        <v>-625000</v>
      </c>
    </row>
    <row r="44" spans="1:26" ht="13.5">
      <c r="A44" s="57" t="s">
        <v>60</v>
      </c>
      <c r="B44" s="18">
        <v>-477154</v>
      </c>
      <c r="C44" s="18">
        <v>0</v>
      </c>
      <c r="D44" s="58">
        <v>-250000</v>
      </c>
      <c r="E44" s="59">
        <v>-250000</v>
      </c>
      <c r="F44" s="59">
        <v>0</v>
      </c>
      <c r="G44" s="59">
        <v>0</v>
      </c>
      <c r="H44" s="59">
        <v>0</v>
      </c>
      <c r="I44" s="59">
        <v>0</v>
      </c>
      <c r="J44" s="59">
        <v>-48610</v>
      </c>
      <c r="K44" s="59">
        <v>0</v>
      </c>
      <c r="L44" s="59">
        <v>0</v>
      </c>
      <c r="M44" s="59">
        <v>-48610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-48610</v>
      </c>
      <c r="W44" s="59">
        <v>-124998</v>
      </c>
      <c r="X44" s="59">
        <v>76388</v>
      </c>
      <c r="Y44" s="60">
        <v>-61.11</v>
      </c>
      <c r="Z44" s="61">
        <v>-250000</v>
      </c>
    </row>
    <row r="45" spans="1:26" ht="13.5">
      <c r="A45" s="69" t="s">
        <v>61</v>
      </c>
      <c r="B45" s="21">
        <v>3715700</v>
      </c>
      <c r="C45" s="21">
        <v>0</v>
      </c>
      <c r="D45" s="98">
        <v>953435</v>
      </c>
      <c r="E45" s="99">
        <v>953435</v>
      </c>
      <c r="F45" s="99">
        <v>5467077</v>
      </c>
      <c r="G45" s="99">
        <v>9157703</v>
      </c>
      <c r="H45" s="99">
        <v>7569155</v>
      </c>
      <c r="I45" s="99">
        <v>7569155</v>
      </c>
      <c r="J45" s="99">
        <v>4463514</v>
      </c>
      <c r="K45" s="99">
        <v>2093295</v>
      </c>
      <c r="L45" s="99">
        <v>16576762</v>
      </c>
      <c r="M45" s="99">
        <v>16576762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16576762</v>
      </c>
      <c r="W45" s="99">
        <v>17671376</v>
      </c>
      <c r="X45" s="99">
        <v>-1094614</v>
      </c>
      <c r="Y45" s="100">
        <v>-6.19</v>
      </c>
      <c r="Z45" s="101">
        <v>953435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18371</v>
      </c>
      <c r="C49" s="51">
        <v>0</v>
      </c>
      <c r="D49" s="128">
        <v>24502</v>
      </c>
      <c r="E49" s="53">
        <v>6832</v>
      </c>
      <c r="F49" s="53">
        <v>0</v>
      </c>
      <c r="G49" s="53">
        <v>0</v>
      </c>
      <c r="H49" s="53">
        <v>0</v>
      </c>
      <c r="I49" s="53">
        <v>67956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117661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4181295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4181295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2165.720799576599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2165.720799576599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24563</v>
      </c>
      <c r="C67" s="23"/>
      <c r="D67" s="24">
        <v>25000</v>
      </c>
      <c r="E67" s="25">
        <v>25000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>
        <v>25000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24563</v>
      </c>
      <c r="C75" s="27"/>
      <c r="D75" s="28">
        <v>25000</v>
      </c>
      <c r="E75" s="29">
        <v>25000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>
        <v>25000</v>
      </c>
    </row>
    <row r="76" spans="1:26" ht="13.5" hidden="1">
      <c r="A76" s="41" t="s">
        <v>121</v>
      </c>
      <c r="B76" s="31">
        <v>531966</v>
      </c>
      <c r="C76" s="31"/>
      <c r="D76" s="32">
        <v>25000</v>
      </c>
      <c r="E76" s="33">
        <v>25000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>
        <v>25000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531966</v>
      </c>
      <c r="C84" s="27"/>
      <c r="D84" s="28">
        <v>25000</v>
      </c>
      <c r="E84" s="29">
        <v>25000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484397277</v>
      </c>
      <c r="C5" s="18">
        <v>0</v>
      </c>
      <c r="D5" s="58">
        <v>486708261</v>
      </c>
      <c r="E5" s="59">
        <v>486708261</v>
      </c>
      <c r="F5" s="59">
        <v>211761508</v>
      </c>
      <c r="G5" s="59">
        <v>25413619</v>
      </c>
      <c r="H5" s="59">
        <v>-1207823</v>
      </c>
      <c r="I5" s="59">
        <v>235967304</v>
      </c>
      <c r="J5" s="59">
        <v>25721656</v>
      </c>
      <c r="K5" s="59">
        <v>26576787</v>
      </c>
      <c r="L5" s="59">
        <v>25830160</v>
      </c>
      <c r="M5" s="59">
        <v>78128603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314095907</v>
      </c>
      <c r="W5" s="59">
        <v>328081155</v>
      </c>
      <c r="X5" s="59">
        <v>-13985248</v>
      </c>
      <c r="Y5" s="60">
        <v>-4.26</v>
      </c>
      <c r="Z5" s="61">
        <v>486708261</v>
      </c>
    </row>
    <row r="6" spans="1:26" ht="13.5">
      <c r="A6" s="57" t="s">
        <v>32</v>
      </c>
      <c r="B6" s="18">
        <v>1004894715</v>
      </c>
      <c r="C6" s="18">
        <v>0</v>
      </c>
      <c r="D6" s="58">
        <v>1087887246</v>
      </c>
      <c r="E6" s="59">
        <v>1087887246</v>
      </c>
      <c r="F6" s="59">
        <v>77876374</v>
      </c>
      <c r="G6" s="59">
        <v>97258335</v>
      </c>
      <c r="H6" s="59">
        <v>85332489</v>
      </c>
      <c r="I6" s="59">
        <v>260467198</v>
      </c>
      <c r="J6" s="59">
        <v>83788713</v>
      </c>
      <c r="K6" s="59">
        <v>88571052</v>
      </c>
      <c r="L6" s="59">
        <v>86318029</v>
      </c>
      <c r="M6" s="59">
        <v>258677794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519144992</v>
      </c>
      <c r="W6" s="59">
        <v>531203175</v>
      </c>
      <c r="X6" s="59">
        <v>-12058183</v>
      </c>
      <c r="Y6" s="60">
        <v>-2.27</v>
      </c>
      <c r="Z6" s="61">
        <v>1087887246</v>
      </c>
    </row>
    <row r="7" spans="1:26" ht="13.5">
      <c r="A7" s="57" t="s">
        <v>33</v>
      </c>
      <c r="B7" s="18">
        <v>20995888</v>
      </c>
      <c r="C7" s="18">
        <v>0</v>
      </c>
      <c r="D7" s="58">
        <v>19000000</v>
      </c>
      <c r="E7" s="59">
        <v>19000000</v>
      </c>
      <c r="F7" s="59">
        <v>-1526741</v>
      </c>
      <c r="G7" s="59">
        <v>1101554</v>
      </c>
      <c r="H7" s="59">
        <v>946697</v>
      </c>
      <c r="I7" s="59">
        <v>521510</v>
      </c>
      <c r="J7" s="59">
        <v>738858</v>
      </c>
      <c r="K7" s="59">
        <v>514474</v>
      </c>
      <c r="L7" s="59">
        <v>677706</v>
      </c>
      <c r="M7" s="59">
        <v>1931038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2452548</v>
      </c>
      <c r="W7" s="59">
        <v>3825621</v>
      </c>
      <c r="X7" s="59">
        <v>-1373073</v>
      </c>
      <c r="Y7" s="60">
        <v>-35.89</v>
      </c>
      <c r="Z7" s="61">
        <v>19000000</v>
      </c>
    </row>
    <row r="8" spans="1:26" ht="13.5">
      <c r="A8" s="57" t="s">
        <v>34</v>
      </c>
      <c r="B8" s="18">
        <v>164214698</v>
      </c>
      <c r="C8" s="18">
        <v>0</v>
      </c>
      <c r="D8" s="58">
        <v>165896698</v>
      </c>
      <c r="E8" s="59">
        <v>165896698</v>
      </c>
      <c r="F8" s="59">
        <v>63774500</v>
      </c>
      <c r="G8" s="59">
        <v>599991</v>
      </c>
      <c r="H8" s="59">
        <v>0</v>
      </c>
      <c r="I8" s="59">
        <v>64374491</v>
      </c>
      <c r="J8" s="59">
        <v>177827</v>
      </c>
      <c r="K8" s="59">
        <v>56583</v>
      </c>
      <c r="L8" s="59">
        <v>48567611</v>
      </c>
      <c r="M8" s="59">
        <v>48802021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113176512</v>
      </c>
      <c r="W8" s="59">
        <v>130000000</v>
      </c>
      <c r="X8" s="59">
        <v>-16823488</v>
      </c>
      <c r="Y8" s="60">
        <v>-12.94</v>
      </c>
      <c r="Z8" s="61">
        <v>165896698</v>
      </c>
    </row>
    <row r="9" spans="1:26" ht="13.5">
      <c r="A9" s="57" t="s">
        <v>35</v>
      </c>
      <c r="B9" s="18">
        <v>163110630</v>
      </c>
      <c r="C9" s="18">
        <v>0</v>
      </c>
      <c r="D9" s="58">
        <v>140059335</v>
      </c>
      <c r="E9" s="59">
        <v>140059335</v>
      </c>
      <c r="F9" s="59">
        <v>13276364</v>
      </c>
      <c r="G9" s="59">
        <v>11502776</v>
      </c>
      <c r="H9" s="59">
        <v>18022795</v>
      </c>
      <c r="I9" s="59">
        <v>42801935</v>
      </c>
      <c r="J9" s="59">
        <v>22685427</v>
      </c>
      <c r="K9" s="59">
        <v>16058027</v>
      </c>
      <c r="L9" s="59">
        <v>12926311</v>
      </c>
      <c r="M9" s="59">
        <v>51669765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94471700</v>
      </c>
      <c r="W9" s="59">
        <v>67556084</v>
      </c>
      <c r="X9" s="59">
        <v>26915616</v>
      </c>
      <c r="Y9" s="60">
        <v>39.84</v>
      </c>
      <c r="Z9" s="61">
        <v>140059335</v>
      </c>
    </row>
    <row r="10" spans="1:26" ht="25.5">
      <c r="A10" s="62" t="s">
        <v>106</v>
      </c>
      <c r="B10" s="63">
        <f>SUM(B5:B9)</f>
        <v>1837613208</v>
      </c>
      <c r="C10" s="63">
        <f>SUM(C5:C9)</f>
        <v>0</v>
      </c>
      <c r="D10" s="64">
        <f aca="true" t="shared" si="0" ref="D10:Z10">SUM(D5:D9)</f>
        <v>1899551540</v>
      </c>
      <c r="E10" s="65">
        <f t="shared" si="0"/>
        <v>1899551540</v>
      </c>
      <c r="F10" s="65">
        <f t="shared" si="0"/>
        <v>365162005</v>
      </c>
      <c r="G10" s="65">
        <f t="shared" si="0"/>
        <v>135876275</v>
      </c>
      <c r="H10" s="65">
        <f t="shared" si="0"/>
        <v>103094158</v>
      </c>
      <c r="I10" s="65">
        <f t="shared" si="0"/>
        <v>604132438</v>
      </c>
      <c r="J10" s="65">
        <f t="shared" si="0"/>
        <v>133112481</v>
      </c>
      <c r="K10" s="65">
        <f t="shared" si="0"/>
        <v>131776923</v>
      </c>
      <c r="L10" s="65">
        <f t="shared" si="0"/>
        <v>174319817</v>
      </c>
      <c r="M10" s="65">
        <f t="shared" si="0"/>
        <v>439209221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1043341659</v>
      </c>
      <c r="W10" s="65">
        <f t="shared" si="0"/>
        <v>1060666035</v>
      </c>
      <c r="X10" s="65">
        <f t="shared" si="0"/>
        <v>-17324376</v>
      </c>
      <c r="Y10" s="66">
        <f>+IF(W10&lt;&gt;0,(X10/W10)*100,0)</f>
        <v>-1.6333488042727793</v>
      </c>
      <c r="Z10" s="67">
        <f t="shared" si="0"/>
        <v>1899551540</v>
      </c>
    </row>
    <row r="11" spans="1:26" ht="13.5">
      <c r="A11" s="57" t="s">
        <v>36</v>
      </c>
      <c r="B11" s="18">
        <v>600873550</v>
      </c>
      <c r="C11" s="18">
        <v>0</v>
      </c>
      <c r="D11" s="58">
        <v>644340071</v>
      </c>
      <c r="E11" s="59">
        <v>644340071</v>
      </c>
      <c r="F11" s="59">
        <v>49679720</v>
      </c>
      <c r="G11" s="59">
        <v>50633817</v>
      </c>
      <c r="H11" s="59">
        <v>45765427</v>
      </c>
      <c r="I11" s="59">
        <v>146078964</v>
      </c>
      <c r="J11" s="59">
        <v>49698595</v>
      </c>
      <c r="K11" s="59">
        <v>46491382</v>
      </c>
      <c r="L11" s="59">
        <v>57716961</v>
      </c>
      <c r="M11" s="59">
        <v>153906938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299985902</v>
      </c>
      <c r="W11" s="59">
        <v>299087652</v>
      </c>
      <c r="X11" s="59">
        <v>898250</v>
      </c>
      <c r="Y11" s="60">
        <v>0.3</v>
      </c>
      <c r="Z11" s="61">
        <v>644340071</v>
      </c>
    </row>
    <row r="12" spans="1:26" ht="13.5">
      <c r="A12" s="57" t="s">
        <v>37</v>
      </c>
      <c r="B12" s="18">
        <v>20948087</v>
      </c>
      <c r="C12" s="18">
        <v>0</v>
      </c>
      <c r="D12" s="58">
        <v>23312308</v>
      </c>
      <c r="E12" s="59">
        <v>23312308</v>
      </c>
      <c r="F12" s="59">
        <v>1741858</v>
      </c>
      <c r="G12" s="59">
        <v>822386</v>
      </c>
      <c r="H12" s="59">
        <v>2309186</v>
      </c>
      <c r="I12" s="59">
        <v>4873430</v>
      </c>
      <c r="J12" s="59">
        <v>1779903</v>
      </c>
      <c r="K12" s="59">
        <v>1733938</v>
      </c>
      <c r="L12" s="59">
        <v>1718888</v>
      </c>
      <c r="M12" s="59">
        <v>5232729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10106159</v>
      </c>
      <c r="W12" s="59">
        <v>10504480</v>
      </c>
      <c r="X12" s="59">
        <v>-398321</v>
      </c>
      <c r="Y12" s="60">
        <v>-3.79</v>
      </c>
      <c r="Z12" s="61">
        <v>23312308</v>
      </c>
    </row>
    <row r="13" spans="1:26" ht="13.5">
      <c r="A13" s="57" t="s">
        <v>107</v>
      </c>
      <c r="B13" s="18">
        <v>57792050</v>
      </c>
      <c r="C13" s="18">
        <v>0</v>
      </c>
      <c r="D13" s="58">
        <v>55650000</v>
      </c>
      <c r="E13" s="59">
        <v>55650000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27825000</v>
      </c>
      <c r="X13" s="59">
        <v>-27825000</v>
      </c>
      <c r="Y13" s="60">
        <v>-100</v>
      </c>
      <c r="Z13" s="61">
        <v>55650000</v>
      </c>
    </row>
    <row r="14" spans="1:26" ht="13.5">
      <c r="A14" s="57" t="s">
        <v>38</v>
      </c>
      <c r="B14" s="18">
        <v>29018431</v>
      </c>
      <c r="C14" s="18">
        <v>0</v>
      </c>
      <c r="D14" s="58">
        <v>27757073</v>
      </c>
      <c r="E14" s="59">
        <v>27757073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14115339</v>
      </c>
      <c r="M14" s="59">
        <v>14115339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14115339</v>
      </c>
      <c r="W14" s="59">
        <v>13878500</v>
      </c>
      <c r="X14" s="59">
        <v>236839</v>
      </c>
      <c r="Y14" s="60">
        <v>1.71</v>
      </c>
      <c r="Z14" s="61">
        <v>27757073</v>
      </c>
    </row>
    <row r="15" spans="1:26" ht="13.5">
      <c r="A15" s="57" t="s">
        <v>39</v>
      </c>
      <c r="B15" s="18">
        <v>574283930</v>
      </c>
      <c r="C15" s="18">
        <v>0</v>
      </c>
      <c r="D15" s="58">
        <v>647408172</v>
      </c>
      <c r="E15" s="59">
        <v>647408172</v>
      </c>
      <c r="F15" s="59">
        <v>4098759</v>
      </c>
      <c r="G15" s="59">
        <v>66281597</v>
      </c>
      <c r="H15" s="59">
        <v>65206802</v>
      </c>
      <c r="I15" s="59">
        <v>135587158</v>
      </c>
      <c r="J15" s="59">
        <v>39680305</v>
      </c>
      <c r="K15" s="59">
        <v>57118525</v>
      </c>
      <c r="L15" s="59">
        <v>41171245</v>
      </c>
      <c r="M15" s="59">
        <v>137970075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273557233</v>
      </c>
      <c r="W15" s="59">
        <v>271021671</v>
      </c>
      <c r="X15" s="59">
        <v>2535562</v>
      </c>
      <c r="Y15" s="60">
        <v>0.94</v>
      </c>
      <c r="Z15" s="61">
        <v>647408172</v>
      </c>
    </row>
    <row r="16" spans="1:26" ht="13.5">
      <c r="A16" s="68" t="s">
        <v>40</v>
      </c>
      <c r="B16" s="18">
        <v>39321064</v>
      </c>
      <c r="C16" s="18">
        <v>0</v>
      </c>
      <c r="D16" s="58">
        <v>61510000</v>
      </c>
      <c r="E16" s="59">
        <v>61510000</v>
      </c>
      <c r="F16" s="59">
        <v>4115521</v>
      </c>
      <c r="G16" s="59">
        <v>2955996</v>
      </c>
      <c r="H16" s="59">
        <v>2948368</v>
      </c>
      <c r="I16" s="59">
        <v>10019885</v>
      </c>
      <c r="J16" s="59">
        <v>5106973</v>
      </c>
      <c r="K16" s="59">
        <v>3460144</v>
      </c>
      <c r="L16" s="59">
        <v>2336763</v>
      </c>
      <c r="M16" s="59">
        <v>10903880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20923765</v>
      </c>
      <c r="W16" s="59">
        <v>30754998</v>
      </c>
      <c r="X16" s="59">
        <v>-9831233</v>
      </c>
      <c r="Y16" s="60">
        <v>-31.97</v>
      </c>
      <c r="Z16" s="61">
        <v>61510000</v>
      </c>
    </row>
    <row r="17" spans="1:26" ht="13.5">
      <c r="A17" s="57" t="s">
        <v>41</v>
      </c>
      <c r="B17" s="18">
        <v>367138654</v>
      </c>
      <c r="C17" s="18">
        <v>0</v>
      </c>
      <c r="D17" s="58">
        <v>431366210</v>
      </c>
      <c r="E17" s="59">
        <v>431366210</v>
      </c>
      <c r="F17" s="59">
        <v>13179778</v>
      </c>
      <c r="G17" s="59">
        <v>14364825</v>
      </c>
      <c r="H17" s="59">
        <v>211926935</v>
      </c>
      <c r="I17" s="59">
        <v>239471538</v>
      </c>
      <c r="J17" s="59">
        <v>18505744</v>
      </c>
      <c r="K17" s="59">
        <v>17310960</v>
      </c>
      <c r="L17" s="59">
        <v>15714199</v>
      </c>
      <c r="M17" s="59">
        <v>51530903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291002441</v>
      </c>
      <c r="W17" s="59">
        <v>313172522</v>
      </c>
      <c r="X17" s="59">
        <v>-22170081</v>
      </c>
      <c r="Y17" s="60">
        <v>-7.08</v>
      </c>
      <c r="Z17" s="61">
        <v>431366210</v>
      </c>
    </row>
    <row r="18" spans="1:26" ht="13.5">
      <c r="A18" s="69" t="s">
        <v>42</v>
      </c>
      <c r="B18" s="70">
        <f>SUM(B11:B17)</f>
        <v>1689375766</v>
      </c>
      <c r="C18" s="70">
        <f>SUM(C11:C17)</f>
        <v>0</v>
      </c>
      <c r="D18" s="71">
        <f aca="true" t="shared" si="1" ref="D18:Z18">SUM(D11:D17)</f>
        <v>1891343834</v>
      </c>
      <c r="E18" s="72">
        <f t="shared" si="1"/>
        <v>1891343834</v>
      </c>
      <c r="F18" s="72">
        <f t="shared" si="1"/>
        <v>72815636</v>
      </c>
      <c r="G18" s="72">
        <f t="shared" si="1"/>
        <v>135058621</v>
      </c>
      <c r="H18" s="72">
        <f t="shared" si="1"/>
        <v>328156718</v>
      </c>
      <c r="I18" s="72">
        <f t="shared" si="1"/>
        <v>536030975</v>
      </c>
      <c r="J18" s="72">
        <f t="shared" si="1"/>
        <v>114771520</v>
      </c>
      <c r="K18" s="72">
        <f t="shared" si="1"/>
        <v>126114949</v>
      </c>
      <c r="L18" s="72">
        <f t="shared" si="1"/>
        <v>132773395</v>
      </c>
      <c r="M18" s="72">
        <f t="shared" si="1"/>
        <v>373659864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909690839</v>
      </c>
      <c r="W18" s="72">
        <f t="shared" si="1"/>
        <v>966244823</v>
      </c>
      <c r="X18" s="72">
        <f t="shared" si="1"/>
        <v>-56553984</v>
      </c>
      <c r="Y18" s="66">
        <f>+IF(W18&lt;&gt;0,(X18/W18)*100,0)</f>
        <v>-5.852966313900758</v>
      </c>
      <c r="Z18" s="73">
        <f t="shared" si="1"/>
        <v>1891343834</v>
      </c>
    </row>
    <row r="19" spans="1:26" ht="13.5">
      <c r="A19" s="69" t="s">
        <v>43</v>
      </c>
      <c r="B19" s="74">
        <f>+B10-B18</f>
        <v>148237442</v>
      </c>
      <c r="C19" s="74">
        <f>+C10-C18</f>
        <v>0</v>
      </c>
      <c r="D19" s="75">
        <f aca="true" t="shared" si="2" ref="D19:Z19">+D10-D18</f>
        <v>8207706</v>
      </c>
      <c r="E19" s="76">
        <f t="shared" si="2"/>
        <v>8207706</v>
      </c>
      <c r="F19" s="76">
        <f t="shared" si="2"/>
        <v>292346369</v>
      </c>
      <c r="G19" s="76">
        <f t="shared" si="2"/>
        <v>817654</v>
      </c>
      <c r="H19" s="76">
        <f t="shared" si="2"/>
        <v>-225062560</v>
      </c>
      <c r="I19" s="76">
        <f t="shared" si="2"/>
        <v>68101463</v>
      </c>
      <c r="J19" s="76">
        <f t="shared" si="2"/>
        <v>18340961</v>
      </c>
      <c r="K19" s="76">
        <f t="shared" si="2"/>
        <v>5661974</v>
      </c>
      <c r="L19" s="76">
        <f t="shared" si="2"/>
        <v>41546422</v>
      </c>
      <c r="M19" s="76">
        <f t="shared" si="2"/>
        <v>65549357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133650820</v>
      </c>
      <c r="W19" s="76">
        <f>IF(E10=E18,0,W10-W18)</f>
        <v>94421212</v>
      </c>
      <c r="X19" s="76">
        <f t="shared" si="2"/>
        <v>39229608</v>
      </c>
      <c r="Y19" s="77">
        <f>+IF(W19&lt;&gt;0,(X19/W19)*100,0)</f>
        <v>41.54745228222658</v>
      </c>
      <c r="Z19" s="78">
        <f t="shared" si="2"/>
        <v>8207706</v>
      </c>
    </row>
    <row r="20" spans="1:26" ht="13.5">
      <c r="A20" s="57" t="s">
        <v>44</v>
      </c>
      <c r="B20" s="18">
        <v>111728307</v>
      </c>
      <c r="C20" s="18">
        <v>0</v>
      </c>
      <c r="D20" s="58">
        <v>81564302</v>
      </c>
      <c r="E20" s="59">
        <v>81564302</v>
      </c>
      <c r="F20" s="59">
        <v>0</v>
      </c>
      <c r="G20" s="59">
        <v>82889</v>
      </c>
      <c r="H20" s="59">
        <v>84000</v>
      </c>
      <c r="I20" s="59">
        <v>166889</v>
      </c>
      <c r="J20" s="59">
        <v>36000</v>
      </c>
      <c r="K20" s="59">
        <v>0</v>
      </c>
      <c r="L20" s="59">
        <v>0</v>
      </c>
      <c r="M20" s="59">
        <v>36000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202889</v>
      </c>
      <c r="W20" s="59"/>
      <c r="X20" s="59">
        <v>202889</v>
      </c>
      <c r="Y20" s="60">
        <v>0</v>
      </c>
      <c r="Z20" s="61">
        <v>81564302</v>
      </c>
    </row>
    <row r="21" spans="1:26" ht="13.5">
      <c r="A21" s="57" t="s">
        <v>108</v>
      </c>
      <c r="B21" s="79">
        <v>260514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260226263</v>
      </c>
      <c r="C22" s="85">
        <f>SUM(C19:C21)</f>
        <v>0</v>
      </c>
      <c r="D22" s="86">
        <f aca="true" t="shared" si="3" ref="D22:Z22">SUM(D19:D21)</f>
        <v>89772008</v>
      </c>
      <c r="E22" s="87">
        <f t="shared" si="3"/>
        <v>89772008</v>
      </c>
      <c r="F22" s="87">
        <f t="shared" si="3"/>
        <v>292346369</v>
      </c>
      <c r="G22" s="87">
        <f t="shared" si="3"/>
        <v>900543</v>
      </c>
      <c r="H22" s="87">
        <f t="shared" si="3"/>
        <v>-224978560</v>
      </c>
      <c r="I22" s="87">
        <f t="shared" si="3"/>
        <v>68268352</v>
      </c>
      <c r="J22" s="87">
        <f t="shared" si="3"/>
        <v>18376961</v>
      </c>
      <c r="K22" s="87">
        <f t="shared" si="3"/>
        <v>5661974</v>
      </c>
      <c r="L22" s="87">
        <f t="shared" si="3"/>
        <v>41546422</v>
      </c>
      <c r="M22" s="87">
        <f t="shared" si="3"/>
        <v>65585357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133853709</v>
      </c>
      <c r="W22" s="87">
        <f t="shared" si="3"/>
        <v>94421212</v>
      </c>
      <c r="X22" s="87">
        <f t="shared" si="3"/>
        <v>39432497</v>
      </c>
      <c r="Y22" s="88">
        <f>+IF(W22&lt;&gt;0,(X22/W22)*100,0)</f>
        <v>41.76232878688319</v>
      </c>
      <c r="Z22" s="89">
        <f t="shared" si="3"/>
        <v>89772008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260226263</v>
      </c>
      <c r="C24" s="74">
        <f>SUM(C22:C23)</f>
        <v>0</v>
      </c>
      <c r="D24" s="75">
        <f aca="true" t="shared" si="4" ref="D24:Z24">SUM(D22:D23)</f>
        <v>89772008</v>
      </c>
      <c r="E24" s="76">
        <f t="shared" si="4"/>
        <v>89772008</v>
      </c>
      <c r="F24" s="76">
        <f t="shared" si="4"/>
        <v>292346369</v>
      </c>
      <c r="G24" s="76">
        <f t="shared" si="4"/>
        <v>900543</v>
      </c>
      <c r="H24" s="76">
        <f t="shared" si="4"/>
        <v>-224978560</v>
      </c>
      <c r="I24" s="76">
        <f t="shared" si="4"/>
        <v>68268352</v>
      </c>
      <c r="J24" s="76">
        <f t="shared" si="4"/>
        <v>18376961</v>
      </c>
      <c r="K24" s="76">
        <f t="shared" si="4"/>
        <v>5661974</v>
      </c>
      <c r="L24" s="76">
        <f t="shared" si="4"/>
        <v>41546422</v>
      </c>
      <c r="M24" s="76">
        <f t="shared" si="4"/>
        <v>65585357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133853709</v>
      </c>
      <c r="W24" s="76">
        <f t="shared" si="4"/>
        <v>94421212</v>
      </c>
      <c r="X24" s="76">
        <f t="shared" si="4"/>
        <v>39432497</v>
      </c>
      <c r="Y24" s="77">
        <f>+IF(W24&lt;&gt;0,(X24/W24)*100,0)</f>
        <v>41.76232878688319</v>
      </c>
      <c r="Z24" s="78">
        <f t="shared" si="4"/>
        <v>89772008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174542332</v>
      </c>
      <c r="C27" s="21">
        <v>0</v>
      </c>
      <c r="D27" s="98">
        <v>125204158</v>
      </c>
      <c r="E27" s="99">
        <v>125204158</v>
      </c>
      <c r="F27" s="99">
        <v>1014600</v>
      </c>
      <c r="G27" s="99">
        <v>6115212</v>
      </c>
      <c r="H27" s="99">
        <v>9322327</v>
      </c>
      <c r="I27" s="99">
        <v>16452139</v>
      </c>
      <c r="J27" s="99">
        <v>2307444</v>
      </c>
      <c r="K27" s="99">
        <v>11284751</v>
      </c>
      <c r="L27" s="99">
        <v>14013624</v>
      </c>
      <c r="M27" s="99">
        <v>27605819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44057958</v>
      </c>
      <c r="W27" s="99">
        <v>62602079</v>
      </c>
      <c r="X27" s="99">
        <v>-18544121</v>
      </c>
      <c r="Y27" s="100">
        <v>-29.62</v>
      </c>
      <c r="Z27" s="101">
        <v>125204158</v>
      </c>
    </row>
    <row r="28" spans="1:26" ht="13.5">
      <c r="A28" s="102" t="s">
        <v>44</v>
      </c>
      <c r="B28" s="18">
        <v>111728332</v>
      </c>
      <c r="C28" s="18">
        <v>0</v>
      </c>
      <c r="D28" s="58">
        <v>81564302</v>
      </c>
      <c r="E28" s="59">
        <v>81564302</v>
      </c>
      <c r="F28" s="59">
        <v>0</v>
      </c>
      <c r="G28" s="59">
        <v>2362979</v>
      </c>
      <c r="H28" s="59">
        <v>5025724</v>
      </c>
      <c r="I28" s="59">
        <v>7388703</v>
      </c>
      <c r="J28" s="59">
        <v>1706357</v>
      </c>
      <c r="K28" s="59">
        <v>5437775</v>
      </c>
      <c r="L28" s="59">
        <v>12025565</v>
      </c>
      <c r="M28" s="59">
        <v>19169697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26558400</v>
      </c>
      <c r="W28" s="59">
        <v>40782151</v>
      </c>
      <c r="X28" s="59">
        <v>-14223751</v>
      </c>
      <c r="Y28" s="60">
        <v>-34.88</v>
      </c>
      <c r="Z28" s="61">
        <v>81564302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62814000</v>
      </c>
      <c r="C31" s="18">
        <v>0</v>
      </c>
      <c r="D31" s="58">
        <v>43639856</v>
      </c>
      <c r="E31" s="59">
        <v>43639856</v>
      </c>
      <c r="F31" s="59">
        <v>1014600</v>
      </c>
      <c r="G31" s="59">
        <v>3752233</v>
      </c>
      <c r="H31" s="59">
        <v>4296603</v>
      </c>
      <c r="I31" s="59">
        <v>9063436</v>
      </c>
      <c r="J31" s="59">
        <v>601087</v>
      </c>
      <c r="K31" s="59">
        <v>5846976</v>
      </c>
      <c r="L31" s="59">
        <v>1988059</v>
      </c>
      <c r="M31" s="59">
        <v>8436122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17499558</v>
      </c>
      <c r="W31" s="59">
        <v>21819928</v>
      </c>
      <c r="X31" s="59">
        <v>-4320370</v>
      </c>
      <c r="Y31" s="60">
        <v>-19.8</v>
      </c>
      <c r="Z31" s="61">
        <v>43639856</v>
      </c>
    </row>
    <row r="32" spans="1:26" ht="13.5">
      <c r="A32" s="69" t="s">
        <v>50</v>
      </c>
      <c r="B32" s="21">
        <f>SUM(B28:B31)</f>
        <v>174542332</v>
      </c>
      <c r="C32" s="21">
        <f>SUM(C28:C31)</f>
        <v>0</v>
      </c>
      <c r="D32" s="98">
        <f aca="true" t="shared" si="5" ref="D32:Z32">SUM(D28:D31)</f>
        <v>125204158</v>
      </c>
      <c r="E32" s="99">
        <f t="shared" si="5"/>
        <v>125204158</v>
      </c>
      <c r="F32" s="99">
        <f t="shared" si="5"/>
        <v>1014600</v>
      </c>
      <c r="G32" s="99">
        <f t="shared" si="5"/>
        <v>6115212</v>
      </c>
      <c r="H32" s="99">
        <f t="shared" si="5"/>
        <v>9322327</v>
      </c>
      <c r="I32" s="99">
        <f t="shared" si="5"/>
        <v>16452139</v>
      </c>
      <c r="J32" s="99">
        <f t="shared" si="5"/>
        <v>2307444</v>
      </c>
      <c r="K32" s="99">
        <f t="shared" si="5"/>
        <v>11284751</v>
      </c>
      <c r="L32" s="99">
        <f t="shared" si="5"/>
        <v>14013624</v>
      </c>
      <c r="M32" s="99">
        <f t="shared" si="5"/>
        <v>27605819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44057958</v>
      </c>
      <c r="W32" s="99">
        <f t="shared" si="5"/>
        <v>62602079</v>
      </c>
      <c r="X32" s="99">
        <f t="shared" si="5"/>
        <v>-18544121</v>
      </c>
      <c r="Y32" s="100">
        <f>+IF(W32&lt;&gt;0,(X32/W32)*100,0)</f>
        <v>-29.62221270638632</v>
      </c>
      <c r="Z32" s="101">
        <f t="shared" si="5"/>
        <v>125204158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1166357394</v>
      </c>
      <c r="C35" s="18">
        <v>0</v>
      </c>
      <c r="D35" s="58">
        <v>1048396807</v>
      </c>
      <c r="E35" s="59">
        <v>1048396807</v>
      </c>
      <c r="F35" s="59">
        <v>1389200437</v>
      </c>
      <c r="G35" s="59">
        <v>1399319784</v>
      </c>
      <c r="H35" s="59">
        <v>1164730628</v>
      </c>
      <c r="I35" s="59">
        <v>1164730628</v>
      </c>
      <c r="J35" s="59">
        <v>1168128633</v>
      </c>
      <c r="K35" s="59">
        <v>1158632676</v>
      </c>
      <c r="L35" s="59">
        <v>1202299342</v>
      </c>
      <c r="M35" s="59">
        <v>1202299342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1202299342</v>
      </c>
      <c r="W35" s="59">
        <v>524198404</v>
      </c>
      <c r="X35" s="59">
        <v>678100938</v>
      </c>
      <c r="Y35" s="60">
        <v>129.36</v>
      </c>
      <c r="Z35" s="61">
        <v>1048396807</v>
      </c>
    </row>
    <row r="36" spans="1:26" ht="13.5">
      <c r="A36" s="57" t="s">
        <v>53</v>
      </c>
      <c r="B36" s="18">
        <v>1704112487</v>
      </c>
      <c r="C36" s="18">
        <v>0</v>
      </c>
      <c r="D36" s="58">
        <v>1783898903</v>
      </c>
      <c r="E36" s="59">
        <v>1783898903</v>
      </c>
      <c r="F36" s="59">
        <v>1704857354</v>
      </c>
      <c r="G36" s="59">
        <v>1709593264</v>
      </c>
      <c r="H36" s="59">
        <v>1718915591</v>
      </c>
      <c r="I36" s="59">
        <v>1718915591</v>
      </c>
      <c r="J36" s="59">
        <v>1723336076</v>
      </c>
      <c r="K36" s="59">
        <v>1734620828</v>
      </c>
      <c r="L36" s="59">
        <v>1746521417</v>
      </c>
      <c r="M36" s="59">
        <v>1746521417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1746521417</v>
      </c>
      <c r="W36" s="59">
        <v>891949452</v>
      </c>
      <c r="X36" s="59">
        <v>854571965</v>
      </c>
      <c r="Y36" s="60">
        <v>95.81</v>
      </c>
      <c r="Z36" s="61">
        <v>1783898903</v>
      </c>
    </row>
    <row r="37" spans="1:26" ht="13.5">
      <c r="A37" s="57" t="s">
        <v>54</v>
      </c>
      <c r="B37" s="18">
        <v>240760755</v>
      </c>
      <c r="C37" s="18">
        <v>0</v>
      </c>
      <c r="D37" s="58">
        <v>227398101</v>
      </c>
      <c r="E37" s="59">
        <v>227398101</v>
      </c>
      <c r="F37" s="59">
        <v>159268976</v>
      </c>
      <c r="G37" s="59">
        <v>173191161</v>
      </c>
      <c r="H37" s="59">
        <v>173790844</v>
      </c>
      <c r="I37" s="59">
        <v>173790844</v>
      </c>
      <c r="J37" s="59">
        <v>163232367</v>
      </c>
      <c r="K37" s="59">
        <v>159359197</v>
      </c>
      <c r="L37" s="59">
        <v>177261168</v>
      </c>
      <c r="M37" s="59">
        <v>177261168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177261168</v>
      </c>
      <c r="W37" s="59">
        <v>113699051</v>
      </c>
      <c r="X37" s="59">
        <v>63562117</v>
      </c>
      <c r="Y37" s="60">
        <v>55.9</v>
      </c>
      <c r="Z37" s="61">
        <v>227398101</v>
      </c>
    </row>
    <row r="38" spans="1:26" ht="13.5">
      <c r="A38" s="57" t="s">
        <v>55</v>
      </c>
      <c r="B38" s="18">
        <v>480530891</v>
      </c>
      <c r="C38" s="18">
        <v>0</v>
      </c>
      <c r="D38" s="58">
        <v>456827857</v>
      </c>
      <c r="E38" s="59">
        <v>456827857</v>
      </c>
      <c r="F38" s="59">
        <v>446874304</v>
      </c>
      <c r="G38" s="59">
        <v>497427397</v>
      </c>
      <c r="H38" s="59">
        <v>496539449</v>
      </c>
      <c r="I38" s="59">
        <v>496539449</v>
      </c>
      <c r="J38" s="59">
        <v>496539449</v>
      </c>
      <c r="K38" s="59">
        <v>496539449</v>
      </c>
      <c r="L38" s="59">
        <v>492658310</v>
      </c>
      <c r="M38" s="59">
        <v>492658310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492658310</v>
      </c>
      <c r="W38" s="59">
        <v>228413929</v>
      </c>
      <c r="X38" s="59">
        <v>264244381</v>
      </c>
      <c r="Y38" s="60">
        <v>115.69</v>
      </c>
      <c r="Z38" s="61">
        <v>456827857</v>
      </c>
    </row>
    <row r="39" spans="1:26" ht="13.5">
      <c r="A39" s="57" t="s">
        <v>56</v>
      </c>
      <c r="B39" s="18">
        <v>2149178235</v>
      </c>
      <c r="C39" s="18">
        <v>0</v>
      </c>
      <c r="D39" s="58">
        <v>2148069754</v>
      </c>
      <c r="E39" s="59">
        <v>2148069754</v>
      </c>
      <c r="F39" s="59">
        <v>2487914511</v>
      </c>
      <c r="G39" s="59">
        <v>2438294491</v>
      </c>
      <c r="H39" s="59">
        <v>2213315927</v>
      </c>
      <c r="I39" s="59">
        <v>2213315927</v>
      </c>
      <c r="J39" s="59">
        <v>2231692893</v>
      </c>
      <c r="K39" s="59">
        <v>2237354858</v>
      </c>
      <c r="L39" s="59">
        <v>2278901281</v>
      </c>
      <c r="M39" s="59">
        <v>2278901281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2278901281</v>
      </c>
      <c r="W39" s="59">
        <v>1074034877</v>
      </c>
      <c r="X39" s="59">
        <v>1204866404</v>
      </c>
      <c r="Y39" s="60">
        <v>112.18</v>
      </c>
      <c r="Z39" s="61">
        <v>2148069754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169184840</v>
      </c>
      <c r="C42" s="18">
        <v>0</v>
      </c>
      <c r="D42" s="58">
        <v>174127784</v>
      </c>
      <c r="E42" s="59">
        <v>174127784</v>
      </c>
      <c r="F42" s="59">
        <v>49625068</v>
      </c>
      <c r="G42" s="59">
        <v>-48327202</v>
      </c>
      <c r="H42" s="59">
        <v>-2025512</v>
      </c>
      <c r="I42" s="59">
        <v>-727646</v>
      </c>
      <c r="J42" s="59">
        <v>56426475</v>
      </c>
      <c r="K42" s="59">
        <v>-54386753</v>
      </c>
      <c r="L42" s="59">
        <v>-28803815</v>
      </c>
      <c r="M42" s="59">
        <v>-26764093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-27491739</v>
      </c>
      <c r="W42" s="59">
        <v>226667020</v>
      </c>
      <c r="X42" s="59">
        <v>-254158759</v>
      </c>
      <c r="Y42" s="60">
        <v>-112.13</v>
      </c>
      <c r="Z42" s="61">
        <v>174127784</v>
      </c>
    </row>
    <row r="43" spans="1:26" ht="13.5">
      <c r="A43" s="57" t="s">
        <v>59</v>
      </c>
      <c r="B43" s="18">
        <v>-174542332</v>
      </c>
      <c r="C43" s="18">
        <v>0</v>
      </c>
      <c r="D43" s="58">
        <v>-125204158</v>
      </c>
      <c r="E43" s="59">
        <v>-125204158</v>
      </c>
      <c r="F43" s="59">
        <v>-1014600</v>
      </c>
      <c r="G43" s="59">
        <v>-6115212</v>
      </c>
      <c r="H43" s="59">
        <v>-9322327</v>
      </c>
      <c r="I43" s="59">
        <v>-16452139</v>
      </c>
      <c r="J43" s="59">
        <v>-2307445</v>
      </c>
      <c r="K43" s="59">
        <v>-11284751</v>
      </c>
      <c r="L43" s="59">
        <v>-14013629</v>
      </c>
      <c r="M43" s="59">
        <v>-27605825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-44057964</v>
      </c>
      <c r="W43" s="59">
        <v>-35600000</v>
      </c>
      <c r="X43" s="59">
        <v>-8457964</v>
      </c>
      <c r="Y43" s="60">
        <v>23.76</v>
      </c>
      <c r="Z43" s="61">
        <v>-125204158</v>
      </c>
    </row>
    <row r="44" spans="1:26" ht="13.5">
      <c r="A44" s="57" t="s">
        <v>60</v>
      </c>
      <c r="B44" s="18">
        <v>-10824084</v>
      </c>
      <c r="C44" s="18">
        <v>0</v>
      </c>
      <c r="D44" s="58">
        <v>-8246000</v>
      </c>
      <c r="E44" s="59">
        <v>-8246000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-3881139</v>
      </c>
      <c r="M44" s="59">
        <v>-3881139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-3881139</v>
      </c>
      <c r="W44" s="59">
        <v>-4123000</v>
      </c>
      <c r="X44" s="59">
        <v>241861</v>
      </c>
      <c r="Y44" s="60">
        <v>-5.87</v>
      </c>
      <c r="Z44" s="61">
        <v>-8246000</v>
      </c>
    </row>
    <row r="45" spans="1:26" ht="13.5">
      <c r="A45" s="69" t="s">
        <v>61</v>
      </c>
      <c r="B45" s="21">
        <v>259275698</v>
      </c>
      <c r="C45" s="21">
        <v>0</v>
      </c>
      <c r="D45" s="98">
        <v>264037294</v>
      </c>
      <c r="E45" s="99">
        <v>264037294</v>
      </c>
      <c r="F45" s="99">
        <v>307886166</v>
      </c>
      <c r="G45" s="99">
        <v>253443752</v>
      </c>
      <c r="H45" s="99">
        <v>242095913</v>
      </c>
      <c r="I45" s="99">
        <v>242095913</v>
      </c>
      <c r="J45" s="99">
        <v>296214943</v>
      </c>
      <c r="K45" s="99">
        <v>230543439</v>
      </c>
      <c r="L45" s="99">
        <v>183844856</v>
      </c>
      <c r="M45" s="99">
        <v>183844856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183844856</v>
      </c>
      <c r="W45" s="99">
        <v>410303688</v>
      </c>
      <c r="X45" s="99">
        <v>-226458832</v>
      </c>
      <c r="Y45" s="100">
        <v>-55.19</v>
      </c>
      <c r="Z45" s="101">
        <v>264037294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123603448</v>
      </c>
      <c r="C49" s="51">
        <v>0</v>
      </c>
      <c r="D49" s="128">
        <v>59272952</v>
      </c>
      <c r="E49" s="53">
        <v>52020011</v>
      </c>
      <c r="F49" s="53">
        <v>0</v>
      </c>
      <c r="G49" s="53">
        <v>0</v>
      </c>
      <c r="H49" s="53">
        <v>0</v>
      </c>
      <c r="I49" s="53">
        <v>1604397478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1839293889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84316486</v>
      </c>
      <c r="C51" s="51">
        <v>0</v>
      </c>
      <c r="D51" s="128">
        <v>11120006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95436492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77.5174073951811</v>
      </c>
      <c r="C58" s="5">
        <f>IF(C67=0,0,+(C76/C67)*100)</f>
        <v>0</v>
      </c>
      <c r="D58" s="6">
        <f aca="true" t="shared" si="6" ref="D58:Z58">IF(D67=0,0,+(D76/D67)*100)</f>
        <v>87.33095128174881</v>
      </c>
      <c r="E58" s="7">
        <f t="shared" si="6"/>
        <v>87.33095128174881</v>
      </c>
      <c r="F58" s="7">
        <f t="shared" si="6"/>
        <v>28.085219129142892</v>
      </c>
      <c r="G58" s="7">
        <f t="shared" si="6"/>
        <v>70.42981016165575</v>
      </c>
      <c r="H58" s="7">
        <f t="shared" si="6"/>
        <v>106.19597500795335</v>
      </c>
      <c r="I58" s="7">
        <f t="shared" si="6"/>
        <v>52.79351780193608</v>
      </c>
      <c r="J58" s="7">
        <f t="shared" si="6"/>
        <v>139.73995644316466</v>
      </c>
      <c r="K58" s="7">
        <f t="shared" si="6"/>
        <v>69.39657698682927</v>
      </c>
      <c r="L58" s="7">
        <f t="shared" si="6"/>
        <v>80.2233824031826</v>
      </c>
      <c r="M58" s="7">
        <f t="shared" si="6"/>
        <v>96.58346273915647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71.0687234947986</v>
      </c>
      <c r="W58" s="7">
        <f t="shared" si="6"/>
        <v>84.78779916626247</v>
      </c>
      <c r="X58" s="7">
        <f t="shared" si="6"/>
        <v>0</v>
      </c>
      <c r="Y58" s="7">
        <f t="shared" si="6"/>
        <v>0</v>
      </c>
      <c r="Z58" s="8">
        <f t="shared" si="6"/>
        <v>87.33095128174881</v>
      </c>
    </row>
    <row r="59" spans="1:26" ht="13.5">
      <c r="A59" s="36" t="s">
        <v>31</v>
      </c>
      <c r="B59" s="9">
        <f aca="true" t="shared" si="7" ref="B59:Z66">IF(B68=0,0,+(B77/B68)*100)</f>
        <v>64.94990330013766</v>
      </c>
      <c r="C59" s="9">
        <f t="shared" si="7"/>
        <v>0</v>
      </c>
      <c r="D59" s="2">
        <f t="shared" si="7"/>
        <v>91.99999997534456</v>
      </c>
      <c r="E59" s="10">
        <f t="shared" si="7"/>
        <v>91.99999997534456</v>
      </c>
      <c r="F59" s="10">
        <f t="shared" si="7"/>
        <v>7.675236710157919</v>
      </c>
      <c r="G59" s="10">
        <f t="shared" si="7"/>
        <v>97.10196332131996</v>
      </c>
      <c r="H59" s="10">
        <f t="shared" si="7"/>
        <v>-1850.1803658317485</v>
      </c>
      <c r="I59" s="10">
        <f t="shared" si="7"/>
        <v>26.81609821672582</v>
      </c>
      <c r="J59" s="10">
        <f t="shared" si="7"/>
        <v>370.3886755969367</v>
      </c>
      <c r="K59" s="10">
        <f t="shared" si="7"/>
        <v>66.34849427058282</v>
      </c>
      <c r="L59" s="10">
        <f t="shared" si="7"/>
        <v>70.3663314512957</v>
      </c>
      <c r="M59" s="10">
        <f t="shared" si="7"/>
        <v>167.77355535206485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61.87802982099987</v>
      </c>
      <c r="W59" s="10">
        <f t="shared" si="7"/>
        <v>81.75324791209053</v>
      </c>
      <c r="X59" s="10">
        <f t="shared" si="7"/>
        <v>0</v>
      </c>
      <c r="Y59" s="10">
        <f t="shared" si="7"/>
        <v>0</v>
      </c>
      <c r="Z59" s="11">
        <f t="shared" si="7"/>
        <v>91.99999997534456</v>
      </c>
    </row>
    <row r="60" spans="1:26" ht="13.5">
      <c r="A60" s="37" t="s">
        <v>32</v>
      </c>
      <c r="B60" s="12">
        <f t="shared" si="7"/>
        <v>81.71813690949703</v>
      </c>
      <c r="C60" s="12">
        <f t="shared" si="7"/>
        <v>0</v>
      </c>
      <c r="D60" s="3">
        <f t="shared" si="7"/>
        <v>89.25275156686597</v>
      </c>
      <c r="E60" s="13">
        <f t="shared" si="7"/>
        <v>89.25275156686597</v>
      </c>
      <c r="F60" s="13">
        <f t="shared" si="7"/>
        <v>75.18989777310382</v>
      </c>
      <c r="G60" s="13">
        <f t="shared" si="7"/>
        <v>60.657338006043396</v>
      </c>
      <c r="H60" s="13">
        <f t="shared" si="7"/>
        <v>79.26964957039985</v>
      </c>
      <c r="I60" s="13">
        <f t="shared" si="7"/>
        <v>71.10002696001668</v>
      </c>
      <c r="J60" s="13">
        <f t="shared" si="7"/>
        <v>76.94602493775027</v>
      </c>
      <c r="K60" s="13">
        <f t="shared" si="7"/>
        <v>66.44825783485105</v>
      </c>
      <c r="L60" s="13">
        <f t="shared" si="7"/>
        <v>80.57068355905115</v>
      </c>
      <c r="M60" s="13">
        <f t="shared" si="7"/>
        <v>74.56110863540147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72.82460291940946</v>
      </c>
      <c r="W60" s="13">
        <f t="shared" si="7"/>
        <v>90.6683210242484</v>
      </c>
      <c r="X60" s="13">
        <f t="shared" si="7"/>
        <v>0</v>
      </c>
      <c r="Y60" s="13">
        <f t="shared" si="7"/>
        <v>0</v>
      </c>
      <c r="Z60" s="14">
        <f t="shared" si="7"/>
        <v>89.25275156686597</v>
      </c>
    </row>
    <row r="61" spans="1:26" ht="13.5">
      <c r="A61" s="38" t="s">
        <v>114</v>
      </c>
      <c r="B61" s="12">
        <f t="shared" si="7"/>
        <v>91.4176422780246</v>
      </c>
      <c r="C61" s="12">
        <f t="shared" si="7"/>
        <v>0</v>
      </c>
      <c r="D61" s="3">
        <f t="shared" si="7"/>
        <v>90.07129378552413</v>
      </c>
      <c r="E61" s="13">
        <f t="shared" si="7"/>
        <v>90.07129378552413</v>
      </c>
      <c r="F61" s="13">
        <f t="shared" si="7"/>
        <v>86.61469364293949</v>
      </c>
      <c r="G61" s="13">
        <f t="shared" si="7"/>
        <v>69.50796027979838</v>
      </c>
      <c r="H61" s="13">
        <f t="shared" si="7"/>
        <v>95.55613468857004</v>
      </c>
      <c r="I61" s="13">
        <f t="shared" si="7"/>
        <v>82.85827146486044</v>
      </c>
      <c r="J61" s="13">
        <f t="shared" si="7"/>
        <v>100.80564879957481</v>
      </c>
      <c r="K61" s="13">
        <f t="shared" si="7"/>
        <v>81.89525965662642</v>
      </c>
      <c r="L61" s="13">
        <f t="shared" si="7"/>
        <v>120.50492454185786</v>
      </c>
      <c r="M61" s="13">
        <f t="shared" si="7"/>
        <v>99.20260010542108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90.12728049602555</v>
      </c>
      <c r="W61" s="13">
        <f t="shared" si="7"/>
        <v>88.81392879407592</v>
      </c>
      <c r="X61" s="13">
        <f t="shared" si="7"/>
        <v>0</v>
      </c>
      <c r="Y61" s="13">
        <f t="shared" si="7"/>
        <v>0</v>
      </c>
      <c r="Z61" s="14">
        <f t="shared" si="7"/>
        <v>90.07129378552413</v>
      </c>
    </row>
    <row r="62" spans="1:26" ht="13.5">
      <c r="A62" s="38" t="s">
        <v>115</v>
      </c>
      <c r="B62" s="12">
        <f t="shared" si="7"/>
        <v>70.04450711126128</v>
      </c>
      <c r="C62" s="12">
        <f t="shared" si="7"/>
        <v>0</v>
      </c>
      <c r="D62" s="3">
        <f t="shared" si="7"/>
        <v>87.65000000666396</v>
      </c>
      <c r="E62" s="13">
        <f t="shared" si="7"/>
        <v>87.65000000666396</v>
      </c>
      <c r="F62" s="13">
        <f t="shared" si="7"/>
        <v>59.47754507550553</v>
      </c>
      <c r="G62" s="13">
        <f t="shared" si="7"/>
        <v>39.89988798021806</v>
      </c>
      <c r="H62" s="13">
        <f t="shared" si="7"/>
        <v>51.61057885178383</v>
      </c>
      <c r="I62" s="13">
        <f t="shared" si="7"/>
        <v>49.503503213139425</v>
      </c>
      <c r="J62" s="13">
        <f t="shared" si="7"/>
        <v>42.437953012337</v>
      </c>
      <c r="K62" s="13">
        <f t="shared" si="7"/>
        <v>43.53629782290107</v>
      </c>
      <c r="L62" s="13">
        <f t="shared" si="7"/>
        <v>48.67835941516835</v>
      </c>
      <c r="M62" s="13">
        <f t="shared" si="7"/>
        <v>45.41974275929653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46.97789306125759</v>
      </c>
      <c r="W62" s="13">
        <f t="shared" si="7"/>
        <v>97.13379892811899</v>
      </c>
      <c r="X62" s="13">
        <f t="shared" si="7"/>
        <v>0</v>
      </c>
      <c r="Y62" s="13">
        <f t="shared" si="7"/>
        <v>0</v>
      </c>
      <c r="Z62" s="14">
        <f t="shared" si="7"/>
        <v>87.65000000666396</v>
      </c>
    </row>
    <row r="63" spans="1:26" ht="13.5">
      <c r="A63" s="38" t="s">
        <v>116</v>
      </c>
      <c r="B63" s="12">
        <f t="shared" si="7"/>
        <v>52.53156070860319</v>
      </c>
      <c r="C63" s="12">
        <f t="shared" si="7"/>
        <v>0</v>
      </c>
      <c r="D63" s="3">
        <f t="shared" si="7"/>
        <v>87.99999978793807</v>
      </c>
      <c r="E63" s="13">
        <f t="shared" si="7"/>
        <v>87.99999978793807</v>
      </c>
      <c r="F63" s="13">
        <f t="shared" si="7"/>
        <v>39.687526434484774</v>
      </c>
      <c r="G63" s="13">
        <f t="shared" si="7"/>
        <v>41.00497127681892</v>
      </c>
      <c r="H63" s="13">
        <f t="shared" si="7"/>
        <v>45.928775340716896</v>
      </c>
      <c r="I63" s="13">
        <f t="shared" si="7"/>
        <v>42.211402441030366</v>
      </c>
      <c r="J63" s="13">
        <f t="shared" si="7"/>
        <v>45.21741881371269</v>
      </c>
      <c r="K63" s="13">
        <f t="shared" si="7"/>
        <v>45.58586060947184</v>
      </c>
      <c r="L63" s="13">
        <f t="shared" si="7"/>
        <v>45.27076710909939</v>
      </c>
      <c r="M63" s="13">
        <f t="shared" si="7"/>
        <v>45.35800022616888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43.787002047438776</v>
      </c>
      <c r="W63" s="13">
        <f t="shared" si="7"/>
        <v>87.39617204216795</v>
      </c>
      <c r="X63" s="13">
        <f t="shared" si="7"/>
        <v>0</v>
      </c>
      <c r="Y63" s="13">
        <f t="shared" si="7"/>
        <v>0</v>
      </c>
      <c r="Z63" s="14">
        <f t="shared" si="7"/>
        <v>87.99999978793807</v>
      </c>
    </row>
    <row r="64" spans="1:26" ht="13.5">
      <c r="A64" s="38" t="s">
        <v>117</v>
      </c>
      <c r="B64" s="12">
        <f t="shared" si="7"/>
        <v>54.965997044397305</v>
      </c>
      <c r="C64" s="12">
        <f t="shared" si="7"/>
        <v>0</v>
      </c>
      <c r="D64" s="3">
        <f t="shared" si="7"/>
        <v>88.01924044776291</v>
      </c>
      <c r="E64" s="13">
        <f t="shared" si="7"/>
        <v>88.01924044776291</v>
      </c>
      <c r="F64" s="13">
        <f t="shared" si="7"/>
        <v>43.13985341154672</v>
      </c>
      <c r="G64" s="13">
        <f t="shared" si="7"/>
        <v>45.3699366347077</v>
      </c>
      <c r="H64" s="13">
        <f t="shared" si="7"/>
        <v>47.124027774182636</v>
      </c>
      <c r="I64" s="13">
        <f t="shared" si="7"/>
        <v>45.21244471723497</v>
      </c>
      <c r="J64" s="13">
        <f t="shared" si="7"/>
        <v>47.30791989302788</v>
      </c>
      <c r="K64" s="13">
        <f t="shared" si="7"/>
        <v>46.30790275869017</v>
      </c>
      <c r="L64" s="13">
        <f t="shared" si="7"/>
        <v>46.66341694783522</v>
      </c>
      <c r="M64" s="13">
        <f t="shared" si="7"/>
        <v>46.76014159964646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45.98684300879365</v>
      </c>
      <c r="W64" s="13">
        <f t="shared" si="7"/>
        <v>91.55209872377242</v>
      </c>
      <c r="X64" s="13">
        <f t="shared" si="7"/>
        <v>0</v>
      </c>
      <c r="Y64" s="13">
        <f t="shared" si="7"/>
        <v>0</v>
      </c>
      <c r="Z64" s="14">
        <f t="shared" si="7"/>
        <v>88.01924044776291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95.92585084860818</v>
      </c>
      <c r="C66" s="15">
        <f t="shared" si="7"/>
        <v>0</v>
      </c>
      <c r="D66" s="4">
        <f t="shared" si="7"/>
        <v>25</v>
      </c>
      <c r="E66" s="16">
        <f t="shared" si="7"/>
        <v>25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23.9828585133062</v>
      </c>
      <c r="X66" s="16">
        <f t="shared" si="7"/>
        <v>0</v>
      </c>
      <c r="Y66" s="16">
        <f t="shared" si="7"/>
        <v>0</v>
      </c>
      <c r="Z66" s="17">
        <f t="shared" si="7"/>
        <v>25</v>
      </c>
    </row>
    <row r="67" spans="1:26" ht="13.5" hidden="1">
      <c r="A67" s="40" t="s">
        <v>120</v>
      </c>
      <c r="B67" s="23">
        <v>1590678830</v>
      </c>
      <c r="C67" s="23"/>
      <c r="D67" s="24">
        <v>1644595507</v>
      </c>
      <c r="E67" s="25">
        <v>1644595507</v>
      </c>
      <c r="F67" s="25">
        <v>298727906</v>
      </c>
      <c r="G67" s="25">
        <v>131891321</v>
      </c>
      <c r="H67" s="25">
        <v>94658274</v>
      </c>
      <c r="I67" s="25">
        <v>525277501</v>
      </c>
      <c r="J67" s="25">
        <v>126401286</v>
      </c>
      <c r="K67" s="25">
        <v>126327764</v>
      </c>
      <c r="L67" s="25">
        <v>123506595</v>
      </c>
      <c r="M67" s="25">
        <v>376235645</v>
      </c>
      <c r="N67" s="25"/>
      <c r="O67" s="25"/>
      <c r="P67" s="25"/>
      <c r="Q67" s="25"/>
      <c r="R67" s="25"/>
      <c r="S67" s="25"/>
      <c r="T67" s="25"/>
      <c r="U67" s="25"/>
      <c r="V67" s="25">
        <v>901513146</v>
      </c>
      <c r="W67" s="25">
        <v>894284328</v>
      </c>
      <c r="X67" s="25"/>
      <c r="Y67" s="24"/>
      <c r="Z67" s="26">
        <v>1644595507</v>
      </c>
    </row>
    <row r="68" spans="1:26" ht="13.5" hidden="1">
      <c r="A68" s="36" t="s">
        <v>31</v>
      </c>
      <c r="B68" s="18">
        <v>484397277</v>
      </c>
      <c r="C68" s="18"/>
      <c r="D68" s="19">
        <v>486708261</v>
      </c>
      <c r="E68" s="20">
        <v>486708261</v>
      </c>
      <c r="F68" s="20">
        <v>211761508</v>
      </c>
      <c r="G68" s="20">
        <v>25413619</v>
      </c>
      <c r="H68" s="20">
        <v>-1207823</v>
      </c>
      <c r="I68" s="20">
        <v>235967304</v>
      </c>
      <c r="J68" s="20">
        <v>25721656</v>
      </c>
      <c r="K68" s="20">
        <v>26576787</v>
      </c>
      <c r="L68" s="20">
        <v>25830160</v>
      </c>
      <c r="M68" s="20">
        <v>78128603</v>
      </c>
      <c r="N68" s="20"/>
      <c r="O68" s="20"/>
      <c r="P68" s="20"/>
      <c r="Q68" s="20"/>
      <c r="R68" s="20"/>
      <c r="S68" s="20"/>
      <c r="T68" s="20"/>
      <c r="U68" s="20"/>
      <c r="V68" s="20">
        <v>314095907</v>
      </c>
      <c r="W68" s="20">
        <v>328081155</v>
      </c>
      <c r="X68" s="20"/>
      <c r="Y68" s="19"/>
      <c r="Z68" s="22">
        <v>486708261</v>
      </c>
    </row>
    <row r="69" spans="1:26" ht="13.5" hidden="1">
      <c r="A69" s="37" t="s">
        <v>32</v>
      </c>
      <c r="B69" s="18">
        <v>1004894715</v>
      </c>
      <c r="C69" s="18"/>
      <c r="D69" s="19">
        <v>1087887246</v>
      </c>
      <c r="E69" s="20">
        <v>1087887246</v>
      </c>
      <c r="F69" s="20">
        <v>77876374</v>
      </c>
      <c r="G69" s="20">
        <v>97258335</v>
      </c>
      <c r="H69" s="20">
        <v>85332489</v>
      </c>
      <c r="I69" s="20">
        <v>260467198</v>
      </c>
      <c r="J69" s="20">
        <v>83788713</v>
      </c>
      <c r="K69" s="20">
        <v>88571052</v>
      </c>
      <c r="L69" s="20">
        <v>86318029</v>
      </c>
      <c r="M69" s="20">
        <v>258677794</v>
      </c>
      <c r="N69" s="20"/>
      <c r="O69" s="20"/>
      <c r="P69" s="20"/>
      <c r="Q69" s="20"/>
      <c r="R69" s="20"/>
      <c r="S69" s="20"/>
      <c r="T69" s="20"/>
      <c r="U69" s="20"/>
      <c r="V69" s="20">
        <v>519144992</v>
      </c>
      <c r="W69" s="20">
        <v>531203175</v>
      </c>
      <c r="X69" s="20"/>
      <c r="Y69" s="19"/>
      <c r="Z69" s="22">
        <v>1087887246</v>
      </c>
    </row>
    <row r="70" spans="1:26" ht="13.5" hidden="1">
      <c r="A70" s="38" t="s">
        <v>114</v>
      </c>
      <c r="B70" s="18">
        <v>645803948</v>
      </c>
      <c r="C70" s="18"/>
      <c r="D70" s="19">
        <v>700550681</v>
      </c>
      <c r="E70" s="20">
        <v>700550681</v>
      </c>
      <c r="F70" s="20">
        <v>52491462</v>
      </c>
      <c r="G70" s="20">
        <v>67083446</v>
      </c>
      <c r="H70" s="20">
        <v>55001757</v>
      </c>
      <c r="I70" s="20">
        <v>174576665</v>
      </c>
      <c r="J70" s="20">
        <v>48844360</v>
      </c>
      <c r="K70" s="20">
        <v>52227841</v>
      </c>
      <c r="L70" s="20">
        <v>38757514</v>
      </c>
      <c r="M70" s="20">
        <v>139829715</v>
      </c>
      <c r="N70" s="20"/>
      <c r="O70" s="20"/>
      <c r="P70" s="20"/>
      <c r="Q70" s="20"/>
      <c r="R70" s="20"/>
      <c r="S70" s="20"/>
      <c r="T70" s="20"/>
      <c r="U70" s="20"/>
      <c r="V70" s="20">
        <v>314406380</v>
      </c>
      <c r="W70" s="20">
        <v>352110310</v>
      </c>
      <c r="X70" s="20"/>
      <c r="Y70" s="19"/>
      <c r="Z70" s="22">
        <v>700550681</v>
      </c>
    </row>
    <row r="71" spans="1:26" ht="13.5" hidden="1">
      <c r="A71" s="38" t="s">
        <v>115</v>
      </c>
      <c r="B71" s="18">
        <v>233270363</v>
      </c>
      <c r="C71" s="18"/>
      <c r="D71" s="19">
        <v>255103822</v>
      </c>
      <c r="E71" s="20">
        <v>255103822</v>
      </c>
      <c r="F71" s="20">
        <v>14415368</v>
      </c>
      <c r="G71" s="20">
        <v>19212678</v>
      </c>
      <c r="H71" s="20">
        <v>19330907</v>
      </c>
      <c r="I71" s="20">
        <v>52958953</v>
      </c>
      <c r="J71" s="20">
        <v>23937262</v>
      </c>
      <c r="K71" s="20">
        <v>25348917</v>
      </c>
      <c r="L71" s="20">
        <v>36555135</v>
      </c>
      <c r="M71" s="20">
        <v>85841314</v>
      </c>
      <c r="N71" s="20"/>
      <c r="O71" s="20"/>
      <c r="P71" s="20"/>
      <c r="Q71" s="20"/>
      <c r="R71" s="20"/>
      <c r="S71" s="20"/>
      <c r="T71" s="20"/>
      <c r="U71" s="20"/>
      <c r="V71" s="20">
        <v>138800267</v>
      </c>
      <c r="W71" s="20">
        <v>115715643</v>
      </c>
      <c r="X71" s="20"/>
      <c r="Y71" s="19"/>
      <c r="Z71" s="22">
        <v>255103822</v>
      </c>
    </row>
    <row r="72" spans="1:26" ht="13.5" hidden="1">
      <c r="A72" s="38" t="s">
        <v>116</v>
      </c>
      <c r="B72" s="18">
        <v>71844949</v>
      </c>
      <c r="C72" s="18"/>
      <c r="D72" s="19">
        <v>75449657</v>
      </c>
      <c r="E72" s="20">
        <v>75449657</v>
      </c>
      <c r="F72" s="20">
        <v>6265490</v>
      </c>
      <c r="G72" s="20">
        <v>6263582</v>
      </c>
      <c r="H72" s="20">
        <v>6286671</v>
      </c>
      <c r="I72" s="20">
        <v>18815743</v>
      </c>
      <c r="J72" s="20">
        <v>6290348</v>
      </c>
      <c r="K72" s="20">
        <v>6289380</v>
      </c>
      <c r="L72" s="20">
        <v>6291126</v>
      </c>
      <c r="M72" s="20">
        <v>18870854</v>
      </c>
      <c r="N72" s="20"/>
      <c r="O72" s="20"/>
      <c r="P72" s="20"/>
      <c r="Q72" s="20"/>
      <c r="R72" s="20"/>
      <c r="S72" s="20"/>
      <c r="T72" s="20"/>
      <c r="U72" s="20"/>
      <c r="V72" s="20">
        <v>37686597</v>
      </c>
      <c r="W72" s="20">
        <v>36386033</v>
      </c>
      <c r="X72" s="20"/>
      <c r="Y72" s="19"/>
      <c r="Z72" s="22">
        <v>75449657</v>
      </c>
    </row>
    <row r="73" spans="1:26" ht="13.5" hidden="1">
      <c r="A73" s="38" t="s">
        <v>117</v>
      </c>
      <c r="B73" s="18">
        <v>53975455</v>
      </c>
      <c r="C73" s="18"/>
      <c r="D73" s="19">
        <v>56783086</v>
      </c>
      <c r="E73" s="20">
        <v>56783086</v>
      </c>
      <c r="F73" s="20">
        <v>4704054</v>
      </c>
      <c r="G73" s="20">
        <v>4698629</v>
      </c>
      <c r="H73" s="20">
        <v>4713154</v>
      </c>
      <c r="I73" s="20">
        <v>14115837</v>
      </c>
      <c r="J73" s="20">
        <v>4716743</v>
      </c>
      <c r="K73" s="20">
        <v>4704914</v>
      </c>
      <c r="L73" s="20">
        <v>4714254</v>
      </c>
      <c r="M73" s="20">
        <v>14135911</v>
      </c>
      <c r="N73" s="20"/>
      <c r="O73" s="20"/>
      <c r="P73" s="20"/>
      <c r="Q73" s="20"/>
      <c r="R73" s="20"/>
      <c r="S73" s="20"/>
      <c r="T73" s="20"/>
      <c r="U73" s="20"/>
      <c r="V73" s="20">
        <v>28251748</v>
      </c>
      <c r="W73" s="20">
        <v>26991189</v>
      </c>
      <c r="X73" s="20"/>
      <c r="Y73" s="19"/>
      <c r="Z73" s="22">
        <v>56783086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101386838</v>
      </c>
      <c r="C75" s="27"/>
      <c r="D75" s="28">
        <v>70000000</v>
      </c>
      <c r="E75" s="29">
        <v>70000000</v>
      </c>
      <c r="F75" s="29">
        <v>9090024</v>
      </c>
      <c r="G75" s="29">
        <v>9219367</v>
      </c>
      <c r="H75" s="29">
        <v>10533608</v>
      </c>
      <c r="I75" s="29">
        <v>28842999</v>
      </c>
      <c r="J75" s="29">
        <v>16890917</v>
      </c>
      <c r="K75" s="29">
        <v>11179925</v>
      </c>
      <c r="L75" s="29">
        <v>11358406</v>
      </c>
      <c r="M75" s="29">
        <v>39429248</v>
      </c>
      <c r="N75" s="29"/>
      <c r="O75" s="29"/>
      <c r="P75" s="29"/>
      <c r="Q75" s="29"/>
      <c r="R75" s="29"/>
      <c r="S75" s="29"/>
      <c r="T75" s="29"/>
      <c r="U75" s="29"/>
      <c r="V75" s="29">
        <v>68272247</v>
      </c>
      <c r="W75" s="29">
        <v>34999998</v>
      </c>
      <c r="X75" s="29"/>
      <c r="Y75" s="28"/>
      <c r="Z75" s="30">
        <v>70000000</v>
      </c>
    </row>
    <row r="76" spans="1:26" ht="13.5" hidden="1">
      <c r="A76" s="41" t="s">
        <v>121</v>
      </c>
      <c r="B76" s="31">
        <v>1233052989</v>
      </c>
      <c r="C76" s="31"/>
      <c r="D76" s="32">
        <v>1436240901</v>
      </c>
      <c r="E76" s="33">
        <v>1436240901</v>
      </c>
      <c r="F76" s="33">
        <v>83898387</v>
      </c>
      <c r="G76" s="33">
        <v>92890807</v>
      </c>
      <c r="H76" s="33">
        <v>100523277</v>
      </c>
      <c r="I76" s="33">
        <v>277312471</v>
      </c>
      <c r="J76" s="33">
        <v>176633102</v>
      </c>
      <c r="K76" s="33">
        <v>87667144</v>
      </c>
      <c r="L76" s="33">
        <v>99081168</v>
      </c>
      <c r="M76" s="33">
        <v>363381414</v>
      </c>
      <c r="N76" s="33"/>
      <c r="O76" s="33"/>
      <c r="P76" s="33"/>
      <c r="Q76" s="33"/>
      <c r="R76" s="33"/>
      <c r="S76" s="33"/>
      <c r="T76" s="33"/>
      <c r="U76" s="33"/>
      <c r="V76" s="33">
        <v>640693885</v>
      </c>
      <c r="W76" s="33">
        <v>758244000</v>
      </c>
      <c r="X76" s="33"/>
      <c r="Y76" s="32"/>
      <c r="Z76" s="34">
        <v>1436240901</v>
      </c>
    </row>
    <row r="77" spans="1:26" ht="13.5" hidden="1">
      <c r="A77" s="36" t="s">
        <v>31</v>
      </c>
      <c r="B77" s="18">
        <v>314615563</v>
      </c>
      <c r="C77" s="18"/>
      <c r="D77" s="19">
        <v>447771600</v>
      </c>
      <c r="E77" s="20">
        <v>447771600</v>
      </c>
      <c r="F77" s="20">
        <v>16253197</v>
      </c>
      <c r="G77" s="20">
        <v>24677123</v>
      </c>
      <c r="H77" s="20">
        <v>22346904</v>
      </c>
      <c r="I77" s="20">
        <v>63277224</v>
      </c>
      <c r="J77" s="20">
        <v>95270101</v>
      </c>
      <c r="K77" s="20">
        <v>17633298</v>
      </c>
      <c r="L77" s="20">
        <v>18175736</v>
      </c>
      <c r="M77" s="20">
        <v>131079135</v>
      </c>
      <c r="N77" s="20"/>
      <c r="O77" s="20"/>
      <c r="P77" s="20"/>
      <c r="Q77" s="20"/>
      <c r="R77" s="20"/>
      <c r="S77" s="20"/>
      <c r="T77" s="20"/>
      <c r="U77" s="20"/>
      <c r="V77" s="20">
        <v>194356359</v>
      </c>
      <c r="W77" s="20">
        <v>268217000</v>
      </c>
      <c r="X77" s="20"/>
      <c r="Y77" s="19"/>
      <c r="Z77" s="22">
        <v>447771600</v>
      </c>
    </row>
    <row r="78" spans="1:26" ht="13.5" hidden="1">
      <c r="A78" s="37" t="s">
        <v>32</v>
      </c>
      <c r="B78" s="18">
        <v>821181239</v>
      </c>
      <c r="C78" s="18"/>
      <c r="D78" s="19">
        <v>970969301</v>
      </c>
      <c r="E78" s="20">
        <v>970969301</v>
      </c>
      <c r="F78" s="20">
        <v>58555166</v>
      </c>
      <c r="G78" s="20">
        <v>58994317</v>
      </c>
      <c r="H78" s="20">
        <v>67642765</v>
      </c>
      <c r="I78" s="20">
        <v>185192248</v>
      </c>
      <c r="J78" s="20">
        <v>64472084</v>
      </c>
      <c r="K78" s="20">
        <v>58853921</v>
      </c>
      <c r="L78" s="20">
        <v>69547026</v>
      </c>
      <c r="M78" s="20">
        <v>192873031</v>
      </c>
      <c r="N78" s="20"/>
      <c r="O78" s="20"/>
      <c r="P78" s="20"/>
      <c r="Q78" s="20"/>
      <c r="R78" s="20"/>
      <c r="S78" s="20"/>
      <c r="T78" s="20"/>
      <c r="U78" s="20"/>
      <c r="V78" s="20">
        <v>378065279</v>
      </c>
      <c r="W78" s="20">
        <v>481633000</v>
      </c>
      <c r="X78" s="20"/>
      <c r="Y78" s="19"/>
      <c r="Z78" s="22">
        <v>970969301</v>
      </c>
    </row>
    <row r="79" spans="1:26" ht="13.5" hidden="1">
      <c r="A79" s="38" t="s">
        <v>114</v>
      </c>
      <c r="B79" s="18">
        <v>590378743</v>
      </c>
      <c r="C79" s="18"/>
      <c r="D79" s="19">
        <v>630995062</v>
      </c>
      <c r="E79" s="20">
        <v>630995062</v>
      </c>
      <c r="F79" s="20">
        <v>45465319</v>
      </c>
      <c r="G79" s="20">
        <v>46628335</v>
      </c>
      <c r="H79" s="20">
        <v>52557553</v>
      </c>
      <c r="I79" s="20">
        <v>144651207</v>
      </c>
      <c r="J79" s="20">
        <v>49237874</v>
      </c>
      <c r="K79" s="20">
        <v>42772126</v>
      </c>
      <c r="L79" s="20">
        <v>46704713</v>
      </c>
      <c r="M79" s="20">
        <v>138714713</v>
      </c>
      <c r="N79" s="20"/>
      <c r="O79" s="20"/>
      <c r="P79" s="20"/>
      <c r="Q79" s="20"/>
      <c r="R79" s="20"/>
      <c r="S79" s="20"/>
      <c r="T79" s="20"/>
      <c r="U79" s="20"/>
      <c r="V79" s="20">
        <v>283365920</v>
      </c>
      <c r="W79" s="20">
        <v>312723000</v>
      </c>
      <c r="X79" s="20"/>
      <c r="Y79" s="19"/>
      <c r="Z79" s="22">
        <v>630995062</v>
      </c>
    </row>
    <row r="80" spans="1:26" ht="13.5" hidden="1">
      <c r="A80" s="38" t="s">
        <v>115</v>
      </c>
      <c r="B80" s="18">
        <v>163393076</v>
      </c>
      <c r="C80" s="18"/>
      <c r="D80" s="19">
        <v>223598500</v>
      </c>
      <c r="E80" s="20">
        <v>223598500</v>
      </c>
      <c r="F80" s="20">
        <v>8573907</v>
      </c>
      <c r="G80" s="20">
        <v>7665837</v>
      </c>
      <c r="H80" s="20">
        <v>9976793</v>
      </c>
      <c r="I80" s="20">
        <v>26216537</v>
      </c>
      <c r="J80" s="20">
        <v>10158484</v>
      </c>
      <c r="K80" s="20">
        <v>11035980</v>
      </c>
      <c r="L80" s="20">
        <v>17794440</v>
      </c>
      <c r="M80" s="20">
        <v>38988904</v>
      </c>
      <c r="N80" s="20"/>
      <c r="O80" s="20"/>
      <c r="P80" s="20"/>
      <c r="Q80" s="20"/>
      <c r="R80" s="20"/>
      <c r="S80" s="20"/>
      <c r="T80" s="20"/>
      <c r="U80" s="20"/>
      <c r="V80" s="20">
        <v>65205441</v>
      </c>
      <c r="W80" s="20">
        <v>112399000</v>
      </c>
      <c r="X80" s="20"/>
      <c r="Y80" s="19"/>
      <c r="Z80" s="22">
        <v>223598500</v>
      </c>
    </row>
    <row r="81" spans="1:26" ht="13.5" hidden="1">
      <c r="A81" s="38" t="s">
        <v>116</v>
      </c>
      <c r="B81" s="18">
        <v>37741273</v>
      </c>
      <c r="C81" s="18"/>
      <c r="D81" s="19">
        <v>66395698</v>
      </c>
      <c r="E81" s="20">
        <v>66395698</v>
      </c>
      <c r="F81" s="20">
        <v>2486618</v>
      </c>
      <c r="G81" s="20">
        <v>2568380</v>
      </c>
      <c r="H81" s="20">
        <v>2887391</v>
      </c>
      <c r="I81" s="20">
        <v>7942389</v>
      </c>
      <c r="J81" s="20">
        <v>2844333</v>
      </c>
      <c r="K81" s="20">
        <v>2867068</v>
      </c>
      <c r="L81" s="20">
        <v>2848041</v>
      </c>
      <c r="M81" s="20">
        <v>8559442</v>
      </c>
      <c r="N81" s="20"/>
      <c r="O81" s="20"/>
      <c r="P81" s="20"/>
      <c r="Q81" s="20"/>
      <c r="R81" s="20"/>
      <c r="S81" s="20"/>
      <c r="T81" s="20"/>
      <c r="U81" s="20"/>
      <c r="V81" s="20">
        <v>16501831</v>
      </c>
      <c r="W81" s="20">
        <v>31800000</v>
      </c>
      <c r="X81" s="20"/>
      <c r="Y81" s="19"/>
      <c r="Z81" s="22">
        <v>66395698</v>
      </c>
    </row>
    <row r="82" spans="1:26" ht="13.5" hidden="1">
      <c r="A82" s="38" t="s">
        <v>117</v>
      </c>
      <c r="B82" s="18">
        <v>29668147</v>
      </c>
      <c r="C82" s="18"/>
      <c r="D82" s="19">
        <v>49980041</v>
      </c>
      <c r="E82" s="20">
        <v>49980041</v>
      </c>
      <c r="F82" s="20">
        <v>2029322</v>
      </c>
      <c r="G82" s="20">
        <v>2131765</v>
      </c>
      <c r="H82" s="20">
        <v>2221028</v>
      </c>
      <c r="I82" s="20">
        <v>6382115</v>
      </c>
      <c r="J82" s="20">
        <v>2231393</v>
      </c>
      <c r="K82" s="20">
        <v>2178747</v>
      </c>
      <c r="L82" s="20">
        <v>2199832</v>
      </c>
      <c r="M82" s="20">
        <v>6609972</v>
      </c>
      <c r="N82" s="20"/>
      <c r="O82" s="20"/>
      <c r="P82" s="20"/>
      <c r="Q82" s="20"/>
      <c r="R82" s="20"/>
      <c r="S82" s="20"/>
      <c r="T82" s="20"/>
      <c r="U82" s="20"/>
      <c r="V82" s="20">
        <v>12992087</v>
      </c>
      <c r="W82" s="20">
        <v>24711000</v>
      </c>
      <c r="X82" s="20"/>
      <c r="Y82" s="19"/>
      <c r="Z82" s="22">
        <v>49980041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97256187</v>
      </c>
      <c r="C84" s="27"/>
      <c r="D84" s="28">
        <v>17500000</v>
      </c>
      <c r="E84" s="29">
        <v>17500000</v>
      </c>
      <c r="F84" s="29">
        <v>9090024</v>
      </c>
      <c r="G84" s="29">
        <v>9219367</v>
      </c>
      <c r="H84" s="29">
        <v>10533608</v>
      </c>
      <c r="I84" s="29">
        <v>28842999</v>
      </c>
      <c r="J84" s="29">
        <v>16890917</v>
      </c>
      <c r="K84" s="29">
        <v>11179925</v>
      </c>
      <c r="L84" s="29">
        <v>11358406</v>
      </c>
      <c r="M84" s="29">
        <v>39429248</v>
      </c>
      <c r="N84" s="29"/>
      <c r="O84" s="29"/>
      <c r="P84" s="29"/>
      <c r="Q84" s="29"/>
      <c r="R84" s="29"/>
      <c r="S84" s="29"/>
      <c r="T84" s="29"/>
      <c r="U84" s="29"/>
      <c r="V84" s="29">
        <v>68272247</v>
      </c>
      <c r="W84" s="29">
        <v>8394000</v>
      </c>
      <c r="X84" s="29"/>
      <c r="Y84" s="28"/>
      <c r="Z84" s="30">
        <v>17500000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8782100</v>
      </c>
      <c r="E5" s="59">
        <v>8782100</v>
      </c>
      <c r="F5" s="59">
        <v>8584440</v>
      </c>
      <c r="G5" s="59">
        <v>0</v>
      </c>
      <c r="H5" s="59">
        <v>0</v>
      </c>
      <c r="I5" s="59">
        <v>8584440</v>
      </c>
      <c r="J5" s="59">
        <v>612734</v>
      </c>
      <c r="K5" s="59">
        <v>0</v>
      </c>
      <c r="L5" s="59">
        <v>590769</v>
      </c>
      <c r="M5" s="59">
        <v>1203503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9787943</v>
      </c>
      <c r="W5" s="59">
        <v>4391052</v>
      </c>
      <c r="X5" s="59">
        <v>5396891</v>
      </c>
      <c r="Y5" s="60">
        <v>122.91</v>
      </c>
      <c r="Z5" s="61">
        <v>8782100</v>
      </c>
    </row>
    <row r="6" spans="1:26" ht="13.5">
      <c r="A6" s="57" t="s">
        <v>32</v>
      </c>
      <c r="B6" s="18">
        <v>0</v>
      </c>
      <c r="C6" s="18">
        <v>0</v>
      </c>
      <c r="D6" s="58">
        <v>77784190</v>
      </c>
      <c r="E6" s="59">
        <v>77784190</v>
      </c>
      <c r="F6" s="59">
        <v>4208018</v>
      </c>
      <c r="G6" s="59">
        <v>0</v>
      </c>
      <c r="H6" s="59">
        <v>0</v>
      </c>
      <c r="I6" s="59">
        <v>4208018</v>
      </c>
      <c r="J6" s="59">
        <v>0</v>
      </c>
      <c r="K6" s="59">
        <v>78500</v>
      </c>
      <c r="L6" s="59">
        <v>3567738</v>
      </c>
      <c r="M6" s="59">
        <v>3646238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7854256</v>
      </c>
      <c r="W6" s="59">
        <v>38892102</v>
      </c>
      <c r="X6" s="59">
        <v>-31037846</v>
      </c>
      <c r="Y6" s="60">
        <v>-79.81</v>
      </c>
      <c r="Z6" s="61">
        <v>77784190</v>
      </c>
    </row>
    <row r="7" spans="1:26" ht="13.5">
      <c r="A7" s="57" t="s">
        <v>33</v>
      </c>
      <c r="B7" s="18">
        <v>0</v>
      </c>
      <c r="C7" s="18">
        <v>0</v>
      </c>
      <c r="D7" s="58">
        <v>78600</v>
      </c>
      <c r="E7" s="59">
        <v>78600</v>
      </c>
      <c r="F7" s="59">
        <v>1132</v>
      </c>
      <c r="G7" s="59">
        <v>0</v>
      </c>
      <c r="H7" s="59">
        <v>1894</v>
      </c>
      <c r="I7" s="59">
        <v>3026</v>
      </c>
      <c r="J7" s="59">
        <v>2444</v>
      </c>
      <c r="K7" s="59">
        <v>1510</v>
      </c>
      <c r="L7" s="59">
        <v>6034</v>
      </c>
      <c r="M7" s="59">
        <v>9988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13014</v>
      </c>
      <c r="W7" s="59">
        <v>39300</v>
      </c>
      <c r="X7" s="59">
        <v>-26286</v>
      </c>
      <c r="Y7" s="60">
        <v>-66.89</v>
      </c>
      <c r="Z7" s="61">
        <v>78600</v>
      </c>
    </row>
    <row r="8" spans="1:26" ht="13.5">
      <c r="A8" s="57" t="s">
        <v>34</v>
      </c>
      <c r="B8" s="18">
        <v>0</v>
      </c>
      <c r="C8" s="18">
        <v>0</v>
      </c>
      <c r="D8" s="58">
        <v>63389000</v>
      </c>
      <c r="E8" s="59">
        <v>63389000</v>
      </c>
      <c r="F8" s="59">
        <v>25158000</v>
      </c>
      <c r="G8" s="59">
        <v>2260000</v>
      </c>
      <c r="H8" s="59">
        <v>0</v>
      </c>
      <c r="I8" s="59">
        <v>27418000</v>
      </c>
      <c r="J8" s="59">
        <v>737000</v>
      </c>
      <c r="K8" s="59">
        <v>5</v>
      </c>
      <c r="L8" s="59">
        <v>18305000</v>
      </c>
      <c r="M8" s="59">
        <v>19042005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46460005</v>
      </c>
      <c r="W8" s="59">
        <v>31694502</v>
      </c>
      <c r="X8" s="59">
        <v>14765503</v>
      </c>
      <c r="Y8" s="60">
        <v>46.59</v>
      </c>
      <c r="Z8" s="61">
        <v>63389000</v>
      </c>
    </row>
    <row r="9" spans="1:26" ht="13.5">
      <c r="A9" s="57" t="s">
        <v>35</v>
      </c>
      <c r="B9" s="18">
        <v>0</v>
      </c>
      <c r="C9" s="18">
        <v>0</v>
      </c>
      <c r="D9" s="58">
        <v>20080090</v>
      </c>
      <c r="E9" s="59">
        <v>20080090</v>
      </c>
      <c r="F9" s="59">
        <v>2926682</v>
      </c>
      <c r="G9" s="59">
        <v>0</v>
      </c>
      <c r="H9" s="59">
        <v>250</v>
      </c>
      <c r="I9" s="59">
        <v>2926932</v>
      </c>
      <c r="J9" s="59">
        <v>2005353</v>
      </c>
      <c r="K9" s="59">
        <v>34883</v>
      </c>
      <c r="L9" s="59">
        <v>2043712</v>
      </c>
      <c r="M9" s="59">
        <v>4083948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7010880</v>
      </c>
      <c r="W9" s="59">
        <v>10040052</v>
      </c>
      <c r="X9" s="59">
        <v>-3029172</v>
      </c>
      <c r="Y9" s="60">
        <v>-30.17</v>
      </c>
      <c r="Z9" s="61">
        <v>20080090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170113980</v>
      </c>
      <c r="E10" s="65">
        <f t="shared" si="0"/>
        <v>170113980</v>
      </c>
      <c r="F10" s="65">
        <f t="shared" si="0"/>
        <v>40878272</v>
      </c>
      <c r="G10" s="65">
        <f t="shared" si="0"/>
        <v>2260000</v>
      </c>
      <c r="H10" s="65">
        <f t="shared" si="0"/>
        <v>2144</v>
      </c>
      <c r="I10" s="65">
        <f t="shared" si="0"/>
        <v>43140416</v>
      </c>
      <c r="J10" s="65">
        <f t="shared" si="0"/>
        <v>3357531</v>
      </c>
      <c r="K10" s="65">
        <f t="shared" si="0"/>
        <v>114898</v>
      </c>
      <c r="L10" s="65">
        <f t="shared" si="0"/>
        <v>24513253</v>
      </c>
      <c r="M10" s="65">
        <f t="shared" si="0"/>
        <v>27985682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71126098</v>
      </c>
      <c r="W10" s="65">
        <f t="shared" si="0"/>
        <v>85057008</v>
      </c>
      <c r="X10" s="65">
        <f t="shared" si="0"/>
        <v>-13930910</v>
      </c>
      <c r="Y10" s="66">
        <f>+IF(W10&lt;&gt;0,(X10/W10)*100,0)</f>
        <v>-16.378321231332286</v>
      </c>
      <c r="Z10" s="67">
        <f t="shared" si="0"/>
        <v>170113980</v>
      </c>
    </row>
    <row r="11" spans="1:26" ht="13.5">
      <c r="A11" s="57" t="s">
        <v>36</v>
      </c>
      <c r="B11" s="18">
        <v>0</v>
      </c>
      <c r="C11" s="18">
        <v>0</v>
      </c>
      <c r="D11" s="58">
        <v>47969680</v>
      </c>
      <c r="E11" s="59">
        <v>47969680</v>
      </c>
      <c r="F11" s="59">
        <v>4880941</v>
      </c>
      <c r="G11" s="59">
        <v>4035419</v>
      </c>
      <c r="H11" s="59">
        <v>3624471</v>
      </c>
      <c r="I11" s="59">
        <v>12540831</v>
      </c>
      <c r="J11" s="59">
        <v>3869996</v>
      </c>
      <c r="K11" s="59">
        <v>3885452</v>
      </c>
      <c r="L11" s="59">
        <v>4008095</v>
      </c>
      <c r="M11" s="59">
        <v>11763543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24304374</v>
      </c>
      <c r="W11" s="59">
        <v>23984838</v>
      </c>
      <c r="X11" s="59">
        <v>319536</v>
      </c>
      <c r="Y11" s="60">
        <v>1.33</v>
      </c>
      <c r="Z11" s="61">
        <v>47969680</v>
      </c>
    </row>
    <row r="12" spans="1:26" ht="13.5">
      <c r="A12" s="57" t="s">
        <v>37</v>
      </c>
      <c r="B12" s="18">
        <v>0</v>
      </c>
      <c r="C12" s="18">
        <v>0</v>
      </c>
      <c r="D12" s="58">
        <v>4314210</v>
      </c>
      <c r="E12" s="59">
        <v>4314210</v>
      </c>
      <c r="F12" s="59">
        <v>0</v>
      </c>
      <c r="G12" s="59">
        <v>0</v>
      </c>
      <c r="H12" s="59">
        <v>0</v>
      </c>
      <c r="I12" s="59">
        <v>0</v>
      </c>
      <c r="J12" s="59">
        <v>273086</v>
      </c>
      <c r="K12" s="59">
        <v>245003</v>
      </c>
      <c r="L12" s="59">
        <v>273086</v>
      </c>
      <c r="M12" s="59">
        <v>791175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791175</v>
      </c>
      <c r="W12" s="59">
        <v>2157108</v>
      </c>
      <c r="X12" s="59">
        <v>-1365933</v>
      </c>
      <c r="Y12" s="60">
        <v>-63.32</v>
      </c>
      <c r="Z12" s="61">
        <v>4314210</v>
      </c>
    </row>
    <row r="13" spans="1:26" ht="13.5">
      <c r="A13" s="57" t="s">
        <v>107</v>
      </c>
      <c r="B13" s="18">
        <v>0</v>
      </c>
      <c r="C13" s="18">
        <v>0</v>
      </c>
      <c r="D13" s="58">
        <v>554200</v>
      </c>
      <c r="E13" s="59">
        <v>554200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277098</v>
      </c>
      <c r="X13" s="59">
        <v>-277098</v>
      </c>
      <c r="Y13" s="60">
        <v>-100</v>
      </c>
      <c r="Z13" s="61">
        <v>554200</v>
      </c>
    </row>
    <row r="14" spans="1:26" ht="13.5">
      <c r="A14" s="57" t="s">
        <v>38</v>
      </c>
      <c r="B14" s="18">
        <v>0</v>
      </c>
      <c r="C14" s="18">
        <v>0</v>
      </c>
      <c r="D14" s="58">
        <v>75100</v>
      </c>
      <c r="E14" s="59">
        <v>75100</v>
      </c>
      <c r="F14" s="59">
        <v>0</v>
      </c>
      <c r="G14" s="59">
        <v>6727</v>
      </c>
      <c r="H14" s="59">
        <v>1335</v>
      </c>
      <c r="I14" s="59">
        <v>8062</v>
      </c>
      <c r="J14" s="59">
        <v>37128</v>
      </c>
      <c r="K14" s="59">
        <v>15459</v>
      </c>
      <c r="L14" s="59">
        <v>0</v>
      </c>
      <c r="M14" s="59">
        <v>52587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60649</v>
      </c>
      <c r="W14" s="59">
        <v>37548</v>
      </c>
      <c r="X14" s="59">
        <v>23101</v>
      </c>
      <c r="Y14" s="60">
        <v>61.52</v>
      </c>
      <c r="Z14" s="61">
        <v>75100</v>
      </c>
    </row>
    <row r="15" spans="1:26" ht="13.5">
      <c r="A15" s="57" t="s">
        <v>39</v>
      </c>
      <c r="B15" s="18">
        <v>0</v>
      </c>
      <c r="C15" s="18">
        <v>0</v>
      </c>
      <c r="D15" s="58">
        <v>42775400</v>
      </c>
      <c r="E15" s="59">
        <v>42775400</v>
      </c>
      <c r="F15" s="59">
        <v>0</v>
      </c>
      <c r="G15" s="59">
        <v>283122</v>
      </c>
      <c r="H15" s="59">
        <v>326026</v>
      </c>
      <c r="I15" s="59">
        <v>609148</v>
      </c>
      <c r="J15" s="59">
        <v>0</v>
      </c>
      <c r="K15" s="59">
        <v>615815</v>
      </c>
      <c r="L15" s="59">
        <v>1504774</v>
      </c>
      <c r="M15" s="59">
        <v>2120589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2729737</v>
      </c>
      <c r="W15" s="59">
        <v>21387696</v>
      </c>
      <c r="X15" s="59">
        <v>-18657959</v>
      </c>
      <c r="Y15" s="60">
        <v>-87.24</v>
      </c>
      <c r="Z15" s="61">
        <v>42775400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71723893</v>
      </c>
      <c r="E17" s="59">
        <v>71723893</v>
      </c>
      <c r="F17" s="59">
        <v>5270078</v>
      </c>
      <c r="G17" s="59">
        <v>1412021</v>
      </c>
      <c r="H17" s="59">
        <v>2659520</v>
      </c>
      <c r="I17" s="59">
        <v>9341619</v>
      </c>
      <c r="J17" s="59">
        <v>1826592</v>
      </c>
      <c r="K17" s="59">
        <v>2116401</v>
      </c>
      <c r="L17" s="59">
        <v>4262041</v>
      </c>
      <c r="M17" s="59">
        <v>8205034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17546653</v>
      </c>
      <c r="W17" s="59">
        <v>35861946</v>
      </c>
      <c r="X17" s="59">
        <v>-18315293</v>
      </c>
      <c r="Y17" s="60">
        <v>-51.07</v>
      </c>
      <c r="Z17" s="61">
        <v>71723893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167412483</v>
      </c>
      <c r="E18" s="72">
        <f t="shared" si="1"/>
        <v>167412483</v>
      </c>
      <c r="F18" s="72">
        <f t="shared" si="1"/>
        <v>10151019</v>
      </c>
      <c r="G18" s="72">
        <f t="shared" si="1"/>
        <v>5737289</v>
      </c>
      <c r="H18" s="72">
        <f t="shared" si="1"/>
        <v>6611352</v>
      </c>
      <c r="I18" s="72">
        <f t="shared" si="1"/>
        <v>22499660</v>
      </c>
      <c r="J18" s="72">
        <f t="shared" si="1"/>
        <v>6006802</v>
      </c>
      <c r="K18" s="72">
        <f t="shared" si="1"/>
        <v>6878130</v>
      </c>
      <c r="L18" s="72">
        <f t="shared" si="1"/>
        <v>10047996</v>
      </c>
      <c r="M18" s="72">
        <f t="shared" si="1"/>
        <v>22932928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45432588</v>
      </c>
      <c r="W18" s="72">
        <f t="shared" si="1"/>
        <v>83706234</v>
      </c>
      <c r="X18" s="72">
        <f t="shared" si="1"/>
        <v>-38273646</v>
      </c>
      <c r="Y18" s="66">
        <f>+IF(W18&lt;&gt;0,(X18/W18)*100,0)</f>
        <v>-45.72377010773176</v>
      </c>
      <c r="Z18" s="73">
        <f t="shared" si="1"/>
        <v>167412483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2701497</v>
      </c>
      <c r="E19" s="76">
        <f t="shared" si="2"/>
        <v>2701497</v>
      </c>
      <c r="F19" s="76">
        <f t="shared" si="2"/>
        <v>30727253</v>
      </c>
      <c r="G19" s="76">
        <f t="shared" si="2"/>
        <v>-3477289</v>
      </c>
      <c r="H19" s="76">
        <f t="shared" si="2"/>
        <v>-6609208</v>
      </c>
      <c r="I19" s="76">
        <f t="shared" si="2"/>
        <v>20640756</v>
      </c>
      <c r="J19" s="76">
        <f t="shared" si="2"/>
        <v>-2649271</v>
      </c>
      <c r="K19" s="76">
        <f t="shared" si="2"/>
        <v>-6763232</v>
      </c>
      <c r="L19" s="76">
        <f t="shared" si="2"/>
        <v>14465257</v>
      </c>
      <c r="M19" s="76">
        <f t="shared" si="2"/>
        <v>5052754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25693510</v>
      </c>
      <c r="W19" s="76">
        <f>IF(E10=E18,0,W10-W18)</f>
        <v>1350774</v>
      </c>
      <c r="X19" s="76">
        <f t="shared" si="2"/>
        <v>24342736</v>
      </c>
      <c r="Y19" s="77">
        <f>+IF(W19&lt;&gt;0,(X19/W19)*100,0)</f>
        <v>1802.132407049588</v>
      </c>
      <c r="Z19" s="78">
        <f t="shared" si="2"/>
        <v>2701497</v>
      </c>
    </row>
    <row r="20" spans="1:26" ht="13.5">
      <c r="A20" s="57" t="s">
        <v>44</v>
      </c>
      <c r="B20" s="18">
        <v>0</v>
      </c>
      <c r="C20" s="18">
        <v>0</v>
      </c>
      <c r="D20" s="58">
        <v>29208000</v>
      </c>
      <c r="E20" s="59">
        <v>29208000</v>
      </c>
      <c r="F20" s="59">
        <v>11203000</v>
      </c>
      <c r="G20" s="59">
        <v>0</v>
      </c>
      <c r="H20" s="59">
        <v>0</v>
      </c>
      <c r="I20" s="59">
        <v>11203000</v>
      </c>
      <c r="J20" s="59">
        <v>0</v>
      </c>
      <c r="K20" s="59">
        <v>0</v>
      </c>
      <c r="L20" s="59">
        <v>6000000</v>
      </c>
      <c r="M20" s="59">
        <v>6000000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17203000</v>
      </c>
      <c r="W20" s="59">
        <v>14604000</v>
      </c>
      <c r="X20" s="59">
        <v>2599000</v>
      </c>
      <c r="Y20" s="60">
        <v>17.8</v>
      </c>
      <c r="Z20" s="61">
        <v>29208000</v>
      </c>
    </row>
    <row r="21" spans="1:26" ht="13.5">
      <c r="A21" s="57" t="s">
        <v>108</v>
      </c>
      <c r="B21" s="79">
        <v>0</v>
      </c>
      <c r="C21" s="79">
        <v>0</v>
      </c>
      <c r="D21" s="80">
        <v>500000</v>
      </c>
      <c r="E21" s="81">
        <v>500000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250002</v>
      </c>
      <c r="X21" s="81">
        <v>-250002</v>
      </c>
      <c r="Y21" s="82">
        <v>-100</v>
      </c>
      <c r="Z21" s="83">
        <v>500000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32409497</v>
      </c>
      <c r="E22" s="87">
        <f t="shared" si="3"/>
        <v>32409497</v>
      </c>
      <c r="F22" s="87">
        <f t="shared" si="3"/>
        <v>41930253</v>
      </c>
      <c r="G22" s="87">
        <f t="shared" si="3"/>
        <v>-3477289</v>
      </c>
      <c r="H22" s="87">
        <f t="shared" si="3"/>
        <v>-6609208</v>
      </c>
      <c r="I22" s="87">
        <f t="shared" si="3"/>
        <v>31843756</v>
      </c>
      <c r="J22" s="87">
        <f t="shared" si="3"/>
        <v>-2649271</v>
      </c>
      <c r="K22" s="87">
        <f t="shared" si="3"/>
        <v>-6763232</v>
      </c>
      <c r="L22" s="87">
        <f t="shared" si="3"/>
        <v>20465257</v>
      </c>
      <c r="M22" s="87">
        <f t="shared" si="3"/>
        <v>11052754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42896510</v>
      </c>
      <c r="W22" s="87">
        <f t="shared" si="3"/>
        <v>16204776</v>
      </c>
      <c r="X22" s="87">
        <f t="shared" si="3"/>
        <v>26691734</v>
      </c>
      <c r="Y22" s="88">
        <f>+IF(W22&lt;&gt;0,(X22/W22)*100,0)</f>
        <v>164.7152296335352</v>
      </c>
      <c r="Z22" s="89">
        <f t="shared" si="3"/>
        <v>32409497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32409497</v>
      </c>
      <c r="E24" s="76">
        <f t="shared" si="4"/>
        <v>32409497</v>
      </c>
      <c r="F24" s="76">
        <f t="shared" si="4"/>
        <v>41930253</v>
      </c>
      <c r="G24" s="76">
        <f t="shared" si="4"/>
        <v>-3477289</v>
      </c>
      <c r="H24" s="76">
        <f t="shared" si="4"/>
        <v>-6609208</v>
      </c>
      <c r="I24" s="76">
        <f t="shared" si="4"/>
        <v>31843756</v>
      </c>
      <c r="J24" s="76">
        <f t="shared" si="4"/>
        <v>-2649271</v>
      </c>
      <c r="K24" s="76">
        <f t="shared" si="4"/>
        <v>-6763232</v>
      </c>
      <c r="L24" s="76">
        <f t="shared" si="4"/>
        <v>20465257</v>
      </c>
      <c r="M24" s="76">
        <f t="shared" si="4"/>
        <v>11052754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42896510</v>
      </c>
      <c r="W24" s="76">
        <f t="shared" si="4"/>
        <v>16204776</v>
      </c>
      <c r="X24" s="76">
        <f t="shared" si="4"/>
        <v>26691734</v>
      </c>
      <c r="Y24" s="77">
        <f>+IF(W24&lt;&gt;0,(X24/W24)*100,0)</f>
        <v>164.7152296335352</v>
      </c>
      <c r="Z24" s="78">
        <f t="shared" si="4"/>
        <v>32409497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75669152</v>
      </c>
      <c r="E27" s="99">
        <v>75669152</v>
      </c>
      <c r="F27" s="99">
        <v>0</v>
      </c>
      <c r="G27" s="99">
        <v>5403595</v>
      </c>
      <c r="H27" s="99">
        <v>1902759</v>
      </c>
      <c r="I27" s="99">
        <v>7306354</v>
      </c>
      <c r="J27" s="99">
        <v>825129</v>
      </c>
      <c r="K27" s="99">
        <v>0</v>
      </c>
      <c r="L27" s="99">
        <v>0</v>
      </c>
      <c r="M27" s="99">
        <v>825129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8131483</v>
      </c>
      <c r="W27" s="99">
        <v>37834576</v>
      </c>
      <c r="X27" s="99">
        <v>-29703093</v>
      </c>
      <c r="Y27" s="100">
        <v>-78.51</v>
      </c>
      <c r="Z27" s="101">
        <v>75669152</v>
      </c>
    </row>
    <row r="28" spans="1:26" ht="13.5">
      <c r="A28" s="102" t="s">
        <v>44</v>
      </c>
      <c r="B28" s="18">
        <v>0</v>
      </c>
      <c r="C28" s="18">
        <v>0</v>
      </c>
      <c r="D28" s="58">
        <v>75169152</v>
      </c>
      <c r="E28" s="59">
        <v>75169152</v>
      </c>
      <c r="F28" s="59">
        <v>0</v>
      </c>
      <c r="G28" s="59">
        <v>5403595</v>
      </c>
      <c r="H28" s="59">
        <v>1902759</v>
      </c>
      <c r="I28" s="59">
        <v>7306354</v>
      </c>
      <c r="J28" s="59">
        <v>825129</v>
      </c>
      <c r="K28" s="59">
        <v>0</v>
      </c>
      <c r="L28" s="59">
        <v>0</v>
      </c>
      <c r="M28" s="59">
        <v>825129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8131483</v>
      </c>
      <c r="W28" s="59">
        <v>37584576</v>
      </c>
      <c r="X28" s="59">
        <v>-29453093</v>
      </c>
      <c r="Y28" s="60">
        <v>-78.36</v>
      </c>
      <c r="Z28" s="61">
        <v>75169152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250000</v>
      </c>
      <c r="X31" s="59">
        <v>-250000</v>
      </c>
      <c r="Y31" s="60">
        <v>-100</v>
      </c>
      <c r="Z31" s="61">
        <v>500000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75669152</v>
      </c>
      <c r="E32" s="99">
        <f t="shared" si="5"/>
        <v>75669152</v>
      </c>
      <c r="F32" s="99">
        <f t="shared" si="5"/>
        <v>0</v>
      </c>
      <c r="G32" s="99">
        <f t="shared" si="5"/>
        <v>5403595</v>
      </c>
      <c r="H32" s="99">
        <f t="shared" si="5"/>
        <v>1902759</v>
      </c>
      <c r="I32" s="99">
        <f t="shared" si="5"/>
        <v>7306354</v>
      </c>
      <c r="J32" s="99">
        <f t="shared" si="5"/>
        <v>825129</v>
      </c>
      <c r="K32" s="99">
        <f t="shared" si="5"/>
        <v>0</v>
      </c>
      <c r="L32" s="99">
        <f t="shared" si="5"/>
        <v>0</v>
      </c>
      <c r="M32" s="99">
        <f t="shared" si="5"/>
        <v>825129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8131483</v>
      </c>
      <c r="W32" s="99">
        <f t="shared" si="5"/>
        <v>37834576</v>
      </c>
      <c r="X32" s="99">
        <f t="shared" si="5"/>
        <v>-29703093</v>
      </c>
      <c r="Y32" s="100">
        <f>+IF(W32&lt;&gt;0,(X32/W32)*100,0)</f>
        <v>-78.50779932091746</v>
      </c>
      <c r="Z32" s="101">
        <f t="shared" si="5"/>
        <v>75669152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187714364</v>
      </c>
      <c r="E35" s="59">
        <v>187714364</v>
      </c>
      <c r="F35" s="59">
        <v>311188077</v>
      </c>
      <c r="G35" s="59">
        <v>268288399</v>
      </c>
      <c r="H35" s="59">
        <v>311088125</v>
      </c>
      <c r="I35" s="59">
        <v>311088125</v>
      </c>
      <c r="J35" s="59">
        <v>316119702</v>
      </c>
      <c r="K35" s="59">
        <v>318833349</v>
      </c>
      <c r="L35" s="59">
        <v>324380874</v>
      </c>
      <c r="M35" s="59">
        <v>324380874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324380874</v>
      </c>
      <c r="W35" s="59">
        <v>93857182</v>
      </c>
      <c r="X35" s="59">
        <v>230523692</v>
      </c>
      <c r="Y35" s="60">
        <v>245.61</v>
      </c>
      <c r="Z35" s="61">
        <v>187714364</v>
      </c>
    </row>
    <row r="36" spans="1:26" ht="13.5">
      <c r="A36" s="57" t="s">
        <v>53</v>
      </c>
      <c r="B36" s="18">
        <v>0</v>
      </c>
      <c r="C36" s="18">
        <v>0</v>
      </c>
      <c r="D36" s="58">
        <v>569837442</v>
      </c>
      <c r="E36" s="59">
        <v>569837442</v>
      </c>
      <c r="F36" s="59">
        <v>3430819143</v>
      </c>
      <c r="G36" s="59">
        <v>3430819143</v>
      </c>
      <c r="H36" s="59">
        <v>570363613</v>
      </c>
      <c r="I36" s="59">
        <v>570363613</v>
      </c>
      <c r="J36" s="59">
        <v>570363613</v>
      </c>
      <c r="K36" s="59">
        <v>570363613</v>
      </c>
      <c r="L36" s="59">
        <v>570363613</v>
      </c>
      <c r="M36" s="59">
        <v>570363613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570363613</v>
      </c>
      <c r="W36" s="59">
        <v>284918721</v>
      </c>
      <c r="X36" s="59">
        <v>285444892</v>
      </c>
      <c r="Y36" s="60">
        <v>100.18</v>
      </c>
      <c r="Z36" s="61">
        <v>569837442</v>
      </c>
    </row>
    <row r="37" spans="1:26" ht="13.5">
      <c r="A37" s="57" t="s">
        <v>54</v>
      </c>
      <c r="B37" s="18">
        <v>0</v>
      </c>
      <c r="C37" s="18">
        <v>0</v>
      </c>
      <c r="D37" s="58">
        <v>58171872</v>
      </c>
      <c r="E37" s="59">
        <v>58171872</v>
      </c>
      <c r="F37" s="59">
        <v>104466608</v>
      </c>
      <c r="G37" s="59">
        <v>108671567</v>
      </c>
      <c r="H37" s="59">
        <v>83093521</v>
      </c>
      <c r="I37" s="59">
        <v>83093521</v>
      </c>
      <c r="J37" s="59">
        <v>87046482</v>
      </c>
      <c r="K37" s="59">
        <v>100127502</v>
      </c>
      <c r="L37" s="59">
        <v>90807468</v>
      </c>
      <c r="M37" s="59">
        <v>90807468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90807468</v>
      </c>
      <c r="W37" s="59">
        <v>29085936</v>
      </c>
      <c r="X37" s="59">
        <v>61721532</v>
      </c>
      <c r="Y37" s="60">
        <v>212.2</v>
      </c>
      <c r="Z37" s="61">
        <v>58171872</v>
      </c>
    </row>
    <row r="38" spans="1:26" ht="13.5">
      <c r="A38" s="57" t="s">
        <v>55</v>
      </c>
      <c r="B38" s="18">
        <v>0</v>
      </c>
      <c r="C38" s="18">
        <v>0</v>
      </c>
      <c r="D38" s="58">
        <v>17068000</v>
      </c>
      <c r="E38" s="59">
        <v>17068000</v>
      </c>
      <c r="F38" s="59">
        <v>15077429</v>
      </c>
      <c r="G38" s="59">
        <v>15077429</v>
      </c>
      <c r="H38" s="59">
        <v>36580434</v>
      </c>
      <c r="I38" s="59">
        <v>36580434</v>
      </c>
      <c r="J38" s="59">
        <v>36580434</v>
      </c>
      <c r="K38" s="59">
        <v>36580434</v>
      </c>
      <c r="L38" s="59">
        <v>36580434</v>
      </c>
      <c r="M38" s="59">
        <v>36580434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36580434</v>
      </c>
      <c r="W38" s="59">
        <v>8534000</v>
      </c>
      <c r="X38" s="59">
        <v>28046434</v>
      </c>
      <c r="Y38" s="60">
        <v>328.64</v>
      </c>
      <c r="Z38" s="61">
        <v>17068000</v>
      </c>
    </row>
    <row r="39" spans="1:26" ht="13.5">
      <c r="A39" s="57" t="s">
        <v>56</v>
      </c>
      <c r="B39" s="18">
        <v>0</v>
      </c>
      <c r="C39" s="18">
        <v>0</v>
      </c>
      <c r="D39" s="58">
        <v>682311934</v>
      </c>
      <c r="E39" s="59">
        <v>682311934</v>
      </c>
      <c r="F39" s="59">
        <v>3622463183</v>
      </c>
      <c r="G39" s="59">
        <v>3575358546</v>
      </c>
      <c r="H39" s="59">
        <v>761777783</v>
      </c>
      <c r="I39" s="59">
        <v>761777783</v>
      </c>
      <c r="J39" s="59">
        <v>762856399</v>
      </c>
      <c r="K39" s="59">
        <v>752489026</v>
      </c>
      <c r="L39" s="59">
        <v>767356585</v>
      </c>
      <c r="M39" s="59">
        <v>767356585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767356585</v>
      </c>
      <c r="W39" s="59">
        <v>341155967</v>
      </c>
      <c r="X39" s="59">
        <v>426200618</v>
      </c>
      <c r="Y39" s="60">
        <v>124.93</v>
      </c>
      <c r="Z39" s="61">
        <v>682311934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77713908</v>
      </c>
      <c r="E42" s="59">
        <v>77713908</v>
      </c>
      <c r="F42" s="59">
        <v>22499457</v>
      </c>
      <c r="G42" s="59">
        <v>-3459584</v>
      </c>
      <c r="H42" s="59">
        <v>-6609208</v>
      </c>
      <c r="I42" s="59">
        <v>12430665</v>
      </c>
      <c r="J42" s="59">
        <v>-2649271</v>
      </c>
      <c r="K42" s="59">
        <v>-416346</v>
      </c>
      <c r="L42" s="59">
        <v>15778397</v>
      </c>
      <c r="M42" s="59">
        <v>12712780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25143445</v>
      </c>
      <c r="W42" s="59">
        <v>38856954</v>
      </c>
      <c r="X42" s="59">
        <v>-13713509</v>
      </c>
      <c r="Y42" s="60">
        <v>-35.29</v>
      </c>
      <c r="Z42" s="61">
        <v>77713908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42000</v>
      </c>
      <c r="E44" s="59">
        <v>42000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21000</v>
      </c>
      <c r="X44" s="59">
        <v>-21000</v>
      </c>
      <c r="Y44" s="60">
        <v>-100</v>
      </c>
      <c r="Z44" s="61">
        <v>42000</v>
      </c>
    </row>
    <row r="45" spans="1:26" ht="13.5">
      <c r="A45" s="69" t="s">
        <v>61</v>
      </c>
      <c r="B45" s="21">
        <v>0</v>
      </c>
      <c r="C45" s="21">
        <v>0</v>
      </c>
      <c r="D45" s="98">
        <v>83289207</v>
      </c>
      <c r="E45" s="99">
        <v>83289207</v>
      </c>
      <c r="F45" s="99">
        <v>22959375</v>
      </c>
      <c r="G45" s="99">
        <v>19499791</v>
      </c>
      <c r="H45" s="99">
        <v>12890583</v>
      </c>
      <c r="I45" s="99">
        <v>12890583</v>
      </c>
      <c r="J45" s="99">
        <v>10241312</v>
      </c>
      <c r="K45" s="99">
        <v>9824966</v>
      </c>
      <c r="L45" s="99">
        <v>25603363</v>
      </c>
      <c r="M45" s="99">
        <v>25603363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25603363</v>
      </c>
      <c r="W45" s="99">
        <v>44411253</v>
      </c>
      <c r="X45" s="99">
        <v>-18807890</v>
      </c>
      <c r="Y45" s="100">
        <v>-42.35</v>
      </c>
      <c r="Z45" s="101">
        <v>83289207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12406535</v>
      </c>
      <c r="C51" s="51">
        <v>0</v>
      </c>
      <c r="D51" s="128">
        <v>2797751</v>
      </c>
      <c r="E51" s="53">
        <v>3934756</v>
      </c>
      <c r="F51" s="53">
        <v>0</v>
      </c>
      <c r="G51" s="53">
        <v>0</v>
      </c>
      <c r="H51" s="53">
        <v>0</v>
      </c>
      <c r="I51" s="53">
        <v>3389187</v>
      </c>
      <c r="J51" s="53">
        <v>0</v>
      </c>
      <c r="K51" s="53">
        <v>0</v>
      </c>
      <c r="L51" s="53">
        <v>0</v>
      </c>
      <c r="M51" s="53">
        <v>48971914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136927</v>
      </c>
      <c r="W51" s="53">
        <v>9813825</v>
      </c>
      <c r="X51" s="53">
        <v>12816</v>
      </c>
      <c r="Y51" s="53">
        <v>81463711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100.07415625678912</v>
      </c>
      <c r="E58" s="7">
        <f t="shared" si="6"/>
        <v>100.07415625678912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100</v>
      </c>
      <c r="J58" s="7">
        <f t="shared" si="6"/>
        <v>100</v>
      </c>
      <c r="K58" s="7">
        <f t="shared" si="6"/>
        <v>2314.450881643884</v>
      </c>
      <c r="L58" s="7">
        <f t="shared" si="6"/>
        <v>61.12250328695392</v>
      </c>
      <c r="M58" s="7">
        <f t="shared" si="6"/>
        <v>92.72930387036537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97.28109510745023</v>
      </c>
      <c r="W58" s="7">
        <f t="shared" si="6"/>
        <v>100.07413548783958</v>
      </c>
      <c r="X58" s="7">
        <f t="shared" si="6"/>
        <v>0</v>
      </c>
      <c r="Y58" s="7">
        <f t="shared" si="6"/>
        <v>0</v>
      </c>
      <c r="Z58" s="8">
        <f t="shared" si="6"/>
        <v>100.07415625678912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100.0000455471926</v>
      </c>
      <c r="E59" s="10">
        <f t="shared" si="7"/>
        <v>100.0000455471926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180.55111219444487</v>
      </c>
      <c r="M59" s="10">
        <f t="shared" si="7"/>
        <v>226.49449149690528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115.55347226684913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100.0000455471926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100.0000025712166</v>
      </c>
      <c r="E60" s="13">
        <f t="shared" si="7"/>
        <v>100.0000025712166</v>
      </c>
      <c r="F60" s="13">
        <f t="shared" si="7"/>
        <v>100</v>
      </c>
      <c r="G60" s="13">
        <f t="shared" si="7"/>
        <v>0</v>
      </c>
      <c r="H60" s="13">
        <f t="shared" si="7"/>
        <v>0</v>
      </c>
      <c r="I60" s="13">
        <f t="shared" si="7"/>
        <v>100</v>
      </c>
      <c r="J60" s="13">
        <f t="shared" si="7"/>
        <v>0</v>
      </c>
      <c r="K60" s="13">
        <f t="shared" si="7"/>
        <v>1002.771974522293</v>
      </c>
      <c r="L60" s="13">
        <f t="shared" si="7"/>
        <v>19.545297328447326</v>
      </c>
      <c r="M60" s="13">
        <f t="shared" si="7"/>
        <v>40.71322277920421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72.47687113839936</v>
      </c>
      <c r="W60" s="13">
        <f t="shared" si="7"/>
        <v>99.99998457270321</v>
      </c>
      <c r="X60" s="13">
        <f t="shared" si="7"/>
        <v>0</v>
      </c>
      <c r="Y60" s="13">
        <f t="shared" si="7"/>
        <v>0</v>
      </c>
      <c r="Z60" s="14">
        <f t="shared" si="7"/>
        <v>100.0000025712166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263.52524105771664</v>
      </c>
      <c r="E61" s="13">
        <f t="shared" si="7"/>
        <v>263.52524105771664</v>
      </c>
      <c r="F61" s="13">
        <f t="shared" si="7"/>
        <v>100</v>
      </c>
      <c r="G61" s="13">
        <f t="shared" si="7"/>
        <v>0</v>
      </c>
      <c r="H61" s="13">
        <f t="shared" si="7"/>
        <v>0</v>
      </c>
      <c r="I61" s="13">
        <f t="shared" si="7"/>
        <v>100</v>
      </c>
      <c r="J61" s="13">
        <f t="shared" si="7"/>
        <v>0</v>
      </c>
      <c r="K61" s="13">
        <f t="shared" si="7"/>
        <v>333.8407643312102</v>
      </c>
      <c r="L61" s="13">
        <f t="shared" si="7"/>
        <v>13.928382562429187</v>
      </c>
      <c r="M61" s="13">
        <f t="shared" si="7"/>
        <v>30.685780136377982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72.62308060876546</v>
      </c>
      <c r="W61" s="13">
        <f t="shared" si="7"/>
        <v>263.5251874898617</v>
      </c>
      <c r="X61" s="13">
        <f t="shared" si="7"/>
        <v>0</v>
      </c>
      <c r="Y61" s="13">
        <f t="shared" si="7"/>
        <v>0</v>
      </c>
      <c r="Z61" s="14">
        <f t="shared" si="7"/>
        <v>263.52524105771664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17.96556934478431</v>
      </c>
      <c r="M62" s="13">
        <f t="shared" si="7"/>
        <v>36.652120541582185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65.4805205805709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0</v>
      </c>
      <c r="H63" s="13">
        <f t="shared" si="7"/>
        <v>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36.3954935917031</v>
      </c>
      <c r="M63" s="13">
        <f t="shared" si="7"/>
        <v>71.04282682757184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84.79141508270568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0</v>
      </c>
      <c r="H64" s="13">
        <f t="shared" si="7"/>
        <v>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29.793653580176834</v>
      </c>
      <c r="M64" s="13">
        <f t="shared" si="7"/>
        <v>62.88028560693936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81.48223629448293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100.40434988374247</v>
      </c>
      <c r="E66" s="16">
        <f t="shared" si="7"/>
        <v>100.40434988374247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99.9816139232423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99.9876786573499</v>
      </c>
      <c r="W66" s="16">
        <f t="shared" si="7"/>
        <v>100.40432922399036</v>
      </c>
      <c r="X66" s="16">
        <f t="shared" si="7"/>
        <v>0</v>
      </c>
      <c r="Y66" s="16">
        <f t="shared" si="7"/>
        <v>0</v>
      </c>
      <c r="Z66" s="17">
        <f t="shared" si="7"/>
        <v>100.40434988374247</v>
      </c>
    </row>
    <row r="67" spans="1:26" ht="13.5" hidden="1">
      <c r="A67" s="40" t="s">
        <v>120</v>
      </c>
      <c r="B67" s="23"/>
      <c r="C67" s="23"/>
      <c r="D67" s="24">
        <v>106005890</v>
      </c>
      <c r="E67" s="25">
        <v>106005890</v>
      </c>
      <c r="F67" s="25">
        <v>14738710</v>
      </c>
      <c r="G67" s="25"/>
      <c r="H67" s="25"/>
      <c r="I67" s="25">
        <v>14738710</v>
      </c>
      <c r="J67" s="25">
        <v>2565395</v>
      </c>
      <c r="K67" s="25">
        <v>79227</v>
      </c>
      <c r="L67" s="25">
        <v>6159198</v>
      </c>
      <c r="M67" s="25">
        <v>8803820</v>
      </c>
      <c r="N67" s="25"/>
      <c r="O67" s="25"/>
      <c r="P67" s="25"/>
      <c r="Q67" s="25"/>
      <c r="R67" s="25"/>
      <c r="S67" s="25"/>
      <c r="T67" s="25"/>
      <c r="U67" s="25"/>
      <c r="V67" s="25">
        <v>23542530</v>
      </c>
      <c r="W67" s="25">
        <v>53002956</v>
      </c>
      <c r="X67" s="25"/>
      <c r="Y67" s="24"/>
      <c r="Z67" s="26">
        <v>106005890</v>
      </c>
    </row>
    <row r="68" spans="1:26" ht="13.5" hidden="1">
      <c r="A68" s="36" t="s">
        <v>31</v>
      </c>
      <c r="B68" s="18"/>
      <c r="C68" s="18"/>
      <c r="D68" s="19">
        <v>8782100</v>
      </c>
      <c r="E68" s="20">
        <v>8782100</v>
      </c>
      <c r="F68" s="20">
        <v>8584440</v>
      </c>
      <c r="G68" s="20"/>
      <c r="H68" s="20"/>
      <c r="I68" s="20">
        <v>8584440</v>
      </c>
      <c r="J68" s="20">
        <v>612734</v>
      </c>
      <c r="K68" s="20"/>
      <c r="L68" s="20">
        <v>590769</v>
      </c>
      <c r="M68" s="20">
        <v>1203503</v>
      </c>
      <c r="N68" s="20"/>
      <c r="O68" s="20"/>
      <c r="P68" s="20"/>
      <c r="Q68" s="20"/>
      <c r="R68" s="20"/>
      <c r="S68" s="20"/>
      <c r="T68" s="20"/>
      <c r="U68" s="20"/>
      <c r="V68" s="20">
        <v>9787943</v>
      </c>
      <c r="W68" s="20">
        <v>4391052</v>
      </c>
      <c r="X68" s="20"/>
      <c r="Y68" s="19"/>
      <c r="Z68" s="22">
        <v>8782100</v>
      </c>
    </row>
    <row r="69" spans="1:26" ht="13.5" hidden="1">
      <c r="A69" s="37" t="s">
        <v>32</v>
      </c>
      <c r="B69" s="18"/>
      <c r="C69" s="18"/>
      <c r="D69" s="19">
        <v>77784190</v>
      </c>
      <c r="E69" s="20">
        <v>77784190</v>
      </c>
      <c r="F69" s="20">
        <v>4208018</v>
      </c>
      <c r="G69" s="20"/>
      <c r="H69" s="20"/>
      <c r="I69" s="20">
        <v>4208018</v>
      </c>
      <c r="J69" s="20"/>
      <c r="K69" s="20">
        <v>78500</v>
      </c>
      <c r="L69" s="20">
        <v>3567738</v>
      </c>
      <c r="M69" s="20">
        <v>3646238</v>
      </c>
      <c r="N69" s="20"/>
      <c r="O69" s="20"/>
      <c r="P69" s="20"/>
      <c r="Q69" s="20"/>
      <c r="R69" s="20"/>
      <c r="S69" s="20"/>
      <c r="T69" s="20"/>
      <c r="U69" s="20"/>
      <c r="V69" s="20">
        <v>7854256</v>
      </c>
      <c r="W69" s="20">
        <v>38892102</v>
      </c>
      <c r="X69" s="20"/>
      <c r="Y69" s="19"/>
      <c r="Z69" s="22">
        <v>77784190</v>
      </c>
    </row>
    <row r="70" spans="1:26" ht="13.5" hidden="1">
      <c r="A70" s="38" t="s">
        <v>114</v>
      </c>
      <c r="B70" s="18"/>
      <c r="C70" s="18"/>
      <c r="D70" s="19">
        <v>29516790</v>
      </c>
      <c r="E70" s="20">
        <v>29516790</v>
      </c>
      <c r="F70" s="20">
        <v>2295673</v>
      </c>
      <c r="G70" s="20"/>
      <c r="H70" s="20"/>
      <c r="I70" s="20">
        <v>2295673</v>
      </c>
      <c r="J70" s="20"/>
      <c r="K70" s="20">
        <v>78500</v>
      </c>
      <c r="L70" s="20">
        <v>1420129</v>
      </c>
      <c r="M70" s="20">
        <v>1498629</v>
      </c>
      <c r="N70" s="20"/>
      <c r="O70" s="20"/>
      <c r="P70" s="20"/>
      <c r="Q70" s="20"/>
      <c r="R70" s="20"/>
      <c r="S70" s="20"/>
      <c r="T70" s="20"/>
      <c r="U70" s="20"/>
      <c r="V70" s="20">
        <v>3794302</v>
      </c>
      <c r="W70" s="20">
        <v>14758398</v>
      </c>
      <c r="X70" s="20"/>
      <c r="Y70" s="19"/>
      <c r="Z70" s="22">
        <v>29516790</v>
      </c>
    </row>
    <row r="71" spans="1:26" ht="13.5" hidden="1">
      <c r="A71" s="38" t="s">
        <v>115</v>
      </c>
      <c r="B71" s="18"/>
      <c r="C71" s="18"/>
      <c r="D71" s="19">
        <v>36955400</v>
      </c>
      <c r="E71" s="20">
        <v>36955400</v>
      </c>
      <c r="F71" s="20">
        <v>1096011</v>
      </c>
      <c r="G71" s="20"/>
      <c r="H71" s="20"/>
      <c r="I71" s="20">
        <v>1096011</v>
      </c>
      <c r="J71" s="20"/>
      <c r="K71" s="20"/>
      <c r="L71" s="20">
        <v>1312377</v>
      </c>
      <c r="M71" s="20">
        <v>1312377</v>
      </c>
      <c r="N71" s="20"/>
      <c r="O71" s="20"/>
      <c r="P71" s="20"/>
      <c r="Q71" s="20"/>
      <c r="R71" s="20"/>
      <c r="S71" s="20"/>
      <c r="T71" s="20"/>
      <c r="U71" s="20"/>
      <c r="V71" s="20">
        <v>2408388</v>
      </c>
      <c r="W71" s="20">
        <v>18477702</v>
      </c>
      <c r="X71" s="20"/>
      <c r="Y71" s="19"/>
      <c r="Z71" s="22">
        <v>36955400</v>
      </c>
    </row>
    <row r="72" spans="1:26" ht="13.5" hidden="1">
      <c r="A72" s="38" t="s">
        <v>116</v>
      </c>
      <c r="B72" s="18"/>
      <c r="C72" s="18"/>
      <c r="D72" s="19">
        <v>4705800</v>
      </c>
      <c r="E72" s="20">
        <v>4705800</v>
      </c>
      <c r="F72" s="20">
        <v>204054</v>
      </c>
      <c r="G72" s="20"/>
      <c r="H72" s="20"/>
      <c r="I72" s="20">
        <v>204054</v>
      </c>
      <c r="J72" s="20"/>
      <c r="K72" s="20"/>
      <c r="L72" s="20">
        <v>225723</v>
      </c>
      <c r="M72" s="20">
        <v>225723</v>
      </c>
      <c r="N72" s="20"/>
      <c r="O72" s="20"/>
      <c r="P72" s="20"/>
      <c r="Q72" s="20"/>
      <c r="R72" s="20"/>
      <c r="S72" s="20"/>
      <c r="T72" s="20"/>
      <c r="U72" s="20"/>
      <c r="V72" s="20">
        <v>429777</v>
      </c>
      <c r="W72" s="20">
        <v>2352900</v>
      </c>
      <c r="X72" s="20"/>
      <c r="Y72" s="19"/>
      <c r="Z72" s="22">
        <v>4705800</v>
      </c>
    </row>
    <row r="73" spans="1:26" ht="13.5" hidden="1">
      <c r="A73" s="38" t="s">
        <v>117</v>
      </c>
      <c r="B73" s="18"/>
      <c r="C73" s="18"/>
      <c r="D73" s="19">
        <v>6606200</v>
      </c>
      <c r="E73" s="20">
        <v>6606200</v>
      </c>
      <c r="F73" s="20">
        <v>612280</v>
      </c>
      <c r="G73" s="20"/>
      <c r="H73" s="20"/>
      <c r="I73" s="20">
        <v>612280</v>
      </c>
      <c r="J73" s="20"/>
      <c r="K73" s="20"/>
      <c r="L73" s="20">
        <v>609509</v>
      </c>
      <c r="M73" s="20">
        <v>609509</v>
      </c>
      <c r="N73" s="20"/>
      <c r="O73" s="20"/>
      <c r="P73" s="20"/>
      <c r="Q73" s="20"/>
      <c r="R73" s="20"/>
      <c r="S73" s="20"/>
      <c r="T73" s="20"/>
      <c r="U73" s="20"/>
      <c r="V73" s="20">
        <v>1221789</v>
      </c>
      <c r="W73" s="20">
        <v>3303102</v>
      </c>
      <c r="X73" s="20"/>
      <c r="Y73" s="19"/>
      <c r="Z73" s="22">
        <v>6606200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19439600</v>
      </c>
      <c r="E75" s="29">
        <v>19439600</v>
      </c>
      <c r="F75" s="29">
        <v>1946252</v>
      </c>
      <c r="G75" s="29"/>
      <c r="H75" s="29"/>
      <c r="I75" s="29">
        <v>1946252</v>
      </c>
      <c r="J75" s="29">
        <v>1952661</v>
      </c>
      <c r="K75" s="29">
        <v>727</v>
      </c>
      <c r="L75" s="29">
        <v>2000691</v>
      </c>
      <c r="M75" s="29">
        <v>3954079</v>
      </c>
      <c r="N75" s="29"/>
      <c r="O75" s="29"/>
      <c r="P75" s="29"/>
      <c r="Q75" s="29"/>
      <c r="R75" s="29"/>
      <c r="S75" s="29"/>
      <c r="T75" s="29"/>
      <c r="U75" s="29"/>
      <c r="V75" s="29">
        <v>5900331</v>
      </c>
      <c r="W75" s="29">
        <v>9719802</v>
      </c>
      <c r="X75" s="29"/>
      <c r="Y75" s="28"/>
      <c r="Z75" s="30">
        <v>19439600</v>
      </c>
    </row>
    <row r="76" spans="1:26" ht="13.5" hidden="1">
      <c r="A76" s="41" t="s">
        <v>121</v>
      </c>
      <c r="B76" s="31"/>
      <c r="C76" s="31"/>
      <c r="D76" s="32">
        <v>106084500</v>
      </c>
      <c r="E76" s="33">
        <v>106084500</v>
      </c>
      <c r="F76" s="33">
        <v>14738710</v>
      </c>
      <c r="G76" s="33"/>
      <c r="H76" s="33"/>
      <c r="I76" s="33">
        <v>14738710</v>
      </c>
      <c r="J76" s="33">
        <v>2565395</v>
      </c>
      <c r="K76" s="33">
        <v>1833670</v>
      </c>
      <c r="L76" s="33">
        <v>3764656</v>
      </c>
      <c r="M76" s="33">
        <v>8163721</v>
      </c>
      <c r="N76" s="33"/>
      <c r="O76" s="33"/>
      <c r="P76" s="33"/>
      <c r="Q76" s="33"/>
      <c r="R76" s="33"/>
      <c r="S76" s="33"/>
      <c r="T76" s="33"/>
      <c r="U76" s="33"/>
      <c r="V76" s="33">
        <v>22902431</v>
      </c>
      <c r="W76" s="33">
        <v>53042250</v>
      </c>
      <c r="X76" s="33"/>
      <c r="Y76" s="32"/>
      <c r="Z76" s="34">
        <v>106084500</v>
      </c>
    </row>
    <row r="77" spans="1:26" ht="13.5" hidden="1">
      <c r="A77" s="36" t="s">
        <v>31</v>
      </c>
      <c r="B77" s="18"/>
      <c r="C77" s="18"/>
      <c r="D77" s="19">
        <v>8782104</v>
      </c>
      <c r="E77" s="20">
        <v>8782104</v>
      </c>
      <c r="F77" s="20">
        <v>8584440</v>
      </c>
      <c r="G77" s="20"/>
      <c r="H77" s="20"/>
      <c r="I77" s="20">
        <v>8584440</v>
      </c>
      <c r="J77" s="20">
        <v>612734</v>
      </c>
      <c r="K77" s="20">
        <v>1046494</v>
      </c>
      <c r="L77" s="20">
        <v>1066640</v>
      </c>
      <c r="M77" s="20">
        <v>2725868</v>
      </c>
      <c r="N77" s="20"/>
      <c r="O77" s="20"/>
      <c r="P77" s="20"/>
      <c r="Q77" s="20"/>
      <c r="R77" s="20"/>
      <c r="S77" s="20"/>
      <c r="T77" s="20"/>
      <c r="U77" s="20"/>
      <c r="V77" s="20">
        <v>11310308</v>
      </c>
      <c r="W77" s="20">
        <v>4391052</v>
      </c>
      <c r="X77" s="20"/>
      <c r="Y77" s="19"/>
      <c r="Z77" s="22">
        <v>8782104</v>
      </c>
    </row>
    <row r="78" spans="1:26" ht="13.5" hidden="1">
      <c r="A78" s="37" t="s">
        <v>32</v>
      </c>
      <c r="B78" s="18"/>
      <c r="C78" s="18"/>
      <c r="D78" s="19">
        <v>77784192</v>
      </c>
      <c r="E78" s="20">
        <v>77784192</v>
      </c>
      <c r="F78" s="20">
        <v>4208018</v>
      </c>
      <c r="G78" s="20"/>
      <c r="H78" s="20"/>
      <c r="I78" s="20">
        <v>4208018</v>
      </c>
      <c r="J78" s="20"/>
      <c r="K78" s="20">
        <v>787176</v>
      </c>
      <c r="L78" s="20">
        <v>697325</v>
      </c>
      <c r="M78" s="20">
        <v>1484501</v>
      </c>
      <c r="N78" s="20"/>
      <c r="O78" s="20"/>
      <c r="P78" s="20"/>
      <c r="Q78" s="20"/>
      <c r="R78" s="20"/>
      <c r="S78" s="20"/>
      <c r="T78" s="20"/>
      <c r="U78" s="20"/>
      <c r="V78" s="20">
        <v>5692519</v>
      </c>
      <c r="W78" s="20">
        <v>38892096</v>
      </c>
      <c r="X78" s="20"/>
      <c r="Y78" s="19"/>
      <c r="Z78" s="22">
        <v>77784192</v>
      </c>
    </row>
    <row r="79" spans="1:26" ht="13.5" hidden="1">
      <c r="A79" s="38" t="s">
        <v>114</v>
      </c>
      <c r="B79" s="18"/>
      <c r="C79" s="18"/>
      <c r="D79" s="19">
        <v>77784192</v>
      </c>
      <c r="E79" s="20">
        <v>77784192</v>
      </c>
      <c r="F79" s="20">
        <v>2295673</v>
      </c>
      <c r="G79" s="20"/>
      <c r="H79" s="20"/>
      <c r="I79" s="20">
        <v>2295673</v>
      </c>
      <c r="J79" s="20"/>
      <c r="K79" s="20">
        <v>262065</v>
      </c>
      <c r="L79" s="20">
        <v>197801</v>
      </c>
      <c r="M79" s="20">
        <v>459866</v>
      </c>
      <c r="N79" s="20"/>
      <c r="O79" s="20"/>
      <c r="P79" s="20"/>
      <c r="Q79" s="20"/>
      <c r="R79" s="20"/>
      <c r="S79" s="20"/>
      <c r="T79" s="20"/>
      <c r="U79" s="20"/>
      <c r="V79" s="20">
        <v>2755539</v>
      </c>
      <c r="W79" s="20">
        <v>38892096</v>
      </c>
      <c r="X79" s="20"/>
      <c r="Y79" s="19"/>
      <c r="Z79" s="22">
        <v>77784192</v>
      </c>
    </row>
    <row r="80" spans="1:26" ht="13.5" hidden="1">
      <c r="A80" s="38" t="s">
        <v>115</v>
      </c>
      <c r="B80" s="18"/>
      <c r="C80" s="18"/>
      <c r="D80" s="19"/>
      <c r="E80" s="20"/>
      <c r="F80" s="20">
        <v>1096011</v>
      </c>
      <c r="G80" s="20"/>
      <c r="H80" s="20"/>
      <c r="I80" s="20">
        <v>1096011</v>
      </c>
      <c r="J80" s="20"/>
      <c r="K80" s="20">
        <v>245238</v>
      </c>
      <c r="L80" s="20">
        <v>235776</v>
      </c>
      <c r="M80" s="20">
        <v>481014</v>
      </c>
      <c r="N80" s="20"/>
      <c r="O80" s="20"/>
      <c r="P80" s="20"/>
      <c r="Q80" s="20"/>
      <c r="R80" s="20"/>
      <c r="S80" s="20"/>
      <c r="T80" s="20"/>
      <c r="U80" s="20"/>
      <c r="V80" s="20">
        <v>1577025</v>
      </c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>
        <v>204054</v>
      </c>
      <c r="G81" s="20"/>
      <c r="H81" s="20"/>
      <c r="I81" s="20">
        <v>204054</v>
      </c>
      <c r="J81" s="20"/>
      <c r="K81" s="20">
        <v>78207</v>
      </c>
      <c r="L81" s="20">
        <v>82153</v>
      </c>
      <c r="M81" s="20">
        <v>160360</v>
      </c>
      <c r="N81" s="20"/>
      <c r="O81" s="20"/>
      <c r="P81" s="20"/>
      <c r="Q81" s="20"/>
      <c r="R81" s="20"/>
      <c r="S81" s="20"/>
      <c r="T81" s="20"/>
      <c r="U81" s="20"/>
      <c r="V81" s="20">
        <v>364414</v>
      </c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>
        <v>612280</v>
      </c>
      <c r="G82" s="20"/>
      <c r="H82" s="20"/>
      <c r="I82" s="20">
        <v>612280</v>
      </c>
      <c r="J82" s="20"/>
      <c r="K82" s="20">
        <v>201666</v>
      </c>
      <c r="L82" s="20">
        <v>181595</v>
      </c>
      <c r="M82" s="20">
        <v>383261</v>
      </c>
      <c r="N82" s="20"/>
      <c r="O82" s="20"/>
      <c r="P82" s="20"/>
      <c r="Q82" s="20"/>
      <c r="R82" s="20"/>
      <c r="S82" s="20"/>
      <c r="T82" s="20"/>
      <c r="U82" s="20"/>
      <c r="V82" s="20">
        <v>995541</v>
      </c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19518204</v>
      </c>
      <c r="E84" s="29">
        <v>19518204</v>
      </c>
      <c r="F84" s="29">
        <v>1946252</v>
      </c>
      <c r="G84" s="29"/>
      <c r="H84" s="29"/>
      <c r="I84" s="29">
        <v>1946252</v>
      </c>
      <c r="J84" s="29">
        <v>1952661</v>
      </c>
      <c r="K84" s="29"/>
      <c r="L84" s="29">
        <v>2000691</v>
      </c>
      <c r="M84" s="29">
        <v>3953352</v>
      </c>
      <c r="N84" s="29"/>
      <c r="O84" s="29"/>
      <c r="P84" s="29"/>
      <c r="Q84" s="29"/>
      <c r="R84" s="29"/>
      <c r="S84" s="29"/>
      <c r="T84" s="29"/>
      <c r="U84" s="29"/>
      <c r="V84" s="29">
        <v>5899604</v>
      </c>
      <c r="W84" s="29">
        <v>9759102</v>
      </c>
      <c r="X84" s="29"/>
      <c r="Y84" s="28"/>
      <c r="Z84" s="30">
        <v>19518204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31171638</v>
      </c>
      <c r="C5" s="18">
        <v>0</v>
      </c>
      <c r="D5" s="58">
        <v>36979908</v>
      </c>
      <c r="E5" s="59">
        <v>36979908</v>
      </c>
      <c r="F5" s="59">
        <v>23538416</v>
      </c>
      <c r="G5" s="59">
        <v>3222178</v>
      </c>
      <c r="H5" s="59">
        <v>1133763</v>
      </c>
      <c r="I5" s="59">
        <v>27894357</v>
      </c>
      <c r="J5" s="59">
        <v>974798</v>
      </c>
      <c r="K5" s="59">
        <v>987043</v>
      </c>
      <c r="L5" s="59">
        <v>1116875</v>
      </c>
      <c r="M5" s="59">
        <v>3078716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30973073</v>
      </c>
      <c r="W5" s="59">
        <v>29320184</v>
      </c>
      <c r="X5" s="59">
        <v>1652889</v>
      </c>
      <c r="Y5" s="60">
        <v>5.64</v>
      </c>
      <c r="Z5" s="61">
        <v>36979908</v>
      </c>
    </row>
    <row r="6" spans="1:26" ht="13.5">
      <c r="A6" s="57" t="s">
        <v>32</v>
      </c>
      <c r="B6" s="18">
        <v>99841926</v>
      </c>
      <c r="C6" s="18">
        <v>0</v>
      </c>
      <c r="D6" s="58">
        <v>122919388</v>
      </c>
      <c r="E6" s="59">
        <v>122919388</v>
      </c>
      <c r="F6" s="59">
        <v>11077508</v>
      </c>
      <c r="G6" s="59">
        <v>9339992</v>
      </c>
      <c r="H6" s="59">
        <v>9882890</v>
      </c>
      <c r="I6" s="59">
        <v>30300390</v>
      </c>
      <c r="J6" s="59">
        <v>8972264</v>
      </c>
      <c r="K6" s="59">
        <v>10738386</v>
      </c>
      <c r="L6" s="59">
        <v>7779390</v>
      </c>
      <c r="M6" s="59">
        <v>27490040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57790430</v>
      </c>
      <c r="W6" s="59">
        <v>52817916</v>
      </c>
      <c r="X6" s="59">
        <v>4972514</v>
      </c>
      <c r="Y6" s="60">
        <v>9.41</v>
      </c>
      <c r="Z6" s="61">
        <v>122919388</v>
      </c>
    </row>
    <row r="7" spans="1:26" ht="13.5">
      <c r="A7" s="57" t="s">
        <v>33</v>
      </c>
      <c r="B7" s="18">
        <v>1033338</v>
      </c>
      <c r="C7" s="18">
        <v>0</v>
      </c>
      <c r="D7" s="58">
        <v>1590000</v>
      </c>
      <c r="E7" s="59">
        <v>1590000</v>
      </c>
      <c r="F7" s="59">
        <v>1079</v>
      </c>
      <c r="G7" s="59">
        <v>26208</v>
      </c>
      <c r="H7" s="59">
        <v>1</v>
      </c>
      <c r="I7" s="59">
        <v>27288</v>
      </c>
      <c r="J7" s="59">
        <v>66498</v>
      </c>
      <c r="K7" s="59">
        <v>1668</v>
      </c>
      <c r="L7" s="59">
        <v>765</v>
      </c>
      <c r="M7" s="59">
        <v>68931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96219</v>
      </c>
      <c r="W7" s="59">
        <v>893310</v>
      </c>
      <c r="X7" s="59">
        <v>-797091</v>
      </c>
      <c r="Y7" s="60">
        <v>-89.23</v>
      </c>
      <c r="Z7" s="61">
        <v>1590000</v>
      </c>
    </row>
    <row r="8" spans="1:26" ht="13.5">
      <c r="A8" s="57" t="s">
        <v>34</v>
      </c>
      <c r="B8" s="18">
        <v>129298125</v>
      </c>
      <c r="C8" s="18">
        <v>0</v>
      </c>
      <c r="D8" s="58">
        <v>122201000</v>
      </c>
      <c r="E8" s="59">
        <v>122201000</v>
      </c>
      <c r="F8" s="59">
        <v>49029960</v>
      </c>
      <c r="G8" s="59">
        <v>129382</v>
      </c>
      <c r="H8" s="59">
        <v>855642</v>
      </c>
      <c r="I8" s="59">
        <v>50014984</v>
      </c>
      <c r="J8" s="59">
        <v>176626</v>
      </c>
      <c r="K8" s="59">
        <v>652896</v>
      </c>
      <c r="L8" s="59">
        <v>33102301</v>
      </c>
      <c r="M8" s="59">
        <v>33931823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83946807</v>
      </c>
      <c r="W8" s="59">
        <v>79696091</v>
      </c>
      <c r="X8" s="59">
        <v>4250716</v>
      </c>
      <c r="Y8" s="60">
        <v>5.33</v>
      </c>
      <c r="Z8" s="61">
        <v>122201000</v>
      </c>
    </row>
    <row r="9" spans="1:26" ht="13.5">
      <c r="A9" s="57" t="s">
        <v>35</v>
      </c>
      <c r="B9" s="18">
        <v>37569154</v>
      </c>
      <c r="C9" s="18">
        <v>0</v>
      </c>
      <c r="D9" s="58">
        <v>35597795</v>
      </c>
      <c r="E9" s="59">
        <v>35597795</v>
      </c>
      <c r="F9" s="59">
        <v>2520538</v>
      </c>
      <c r="G9" s="59">
        <v>2033370</v>
      </c>
      <c r="H9" s="59">
        <v>2849486</v>
      </c>
      <c r="I9" s="59">
        <v>7403394</v>
      </c>
      <c r="J9" s="59">
        <v>1551304</v>
      </c>
      <c r="K9" s="59">
        <v>1352446</v>
      </c>
      <c r="L9" s="59">
        <v>782459</v>
      </c>
      <c r="M9" s="59">
        <v>3686209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11089603</v>
      </c>
      <c r="W9" s="59">
        <v>22684837</v>
      </c>
      <c r="X9" s="59">
        <v>-11595234</v>
      </c>
      <c r="Y9" s="60">
        <v>-51.11</v>
      </c>
      <c r="Z9" s="61">
        <v>35597795</v>
      </c>
    </row>
    <row r="10" spans="1:26" ht="25.5">
      <c r="A10" s="62" t="s">
        <v>106</v>
      </c>
      <c r="B10" s="63">
        <f>SUM(B5:B9)</f>
        <v>298914181</v>
      </c>
      <c r="C10" s="63">
        <f>SUM(C5:C9)</f>
        <v>0</v>
      </c>
      <c r="D10" s="64">
        <f aca="true" t="shared" si="0" ref="D10:Z10">SUM(D5:D9)</f>
        <v>319288091</v>
      </c>
      <c r="E10" s="65">
        <f t="shared" si="0"/>
        <v>319288091</v>
      </c>
      <c r="F10" s="65">
        <f t="shared" si="0"/>
        <v>86167501</v>
      </c>
      <c r="G10" s="65">
        <f t="shared" si="0"/>
        <v>14751130</v>
      </c>
      <c r="H10" s="65">
        <f t="shared" si="0"/>
        <v>14721782</v>
      </c>
      <c r="I10" s="65">
        <f t="shared" si="0"/>
        <v>115640413</v>
      </c>
      <c r="J10" s="65">
        <f t="shared" si="0"/>
        <v>11741490</v>
      </c>
      <c r="K10" s="65">
        <f t="shared" si="0"/>
        <v>13732439</v>
      </c>
      <c r="L10" s="65">
        <f t="shared" si="0"/>
        <v>42781790</v>
      </c>
      <c r="M10" s="65">
        <f t="shared" si="0"/>
        <v>68255719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183896132</v>
      </c>
      <c r="W10" s="65">
        <f t="shared" si="0"/>
        <v>185412338</v>
      </c>
      <c r="X10" s="65">
        <f t="shared" si="0"/>
        <v>-1516206</v>
      </c>
      <c r="Y10" s="66">
        <f>+IF(W10&lt;&gt;0,(X10/W10)*100,0)</f>
        <v>-0.8177481694880522</v>
      </c>
      <c r="Z10" s="67">
        <f t="shared" si="0"/>
        <v>319288091</v>
      </c>
    </row>
    <row r="11" spans="1:26" ht="13.5">
      <c r="A11" s="57" t="s">
        <v>36</v>
      </c>
      <c r="B11" s="18">
        <v>97473147</v>
      </c>
      <c r="C11" s="18">
        <v>0</v>
      </c>
      <c r="D11" s="58">
        <v>110536217</v>
      </c>
      <c r="E11" s="59">
        <v>110536217</v>
      </c>
      <c r="F11" s="59">
        <v>7901862</v>
      </c>
      <c r="G11" s="59">
        <v>8190958</v>
      </c>
      <c r="H11" s="59">
        <v>8428549</v>
      </c>
      <c r="I11" s="59">
        <v>24521369</v>
      </c>
      <c r="J11" s="59">
        <v>8734273</v>
      </c>
      <c r="K11" s="59">
        <v>8492283</v>
      </c>
      <c r="L11" s="59">
        <v>9850030</v>
      </c>
      <c r="M11" s="59">
        <v>27076586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51597955</v>
      </c>
      <c r="W11" s="59">
        <v>57546058</v>
      </c>
      <c r="X11" s="59">
        <v>-5948103</v>
      </c>
      <c r="Y11" s="60">
        <v>-10.34</v>
      </c>
      <c r="Z11" s="61">
        <v>110536217</v>
      </c>
    </row>
    <row r="12" spans="1:26" ht="13.5">
      <c r="A12" s="57" t="s">
        <v>37</v>
      </c>
      <c r="B12" s="18">
        <v>7637627</v>
      </c>
      <c r="C12" s="18">
        <v>0</v>
      </c>
      <c r="D12" s="58">
        <v>7470831</v>
      </c>
      <c r="E12" s="59">
        <v>7470831</v>
      </c>
      <c r="F12" s="59">
        <v>595949</v>
      </c>
      <c r="G12" s="59">
        <v>311887</v>
      </c>
      <c r="H12" s="59">
        <v>249799</v>
      </c>
      <c r="I12" s="59">
        <v>1157635</v>
      </c>
      <c r="J12" s="59">
        <v>266242</v>
      </c>
      <c r="K12" s="59">
        <v>254694</v>
      </c>
      <c r="L12" s="59">
        <v>326055</v>
      </c>
      <c r="M12" s="59">
        <v>846991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2004626</v>
      </c>
      <c r="W12" s="59">
        <v>3555349</v>
      </c>
      <c r="X12" s="59">
        <v>-1550723</v>
      </c>
      <c r="Y12" s="60">
        <v>-43.62</v>
      </c>
      <c r="Z12" s="61">
        <v>7470831</v>
      </c>
    </row>
    <row r="13" spans="1:26" ht="13.5">
      <c r="A13" s="57" t="s">
        <v>107</v>
      </c>
      <c r="B13" s="18">
        <v>50189940</v>
      </c>
      <c r="C13" s="18">
        <v>0</v>
      </c>
      <c r="D13" s="58">
        <v>19846219</v>
      </c>
      <c r="E13" s="59">
        <v>19846219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9923106</v>
      </c>
      <c r="X13" s="59">
        <v>-9923106</v>
      </c>
      <c r="Y13" s="60">
        <v>-100</v>
      </c>
      <c r="Z13" s="61">
        <v>19846219</v>
      </c>
    </row>
    <row r="14" spans="1:26" ht="13.5">
      <c r="A14" s="57" t="s">
        <v>38</v>
      </c>
      <c r="B14" s="18">
        <v>6252468</v>
      </c>
      <c r="C14" s="18">
        <v>0</v>
      </c>
      <c r="D14" s="58">
        <v>2512140</v>
      </c>
      <c r="E14" s="59">
        <v>2512140</v>
      </c>
      <c r="F14" s="59">
        <v>0</v>
      </c>
      <c r="G14" s="59">
        <v>17774</v>
      </c>
      <c r="H14" s="59">
        <v>8511</v>
      </c>
      <c r="I14" s="59">
        <v>26285</v>
      </c>
      <c r="J14" s="59">
        <v>0</v>
      </c>
      <c r="K14" s="59">
        <v>8743</v>
      </c>
      <c r="L14" s="59">
        <v>8412</v>
      </c>
      <c r="M14" s="59">
        <v>17155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43440</v>
      </c>
      <c r="W14" s="59">
        <v>1256070</v>
      </c>
      <c r="X14" s="59">
        <v>-1212630</v>
      </c>
      <c r="Y14" s="60">
        <v>-96.54</v>
      </c>
      <c r="Z14" s="61">
        <v>2512140</v>
      </c>
    </row>
    <row r="15" spans="1:26" ht="13.5">
      <c r="A15" s="57" t="s">
        <v>39</v>
      </c>
      <c r="B15" s="18">
        <v>68814609</v>
      </c>
      <c r="C15" s="18">
        <v>0</v>
      </c>
      <c r="D15" s="58">
        <v>118551995</v>
      </c>
      <c r="E15" s="59">
        <v>118551995</v>
      </c>
      <c r="F15" s="59">
        <v>0</v>
      </c>
      <c r="G15" s="59">
        <v>775080</v>
      </c>
      <c r="H15" s="59">
        <v>3429625</v>
      </c>
      <c r="I15" s="59">
        <v>4204705</v>
      </c>
      <c r="J15" s="59">
        <v>7488367</v>
      </c>
      <c r="K15" s="59">
        <v>2854264</v>
      </c>
      <c r="L15" s="59">
        <v>15891939</v>
      </c>
      <c r="M15" s="59">
        <v>26234570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30439275</v>
      </c>
      <c r="W15" s="59">
        <v>62490245</v>
      </c>
      <c r="X15" s="59">
        <v>-32050970</v>
      </c>
      <c r="Y15" s="60">
        <v>-51.29</v>
      </c>
      <c r="Z15" s="61">
        <v>118551995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77850</v>
      </c>
      <c r="I16" s="59">
        <v>77850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77850</v>
      </c>
      <c r="W16" s="59"/>
      <c r="X16" s="59">
        <v>77850</v>
      </c>
      <c r="Y16" s="60">
        <v>0</v>
      </c>
      <c r="Z16" s="61">
        <v>0</v>
      </c>
    </row>
    <row r="17" spans="1:26" ht="13.5">
      <c r="A17" s="57" t="s">
        <v>41</v>
      </c>
      <c r="B17" s="18">
        <v>127569264</v>
      </c>
      <c r="C17" s="18">
        <v>0</v>
      </c>
      <c r="D17" s="58">
        <v>55160274</v>
      </c>
      <c r="E17" s="59">
        <v>55160274</v>
      </c>
      <c r="F17" s="59">
        <v>3056824</v>
      </c>
      <c r="G17" s="59">
        <v>4517287</v>
      </c>
      <c r="H17" s="59">
        <v>6517336</v>
      </c>
      <c r="I17" s="59">
        <v>14091447</v>
      </c>
      <c r="J17" s="59">
        <v>7639005</v>
      </c>
      <c r="K17" s="59">
        <v>3048468</v>
      </c>
      <c r="L17" s="59">
        <v>6385161</v>
      </c>
      <c r="M17" s="59">
        <v>17072634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31164081</v>
      </c>
      <c r="W17" s="59">
        <v>27630433</v>
      </c>
      <c r="X17" s="59">
        <v>3533648</v>
      </c>
      <c r="Y17" s="60">
        <v>12.79</v>
      </c>
      <c r="Z17" s="61">
        <v>55160274</v>
      </c>
    </row>
    <row r="18" spans="1:26" ht="13.5">
      <c r="A18" s="69" t="s">
        <v>42</v>
      </c>
      <c r="B18" s="70">
        <f>SUM(B11:B17)</f>
        <v>357937055</v>
      </c>
      <c r="C18" s="70">
        <f>SUM(C11:C17)</f>
        <v>0</v>
      </c>
      <c r="D18" s="71">
        <f aca="true" t="shared" si="1" ref="D18:Z18">SUM(D11:D17)</f>
        <v>314077676</v>
      </c>
      <c r="E18" s="72">
        <f t="shared" si="1"/>
        <v>314077676</v>
      </c>
      <c r="F18" s="72">
        <f t="shared" si="1"/>
        <v>11554635</v>
      </c>
      <c r="G18" s="72">
        <f t="shared" si="1"/>
        <v>13812986</v>
      </c>
      <c r="H18" s="72">
        <f t="shared" si="1"/>
        <v>18711670</v>
      </c>
      <c r="I18" s="72">
        <f t="shared" si="1"/>
        <v>44079291</v>
      </c>
      <c r="J18" s="72">
        <f t="shared" si="1"/>
        <v>24127887</v>
      </c>
      <c r="K18" s="72">
        <f t="shared" si="1"/>
        <v>14658452</v>
      </c>
      <c r="L18" s="72">
        <f t="shared" si="1"/>
        <v>32461597</v>
      </c>
      <c r="M18" s="72">
        <f t="shared" si="1"/>
        <v>71247936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115327227</v>
      </c>
      <c r="W18" s="72">
        <f t="shared" si="1"/>
        <v>162401261</v>
      </c>
      <c r="X18" s="72">
        <f t="shared" si="1"/>
        <v>-47074034</v>
      </c>
      <c r="Y18" s="66">
        <f>+IF(W18&lt;&gt;0,(X18/W18)*100,0)</f>
        <v>-28.986249066132558</v>
      </c>
      <c r="Z18" s="73">
        <f t="shared" si="1"/>
        <v>314077676</v>
      </c>
    </row>
    <row r="19" spans="1:26" ht="13.5">
      <c r="A19" s="69" t="s">
        <v>43</v>
      </c>
      <c r="B19" s="74">
        <f>+B10-B18</f>
        <v>-59022874</v>
      </c>
      <c r="C19" s="74">
        <f>+C10-C18</f>
        <v>0</v>
      </c>
      <c r="D19" s="75">
        <f aca="true" t="shared" si="2" ref="D19:Z19">+D10-D18</f>
        <v>5210415</v>
      </c>
      <c r="E19" s="76">
        <f t="shared" si="2"/>
        <v>5210415</v>
      </c>
      <c r="F19" s="76">
        <f t="shared" si="2"/>
        <v>74612866</v>
      </c>
      <c r="G19" s="76">
        <f t="shared" si="2"/>
        <v>938144</v>
      </c>
      <c r="H19" s="76">
        <f t="shared" si="2"/>
        <v>-3989888</v>
      </c>
      <c r="I19" s="76">
        <f t="shared" si="2"/>
        <v>71561122</v>
      </c>
      <c r="J19" s="76">
        <f t="shared" si="2"/>
        <v>-12386397</v>
      </c>
      <c r="K19" s="76">
        <f t="shared" si="2"/>
        <v>-926013</v>
      </c>
      <c r="L19" s="76">
        <f t="shared" si="2"/>
        <v>10320193</v>
      </c>
      <c r="M19" s="76">
        <f t="shared" si="2"/>
        <v>-2992217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68568905</v>
      </c>
      <c r="W19" s="76">
        <f>IF(E10=E18,0,W10-W18)</f>
        <v>23011077</v>
      </c>
      <c r="X19" s="76">
        <f t="shared" si="2"/>
        <v>45557828</v>
      </c>
      <c r="Y19" s="77">
        <f>+IF(W19&lt;&gt;0,(X19/W19)*100,0)</f>
        <v>197.98216311213943</v>
      </c>
      <c r="Z19" s="78">
        <f t="shared" si="2"/>
        <v>5210415</v>
      </c>
    </row>
    <row r="20" spans="1:26" ht="13.5">
      <c r="A20" s="57" t="s">
        <v>44</v>
      </c>
      <c r="B20" s="18">
        <v>91165294</v>
      </c>
      <c r="C20" s="18">
        <v>0</v>
      </c>
      <c r="D20" s="58">
        <v>107321000</v>
      </c>
      <c r="E20" s="59">
        <v>107321000</v>
      </c>
      <c r="F20" s="59">
        <v>77348</v>
      </c>
      <c r="G20" s="59">
        <v>11049003</v>
      </c>
      <c r="H20" s="59">
        <v>8690950</v>
      </c>
      <c r="I20" s="59">
        <v>19817301</v>
      </c>
      <c r="J20" s="59">
        <v>14154498</v>
      </c>
      <c r="K20" s="59">
        <v>728054</v>
      </c>
      <c r="L20" s="59">
        <v>17610254</v>
      </c>
      <c r="M20" s="59">
        <v>32492806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52310107</v>
      </c>
      <c r="W20" s="59">
        <v>50236206</v>
      </c>
      <c r="X20" s="59">
        <v>2073901</v>
      </c>
      <c r="Y20" s="60">
        <v>4.13</v>
      </c>
      <c r="Z20" s="61">
        <v>107321000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32142420</v>
      </c>
      <c r="C22" s="85">
        <f>SUM(C19:C21)</f>
        <v>0</v>
      </c>
      <c r="D22" s="86">
        <f aca="true" t="shared" si="3" ref="D22:Z22">SUM(D19:D21)</f>
        <v>112531415</v>
      </c>
      <c r="E22" s="87">
        <f t="shared" si="3"/>
        <v>112531415</v>
      </c>
      <c r="F22" s="87">
        <f t="shared" si="3"/>
        <v>74690214</v>
      </c>
      <c r="G22" s="87">
        <f t="shared" si="3"/>
        <v>11987147</v>
      </c>
      <c r="H22" s="87">
        <f t="shared" si="3"/>
        <v>4701062</v>
      </c>
      <c r="I22" s="87">
        <f t="shared" si="3"/>
        <v>91378423</v>
      </c>
      <c r="J22" s="87">
        <f t="shared" si="3"/>
        <v>1768101</v>
      </c>
      <c r="K22" s="87">
        <f t="shared" si="3"/>
        <v>-197959</v>
      </c>
      <c r="L22" s="87">
        <f t="shared" si="3"/>
        <v>27930447</v>
      </c>
      <c r="M22" s="87">
        <f t="shared" si="3"/>
        <v>29500589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120879012</v>
      </c>
      <c r="W22" s="87">
        <f t="shared" si="3"/>
        <v>73247283</v>
      </c>
      <c r="X22" s="87">
        <f t="shared" si="3"/>
        <v>47631729</v>
      </c>
      <c r="Y22" s="88">
        <f>+IF(W22&lt;&gt;0,(X22/W22)*100,0)</f>
        <v>65.02866324748182</v>
      </c>
      <c r="Z22" s="89">
        <f t="shared" si="3"/>
        <v>112531415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32142420</v>
      </c>
      <c r="C24" s="74">
        <f>SUM(C22:C23)</f>
        <v>0</v>
      </c>
      <c r="D24" s="75">
        <f aca="true" t="shared" si="4" ref="D24:Z24">SUM(D22:D23)</f>
        <v>112531415</v>
      </c>
      <c r="E24" s="76">
        <f t="shared" si="4"/>
        <v>112531415</v>
      </c>
      <c r="F24" s="76">
        <f t="shared" si="4"/>
        <v>74690214</v>
      </c>
      <c r="G24" s="76">
        <f t="shared" si="4"/>
        <v>11987147</v>
      </c>
      <c r="H24" s="76">
        <f t="shared" si="4"/>
        <v>4701062</v>
      </c>
      <c r="I24" s="76">
        <f t="shared" si="4"/>
        <v>91378423</v>
      </c>
      <c r="J24" s="76">
        <f t="shared" si="4"/>
        <v>1768101</v>
      </c>
      <c r="K24" s="76">
        <f t="shared" si="4"/>
        <v>-197959</v>
      </c>
      <c r="L24" s="76">
        <f t="shared" si="4"/>
        <v>27930447</v>
      </c>
      <c r="M24" s="76">
        <f t="shared" si="4"/>
        <v>29500589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120879012</v>
      </c>
      <c r="W24" s="76">
        <f t="shared" si="4"/>
        <v>73247283</v>
      </c>
      <c r="X24" s="76">
        <f t="shared" si="4"/>
        <v>47631729</v>
      </c>
      <c r="Y24" s="77">
        <f>+IF(W24&lt;&gt;0,(X24/W24)*100,0)</f>
        <v>65.02866324748182</v>
      </c>
      <c r="Z24" s="78">
        <f t="shared" si="4"/>
        <v>112531415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119057325</v>
      </c>
      <c r="C27" s="21">
        <v>0</v>
      </c>
      <c r="D27" s="98">
        <v>127434800</v>
      </c>
      <c r="E27" s="99">
        <v>127434800</v>
      </c>
      <c r="F27" s="99">
        <v>77348</v>
      </c>
      <c r="G27" s="99">
        <v>11049003</v>
      </c>
      <c r="H27" s="99">
        <v>9017064</v>
      </c>
      <c r="I27" s="99">
        <v>20143415</v>
      </c>
      <c r="J27" s="99">
        <v>19318861</v>
      </c>
      <c r="K27" s="99">
        <v>742009</v>
      </c>
      <c r="L27" s="99">
        <v>23507908</v>
      </c>
      <c r="M27" s="99">
        <v>43568778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63712193</v>
      </c>
      <c r="W27" s="99">
        <v>63717400</v>
      </c>
      <c r="X27" s="99">
        <v>-5207</v>
      </c>
      <c r="Y27" s="100">
        <v>-0.01</v>
      </c>
      <c r="Z27" s="101">
        <v>127434800</v>
      </c>
    </row>
    <row r="28" spans="1:26" ht="13.5">
      <c r="A28" s="102" t="s">
        <v>44</v>
      </c>
      <c r="B28" s="18">
        <v>104535965</v>
      </c>
      <c r="C28" s="18">
        <v>0</v>
      </c>
      <c r="D28" s="58">
        <v>107321000</v>
      </c>
      <c r="E28" s="59">
        <v>107321000</v>
      </c>
      <c r="F28" s="59">
        <v>77348</v>
      </c>
      <c r="G28" s="59">
        <v>11049003</v>
      </c>
      <c r="H28" s="59">
        <v>8690950</v>
      </c>
      <c r="I28" s="59">
        <v>19817301</v>
      </c>
      <c r="J28" s="59">
        <v>14154498</v>
      </c>
      <c r="K28" s="59">
        <v>728054</v>
      </c>
      <c r="L28" s="59">
        <v>17610254</v>
      </c>
      <c r="M28" s="59">
        <v>32492806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52310107</v>
      </c>
      <c r="W28" s="59">
        <v>53660500</v>
      </c>
      <c r="X28" s="59">
        <v>-1350393</v>
      </c>
      <c r="Y28" s="60">
        <v>-2.52</v>
      </c>
      <c r="Z28" s="61">
        <v>107321000</v>
      </c>
    </row>
    <row r="29" spans="1:26" ht="13.5">
      <c r="A29" s="57" t="s">
        <v>111</v>
      </c>
      <c r="B29" s="18">
        <v>13141360</v>
      </c>
      <c r="C29" s="18">
        <v>0</v>
      </c>
      <c r="D29" s="58">
        <v>15000000</v>
      </c>
      <c r="E29" s="59">
        <v>15000000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5884154</v>
      </c>
      <c r="M29" s="59">
        <v>5884154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5884154</v>
      </c>
      <c r="W29" s="59">
        <v>7500000</v>
      </c>
      <c r="X29" s="59">
        <v>-1615846</v>
      </c>
      <c r="Y29" s="60">
        <v>-21.54</v>
      </c>
      <c r="Z29" s="61">
        <v>15000000</v>
      </c>
    </row>
    <row r="30" spans="1:26" ht="13.5">
      <c r="A30" s="57" t="s">
        <v>48</v>
      </c>
      <c r="B30" s="18">
        <v>0</v>
      </c>
      <c r="C30" s="18">
        <v>0</v>
      </c>
      <c r="D30" s="58">
        <v>1600000</v>
      </c>
      <c r="E30" s="59">
        <v>1600000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800000</v>
      </c>
      <c r="X30" s="59">
        <v>-800000</v>
      </c>
      <c r="Y30" s="60">
        <v>-100</v>
      </c>
      <c r="Z30" s="61">
        <v>1600000</v>
      </c>
    </row>
    <row r="31" spans="1:26" ht="13.5">
      <c r="A31" s="57" t="s">
        <v>49</v>
      </c>
      <c r="B31" s="18">
        <v>1380000</v>
      </c>
      <c r="C31" s="18">
        <v>0</v>
      </c>
      <c r="D31" s="58">
        <v>3513800</v>
      </c>
      <c r="E31" s="59">
        <v>3513800</v>
      </c>
      <c r="F31" s="59">
        <v>0</v>
      </c>
      <c r="G31" s="59">
        <v>0</v>
      </c>
      <c r="H31" s="59">
        <v>326114</v>
      </c>
      <c r="I31" s="59">
        <v>326114</v>
      </c>
      <c r="J31" s="59">
        <v>5164363</v>
      </c>
      <c r="K31" s="59">
        <v>13955</v>
      </c>
      <c r="L31" s="59">
        <v>13500</v>
      </c>
      <c r="M31" s="59">
        <v>5191818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5517932</v>
      </c>
      <c r="W31" s="59">
        <v>1756900</v>
      </c>
      <c r="X31" s="59">
        <v>3761032</v>
      </c>
      <c r="Y31" s="60">
        <v>214.07</v>
      </c>
      <c r="Z31" s="61">
        <v>3513800</v>
      </c>
    </row>
    <row r="32" spans="1:26" ht="13.5">
      <c r="A32" s="69" t="s">
        <v>50</v>
      </c>
      <c r="B32" s="21">
        <f>SUM(B28:B31)</f>
        <v>119057325</v>
      </c>
      <c r="C32" s="21">
        <f>SUM(C28:C31)</f>
        <v>0</v>
      </c>
      <c r="D32" s="98">
        <f aca="true" t="shared" si="5" ref="D32:Z32">SUM(D28:D31)</f>
        <v>127434800</v>
      </c>
      <c r="E32" s="99">
        <f t="shared" si="5"/>
        <v>127434800</v>
      </c>
      <c r="F32" s="99">
        <f t="shared" si="5"/>
        <v>77348</v>
      </c>
      <c r="G32" s="99">
        <f t="shared" si="5"/>
        <v>11049003</v>
      </c>
      <c r="H32" s="99">
        <f t="shared" si="5"/>
        <v>9017064</v>
      </c>
      <c r="I32" s="99">
        <f t="shared" si="5"/>
        <v>20143415</v>
      </c>
      <c r="J32" s="99">
        <f t="shared" si="5"/>
        <v>19318861</v>
      </c>
      <c r="K32" s="99">
        <f t="shared" si="5"/>
        <v>742009</v>
      </c>
      <c r="L32" s="99">
        <f t="shared" si="5"/>
        <v>23507908</v>
      </c>
      <c r="M32" s="99">
        <f t="shared" si="5"/>
        <v>43568778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63712193</v>
      </c>
      <c r="W32" s="99">
        <f t="shared" si="5"/>
        <v>63717400</v>
      </c>
      <c r="X32" s="99">
        <f t="shared" si="5"/>
        <v>-5207</v>
      </c>
      <c r="Y32" s="100">
        <f>+IF(W32&lt;&gt;0,(X32/W32)*100,0)</f>
        <v>-0.008172022085019163</v>
      </c>
      <c r="Z32" s="101">
        <f t="shared" si="5"/>
        <v>127434800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92576938</v>
      </c>
      <c r="C35" s="18">
        <v>0</v>
      </c>
      <c r="D35" s="58">
        <v>92490556</v>
      </c>
      <c r="E35" s="59">
        <v>92490556</v>
      </c>
      <c r="F35" s="59">
        <v>41595551</v>
      </c>
      <c r="G35" s="59">
        <v>30069708</v>
      </c>
      <c r="H35" s="59">
        <v>106071023</v>
      </c>
      <c r="I35" s="59">
        <v>106071023</v>
      </c>
      <c r="J35" s="59">
        <v>18707832</v>
      </c>
      <c r="K35" s="59">
        <v>15403256</v>
      </c>
      <c r="L35" s="59">
        <v>15043321</v>
      </c>
      <c r="M35" s="59">
        <v>15043321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15043321</v>
      </c>
      <c r="W35" s="59">
        <v>46245278</v>
      </c>
      <c r="X35" s="59">
        <v>-31201957</v>
      </c>
      <c r="Y35" s="60">
        <v>-67.47</v>
      </c>
      <c r="Z35" s="61">
        <v>92490556</v>
      </c>
    </row>
    <row r="36" spans="1:26" ht="13.5">
      <c r="A36" s="57" t="s">
        <v>53</v>
      </c>
      <c r="B36" s="18">
        <v>1056194389</v>
      </c>
      <c r="C36" s="18">
        <v>0</v>
      </c>
      <c r="D36" s="58">
        <v>1186122983</v>
      </c>
      <c r="E36" s="59">
        <v>1186122983</v>
      </c>
      <c r="F36" s="59">
        <v>403904</v>
      </c>
      <c r="G36" s="59">
        <v>11533893</v>
      </c>
      <c r="H36" s="59">
        <v>9732871</v>
      </c>
      <c r="I36" s="59">
        <v>9732871</v>
      </c>
      <c r="J36" s="59">
        <v>20644959</v>
      </c>
      <c r="K36" s="59">
        <v>-622756</v>
      </c>
      <c r="L36" s="59">
        <v>23528741</v>
      </c>
      <c r="M36" s="59">
        <v>23528741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23528741</v>
      </c>
      <c r="W36" s="59">
        <v>593061492</v>
      </c>
      <c r="X36" s="59">
        <v>-569532751</v>
      </c>
      <c r="Y36" s="60">
        <v>-96.03</v>
      </c>
      <c r="Z36" s="61">
        <v>1186122983</v>
      </c>
    </row>
    <row r="37" spans="1:26" ht="13.5">
      <c r="A37" s="57" t="s">
        <v>54</v>
      </c>
      <c r="B37" s="18">
        <v>120951781</v>
      </c>
      <c r="C37" s="18">
        <v>0</v>
      </c>
      <c r="D37" s="58">
        <v>43095881</v>
      </c>
      <c r="E37" s="59">
        <v>43095881</v>
      </c>
      <c r="F37" s="59">
        <v>1422819</v>
      </c>
      <c r="G37" s="59">
        <v>3763843</v>
      </c>
      <c r="H37" s="59">
        <v>30899926</v>
      </c>
      <c r="I37" s="59">
        <v>30899926</v>
      </c>
      <c r="J37" s="59">
        <v>32892409</v>
      </c>
      <c r="K37" s="59">
        <v>39812050</v>
      </c>
      <c r="L37" s="59">
        <v>35986898</v>
      </c>
      <c r="M37" s="59">
        <v>35986898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35986898</v>
      </c>
      <c r="W37" s="59">
        <v>21547941</v>
      </c>
      <c r="X37" s="59">
        <v>14438957</v>
      </c>
      <c r="Y37" s="60">
        <v>67.01</v>
      </c>
      <c r="Z37" s="61">
        <v>43095881</v>
      </c>
    </row>
    <row r="38" spans="1:26" ht="13.5">
      <c r="A38" s="57" t="s">
        <v>55</v>
      </c>
      <c r="B38" s="18">
        <v>53953188</v>
      </c>
      <c r="C38" s="18">
        <v>0</v>
      </c>
      <c r="D38" s="58">
        <v>19906249</v>
      </c>
      <c r="E38" s="59">
        <v>19906249</v>
      </c>
      <c r="F38" s="59">
        <v>1658854</v>
      </c>
      <c r="G38" s="59">
        <v>1658854</v>
      </c>
      <c r="H38" s="59">
        <v>769038</v>
      </c>
      <c r="I38" s="59">
        <v>769038</v>
      </c>
      <c r="J38" s="59">
        <v>1658854</v>
      </c>
      <c r="K38" s="59">
        <v>1658854</v>
      </c>
      <c r="L38" s="59">
        <v>1658854</v>
      </c>
      <c r="M38" s="59">
        <v>1658854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1658854</v>
      </c>
      <c r="W38" s="59">
        <v>9953125</v>
      </c>
      <c r="X38" s="59">
        <v>-8294271</v>
      </c>
      <c r="Y38" s="60">
        <v>-83.33</v>
      </c>
      <c r="Z38" s="61">
        <v>19906249</v>
      </c>
    </row>
    <row r="39" spans="1:26" ht="13.5">
      <c r="A39" s="57" t="s">
        <v>56</v>
      </c>
      <c r="B39" s="18">
        <v>973866358</v>
      </c>
      <c r="C39" s="18">
        <v>0</v>
      </c>
      <c r="D39" s="58">
        <v>1215611409</v>
      </c>
      <c r="E39" s="59">
        <v>1215611409</v>
      </c>
      <c r="F39" s="59">
        <v>38917782</v>
      </c>
      <c r="G39" s="59">
        <v>36180904</v>
      </c>
      <c r="H39" s="59">
        <v>84134930</v>
      </c>
      <c r="I39" s="59">
        <v>84134930</v>
      </c>
      <c r="J39" s="59">
        <v>4801528</v>
      </c>
      <c r="K39" s="59">
        <v>-26690404</v>
      </c>
      <c r="L39" s="59">
        <v>926310</v>
      </c>
      <c r="M39" s="59">
        <v>926310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926310</v>
      </c>
      <c r="W39" s="59">
        <v>607805705</v>
      </c>
      <c r="X39" s="59">
        <v>-606879395</v>
      </c>
      <c r="Y39" s="60">
        <v>-99.85</v>
      </c>
      <c r="Z39" s="61">
        <v>1215611409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115545884</v>
      </c>
      <c r="C42" s="18">
        <v>0</v>
      </c>
      <c r="D42" s="58">
        <v>116924647</v>
      </c>
      <c r="E42" s="59">
        <v>116924647</v>
      </c>
      <c r="F42" s="59">
        <v>6022725</v>
      </c>
      <c r="G42" s="59">
        <v>16763794</v>
      </c>
      <c r="H42" s="59">
        <v>-5132122</v>
      </c>
      <c r="I42" s="59">
        <v>17654397</v>
      </c>
      <c r="J42" s="59">
        <v>26081299</v>
      </c>
      <c r="K42" s="59">
        <v>-3041778</v>
      </c>
      <c r="L42" s="59">
        <v>23841854</v>
      </c>
      <c r="M42" s="59">
        <v>46881375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64535772</v>
      </c>
      <c r="W42" s="59">
        <v>95069097</v>
      </c>
      <c r="X42" s="59">
        <v>-30533325</v>
      </c>
      <c r="Y42" s="60">
        <v>-32.12</v>
      </c>
      <c r="Z42" s="61">
        <v>116924647</v>
      </c>
    </row>
    <row r="43" spans="1:26" ht="13.5">
      <c r="A43" s="57" t="s">
        <v>59</v>
      </c>
      <c r="B43" s="18">
        <v>-117329014</v>
      </c>
      <c r="C43" s="18">
        <v>0</v>
      </c>
      <c r="D43" s="58">
        <v>-127434800</v>
      </c>
      <c r="E43" s="59">
        <v>-127434800</v>
      </c>
      <c r="F43" s="59">
        <v>-77348</v>
      </c>
      <c r="G43" s="59">
        <v>-10694846</v>
      </c>
      <c r="H43" s="59">
        <v>-8690950</v>
      </c>
      <c r="I43" s="59">
        <v>-19463144</v>
      </c>
      <c r="J43" s="59">
        <v>-19644975</v>
      </c>
      <c r="K43" s="59">
        <v>-742009</v>
      </c>
      <c r="L43" s="59">
        <v>-23507908</v>
      </c>
      <c r="M43" s="59">
        <v>-43894892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-63358036</v>
      </c>
      <c r="W43" s="59">
        <v>-59488413</v>
      </c>
      <c r="X43" s="59">
        <v>-3869623</v>
      </c>
      <c r="Y43" s="60">
        <v>6.5</v>
      </c>
      <c r="Z43" s="61">
        <v>-127434800</v>
      </c>
    </row>
    <row r="44" spans="1:26" ht="13.5">
      <c r="A44" s="57" t="s">
        <v>60</v>
      </c>
      <c r="B44" s="18">
        <v>1684546</v>
      </c>
      <c r="C44" s="18">
        <v>0</v>
      </c>
      <c r="D44" s="58">
        <v>-2415736</v>
      </c>
      <c r="E44" s="59">
        <v>-2415736</v>
      </c>
      <c r="F44" s="59">
        <v>0</v>
      </c>
      <c r="G44" s="59">
        <v>0</v>
      </c>
      <c r="H44" s="59">
        <v>-76115</v>
      </c>
      <c r="I44" s="59">
        <v>-76115</v>
      </c>
      <c r="J44" s="59">
        <v>-25361</v>
      </c>
      <c r="K44" s="59">
        <v>-25361</v>
      </c>
      <c r="L44" s="59">
        <v>-25361</v>
      </c>
      <c r="M44" s="59">
        <v>-76083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-152198</v>
      </c>
      <c r="W44" s="59">
        <v>-1207866</v>
      </c>
      <c r="X44" s="59">
        <v>1055668</v>
      </c>
      <c r="Y44" s="60">
        <v>-87.4</v>
      </c>
      <c r="Z44" s="61">
        <v>-2415736</v>
      </c>
    </row>
    <row r="45" spans="1:26" ht="13.5">
      <c r="A45" s="69" t="s">
        <v>61</v>
      </c>
      <c r="B45" s="21">
        <v>532367</v>
      </c>
      <c r="C45" s="21">
        <v>0</v>
      </c>
      <c r="D45" s="98">
        <v>621063</v>
      </c>
      <c r="E45" s="99">
        <v>621063</v>
      </c>
      <c r="F45" s="99">
        <v>8500653</v>
      </c>
      <c r="G45" s="99">
        <v>14569601</v>
      </c>
      <c r="H45" s="99">
        <v>670414</v>
      </c>
      <c r="I45" s="99">
        <v>670414</v>
      </c>
      <c r="J45" s="99">
        <v>7081377</v>
      </c>
      <c r="K45" s="99">
        <v>3272229</v>
      </c>
      <c r="L45" s="99">
        <v>3580814</v>
      </c>
      <c r="M45" s="99">
        <v>3580814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3580814</v>
      </c>
      <c r="W45" s="99">
        <v>47919770</v>
      </c>
      <c r="X45" s="99">
        <v>-44338956</v>
      </c>
      <c r="Y45" s="100">
        <v>-92.53</v>
      </c>
      <c r="Z45" s="101">
        <v>621063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8905268</v>
      </c>
      <c r="C49" s="51">
        <v>0</v>
      </c>
      <c r="D49" s="128">
        <v>6190944</v>
      </c>
      <c r="E49" s="53">
        <v>3294291</v>
      </c>
      <c r="F49" s="53">
        <v>0</v>
      </c>
      <c r="G49" s="53">
        <v>0</v>
      </c>
      <c r="H49" s="53">
        <v>0</v>
      </c>
      <c r="I49" s="53">
        <v>2832688</v>
      </c>
      <c r="J49" s="53">
        <v>0</v>
      </c>
      <c r="K49" s="53">
        <v>0</v>
      </c>
      <c r="L49" s="53">
        <v>0</v>
      </c>
      <c r="M49" s="53">
        <v>2262295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17841613</v>
      </c>
      <c r="W49" s="53">
        <v>6851508</v>
      </c>
      <c r="X49" s="53">
        <v>51556982</v>
      </c>
      <c r="Y49" s="53">
        <v>99735589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375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79.76390507672518</v>
      </c>
      <c r="C58" s="5">
        <f>IF(C67=0,0,+(C76/C67)*100)</f>
        <v>0</v>
      </c>
      <c r="D58" s="6">
        <f aca="true" t="shared" si="6" ref="D58:Z58">IF(D67=0,0,+(D76/D67)*100)</f>
        <v>90.31894909752593</v>
      </c>
      <c r="E58" s="7">
        <f t="shared" si="6"/>
        <v>90.31894909752593</v>
      </c>
      <c r="F58" s="7">
        <f t="shared" si="6"/>
        <v>22.99507170600278</v>
      </c>
      <c r="G58" s="7">
        <f t="shared" si="6"/>
        <v>85.82138398560149</v>
      </c>
      <c r="H58" s="7">
        <f t="shared" si="6"/>
        <v>168.70486627244617</v>
      </c>
      <c r="I58" s="7">
        <f t="shared" si="6"/>
        <v>64.89088040103952</v>
      </c>
      <c r="J58" s="7">
        <f t="shared" si="6"/>
        <v>102.07715054105218</v>
      </c>
      <c r="K58" s="7">
        <f t="shared" si="6"/>
        <v>102.16277327793375</v>
      </c>
      <c r="L58" s="7">
        <f t="shared" si="6"/>
        <v>82.44675149441338</v>
      </c>
      <c r="M58" s="7">
        <f t="shared" si="6"/>
        <v>96.36209355338755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75.9082730551483</v>
      </c>
      <c r="W58" s="7">
        <f t="shared" si="6"/>
        <v>82.18745431486496</v>
      </c>
      <c r="X58" s="7">
        <f t="shared" si="6"/>
        <v>0</v>
      </c>
      <c r="Y58" s="7">
        <f t="shared" si="6"/>
        <v>0</v>
      </c>
      <c r="Z58" s="8">
        <f t="shared" si="6"/>
        <v>90.31894909752593</v>
      </c>
    </row>
    <row r="59" spans="1:26" ht="13.5">
      <c r="A59" s="36" t="s">
        <v>31</v>
      </c>
      <c r="B59" s="9">
        <f aca="true" t="shared" si="7" ref="B59:Z66">IF(B68=0,0,+(B77/B68)*100)</f>
        <v>87.39559339165943</v>
      </c>
      <c r="C59" s="9">
        <f t="shared" si="7"/>
        <v>0</v>
      </c>
      <c r="D59" s="2">
        <f t="shared" si="7"/>
        <v>89.99999945916576</v>
      </c>
      <c r="E59" s="10">
        <f t="shared" si="7"/>
        <v>89.99999945916576</v>
      </c>
      <c r="F59" s="10">
        <f t="shared" si="7"/>
        <v>2.102745571324766</v>
      </c>
      <c r="G59" s="10">
        <f t="shared" si="7"/>
        <v>85.96778328199125</v>
      </c>
      <c r="H59" s="10">
        <f t="shared" si="7"/>
        <v>691.8829596661736</v>
      </c>
      <c r="I59" s="10">
        <f t="shared" si="7"/>
        <v>39.826338352233755</v>
      </c>
      <c r="J59" s="10">
        <f t="shared" si="7"/>
        <v>255.40983875633722</v>
      </c>
      <c r="K59" s="10">
        <f t="shared" si="7"/>
        <v>234.2554478376322</v>
      </c>
      <c r="L59" s="10">
        <f t="shared" si="7"/>
        <v>121.26504756575265</v>
      </c>
      <c r="M59" s="10">
        <f t="shared" si="7"/>
        <v>199.9635887168547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55.74394248836724</v>
      </c>
      <c r="W59" s="10">
        <f t="shared" si="7"/>
        <v>53.74433871219908</v>
      </c>
      <c r="X59" s="10">
        <f t="shared" si="7"/>
        <v>0</v>
      </c>
      <c r="Y59" s="10">
        <f t="shared" si="7"/>
        <v>0</v>
      </c>
      <c r="Z59" s="11">
        <f t="shared" si="7"/>
        <v>89.99999945916576</v>
      </c>
    </row>
    <row r="60" spans="1:26" ht="13.5">
      <c r="A60" s="37" t="s">
        <v>32</v>
      </c>
      <c r="B60" s="12">
        <f t="shared" si="7"/>
        <v>76.36452345680912</v>
      </c>
      <c r="C60" s="12">
        <f t="shared" si="7"/>
        <v>0</v>
      </c>
      <c r="D60" s="3">
        <f t="shared" si="7"/>
        <v>89.99999983729174</v>
      </c>
      <c r="E60" s="13">
        <f t="shared" si="7"/>
        <v>89.99999983729174</v>
      </c>
      <c r="F60" s="13">
        <f t="shared" si="7"/>
        <v>64.41891082362568</v>
      </c>
      <c r="G60" s="13">
        <f t="shared" si="7"/>
        <v>85.10165747465308</v>
      </c>
      <c r="H60" s="13">
        <f t="shared" si="7"/>
        <v>112.18955184161719</v>
      </c>
      <c r="I60" s="13">
        <f t="shared" si="7"/>
        <v>86.37535028427027</v>
      </c>
      <c r="J60" s="13">
        <f t="shared" si="7"/>
        <v>85.5371509353715</v>
      </c>
      <c r="K60" s="13">
        <f t="shared" si="7"/>
        <v>90.12283596436187</v>
      </c>
      <c r="L60" s="13">
        <f t="shared" si="7"/>
        <v>75.74948678495358</v>
      </c>
      <c r="M60" s="13">
        <f t="shared" si="7"/>
        <v>84.55864378516729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85.51117027507841</v>
      </c>
      <c r="W60" s="13">
        <f t="shared" si="7"/>
        <v>97.15773905202923</v>
      </c>
      <c r="X60" s="13">
        <f t="shared" si="7"/>
        <v>0</v>
      </c>
      <c r="Y60" s="13">
        <f t="shared" si="7"/>
        <v>0</v>
      </c>
      <c r="Z60" s="14">
        <f t="shared" si="7"/>
        <v>89.99999983729174</v>
      </c>
    </row>
    <row r="61" spans="1:26" ht="13.5">
      <c r="A61" s="38" t="s">
        <v>114</v>
      </c>
      <c r="B61" s="12">
        <f t="shared" si="7"/>
        <v>80.55353278859506</v>
      </c>
      <c r="C61" s="12">
        <f t="shared" si="7"/>
        <v>0</v>
      </c>
      <c r="D61" s="3">
        <f t="shared" si="7"/>
        <v>89.9999997622427</v>
      </c>
      <c r="E61" s="13">
        <f t="shared" si="7"/>
        <v>89.9999997622427</v>
      </c>
      <c r="F61" s="13">
        <f t="shared" si="7"/>
        <v>78.93051531689315</v>
      </c>
      <c r="G61" s="13">
        <f t="shared" si="7"/>
        <v>90.10015498847868</v>
      </c>
      <c r="H61" s="13">
        <f t="shared" si="7"/>
        <v>120.32878500509277</v>
      </c>
      <c r="I61" s="13">
        <f t="shared" si="7"/>
        <v>95.62670474751782</v>
      </c>
      <c r="J61" s="13">
        <f t="shared" si="7"/>
        <v>92.43476979604142</v>
      </c>
      <c r="K61" s="13">
        <f t="shared" si="7"/>
        <v>88.22117729929207</v>
      </c>
      <c r="L61" s="13">
        <f t="shared" si="7"/>
        <v>96.05439285456342</v>
      </c>
      <c r="M61" s="13">
        <f t="shared" si="7"/>
        <v>91.54299672353191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93.78140949179607</v>
      </c>
      <c r="W61" s="13">
        <f t="shared" si="7"/>
        <v>99.73650092568913</v>
      </c>
      <c r="X61" s="13">
        <f t="shared" si="7"/>
        <v>0</v>
      </c>
      <c r="Y61" s="13">
        <f t="shared" si="7"/>
        <v>0</v>
      </c>
      <c r="Z61" s="14">
        <f t="shared" si="7"/>
        <v>89.9999997622427</v>
      </c>
    </row>
    <row r="62" spans="1:26" ht="13.5">
      <c r="A62" s="38" t="s">
        <v>115</v>
      </c>
      <c r="B62" s="12">
        <f t="shared" si="7"/>
        <v>82.73898161819169</v>
      </c>
      <c r="C62" s="12">
        <f t="shared" si="7"/>
        <v>0</v>
      </c>
      <c r="D62" s="3">
        <f t="shared" si="7"/>
        <v>90</v>
      </c>
      <c r="E62" s="13">
        <f t="shared" si="7"/>
        <v>90</v>
      </c>
      <c r="F62" s="13">
        <f t="shared" si="7"/>
        <v>7.257000570127599</v>
      </c>
      <c r="G62" s="13">
        <f t="shared" si="7"/>
        <v>93.53444263113325</v>
      </c>
      <c r="H62" s="13">
        <f t="shared" si="7"/>
        <v>94.01463845068473</v>
      </c>
      <c r="I62" s="13">
        <f t="shared" si="7"/>
        <v>58.837773204849974</v>
      </c>
      <c r="J62" s="13">
        <f t="shared" si="7"/>
        <v>77.46008967354211</v>
      </c>
      <c r="K62" s="13">
        <f t="shared" si="7"/>
        <v>96.95952203509275</v>
      </c>
      <c r="L62" s="13">
        <f t="shared" si="7"/>
        <v>51.50218704388775</v>
      </c>
      <c r="M62" s="13">
        <f t="shared" si="7"/>
        <v>74.5327930718756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67.47993702359332</v>
      </c>
      <c r="W62" s="13">
        <f t="shared" si="7"/>
        <v>92.04914150881355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116</v>
      </c>
      <c r="B63" s="12">
        <f t="shared" si="7"/>
        <v>57.00255417808534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50.03793348416639</v>
      </c>
      <c r="G63" s="13">
        <f t="shared" si="7"/>
        <v>61.16394539667871</v>
      </c>
      <c r="H63" s="13">
        <f t="shared" si="7"/>
        <v>106.25405199862195</v>
      </c>
      <c r="I63" s="13">
        <f t="shared" si="7"/>
        <v>72.28439298543593</v>
      </c>
      <c r="J63" s="13">
        <f t="shared" si="7"/>
        <v>69.38507990279106</v>
      </c>
      <c r="K63" s="13">
        <f t="shared" si="7"/>
        <v>94.0160062486385</v>
      </c>
      <c r="L63" s="13">
        <f t="shared" si="7"/>
        <v>52.36735550646793</v>
      </c>
      <c r="M63" s="13">
        <f t="shared" si="7"/>
        <v>71.92088109364056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72.1023515632039</v>
      </c>
      <c r="W63" s="13">
        <f t="shared" si="7"/>
        <v>91.23854111643497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3.5">
      <c r="A64" s="38" t="s">
        <v>117</v>
      </c>
      <c r="B64" s="12">
        <f t="shared" si="7"/>
        <v>55.810104133755175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51.3875893602017</v>
      </c>
      <c r="G64" s="13">
        <f t="shared" si="7"/>
        <v>57.568148477753965</v>
      </c>
      <c r="H64" s="13">
        <f t="shared" si="7"/>
        <v>75.57917969928455</v>
      </c>
      <c r="I64" s="13">
        <f t="shared" si="7"/>
        <v>61.4607766247504</v>
      </c>
      <c r="J64" s="13">
        <f t="shared" si="7"/>
        <v>66.4388509535424</v>
      </c>
      <c r="K64" s="13">
        <f t="shared" si="7"/>
        <v>88.99104307852708</v>
      </c>
      <c r="L64" s="13">
        <f t="shared" si="7"/>
        <v>43.700223222453985</v>
      </c>
      <c r="M64" s="13">
        <f t="shared" si="7"/>
        <v>66.04610770176825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63.7917377575284</v>
      </c>
      <c r="W64" s="13">
        <f t="shared" si="7"/>
        <v>95.22967736104614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136029778</v>
      </c>
      <c r="C67" s="23"/>
      <c r="D67" s="24">
        <v>165167296</v>
      </c>
      <c r="E67" s="25">
        <v>165167296</v>
      </c>
      <c r="F67" s="25">
        <v>35043161</v>
      </c>
      <c r="G67" s="25">
        <v>13003011</v>
      </c>
      <c r="H67" s="25">
        <v>11520625</v>
      </c>
      <c r="I67" s="25">
        <v>59566797</v>
      </c>
      <c r="J67" s="25">
        <v>10460821</v>
      </c>
      <c r="K67" s="25">
        <v>12230177</v>
      </c>
      <c r="L67" s="25">
        <v>9394489</v>
      </c>
      <c r="M67" s="25">
        <v>32085487</v>
      </c>
      <c r="N67" s="25"/>
      <c r="O67" s="25"/>
      <c r="P67" s="25"/>
      <c r="Q67" s="25"/>
      <c r="R67" s="25"/>
      <c r="S67" s="25"/>
      <c r="T67" s="25"/>
      <c r="U67" s="25"/>
      <c r="V67" s="25">
        <v>91652284</v>
      </c>
      <c r="W67" s="25">
        <v>84566621</v>
      </c>
      <c r="X67" s="25"/>
      <c r="Y67" s="24"/>
      <c r="Z67" s="26">
        <v>165167296</v>
      </c>
    </row>
    <row r="68" spans="1:26" ht="13.5" hidden="1">
      <c r="A68" s="36" t="s">
        <v>31</v>
      </c>
      <c r="B68" s="18">
        <v>31171638</v>
      </c>
      <c r="C68" s="18"/>
      <c r="D68" s="19">
        <v>36979908</v>
      </c>
      <c r="E68" s="20">
        <v>36979908</v>
      </c>
      <c r="F68" s="20">
        <v>23538416</v>
      </c>
      <c r="G68" s="20">
        <v>3222178</v>
      </c>
      <c r="H68" s="20">
        <v>1133763</v>
      </c>
      <c r="I68" s="20">
        <v>27894357</v>
      </c>
      <c r="J68" s="20">
        <v>974798</v>
      </c>
      <c r="K68" s="20">
        <v>987043</v>
      </c>
      <c r="L68" s="20">
        <v>1116875</v>
      </c>
      <c r="M68" s="20">
        <v>3078716</v>
      </c>
      <c r="N68" s="20"/>
      <c r="O68" s="20"/>
      <c r="P68" s="20"/>
      <c r="Q68" s="20"/>
      <c r="R68" s="20"/>
      <c r="S68" s="20"/>
      <c r="T68" s="20"/>
      <c r="U68" s="20"/>
      <c r="V68" s="20">
        <v>30973073</v>
      </c>
      <c r="W68" s="20">
        <v>29320184</v>
      </c>
      <c r="X68" s="20"/>
      <c r="Y68" s="19"/>
      <c r="Z68" s="22">
        <v>36979908</v>
      </c>
    </row>
    <row r="69" spans="1:26" ht="13.5" hidden="1">
      <c r="A69" s="37" t="s">
        <v>32</v>
      </c>
      <c r="B69" s="18">
        <v>99841926</v>
      </c>
      <c r="C69" s="18"/>
      <c r="D69" s="19">
        <v>122919388</v>
      </c>
      <c r="E69" s="20">
        <v>122919388</v>
      </c>
      <c r="F69" s="20">
        <v>11077508</v>
      </c>
      <c r="G69" s="20">
        <v>9339992</v>
      </c>
      <c r="H69" s="20">
        <v>9882890</v>
      </c>
      <c r="I69" s="20">
        <v>30300390</v>
      </c>
      <c r="J69" s="20">
        <v>8972264</v>
      </c>
      <c r="K69" s="20">
        <v>10738386</v>
      </c>
      <c r="L69" s="20">
        <v>7779390</v>
      </c>
      <c r="M69" s="20">
        <v>27490040</v>
      </c>
      <c r="N69" s="20"/>
      <c r="O69" s="20"/>
      <c r="P69" s="20"/>
      <c r="Q69" s="20"/>
      <c r="R69" s="20"/>
      <c r="S69" s="20"/>
      <c r="T69" s="20"/>
      <c r="U69" s="20"/>
      <c r="V69" s="20">
        <v>57790430</v>
      </c>
      <c r="W69" s="20">
        <v>52817916</v>
      </c>
      <c r="X69" s="20"/>
      <c r="Y69" s="19"/>
      <c r="Z69" s="22">
        <v>122919388</v>
      </c>
    </row>
    <row r="70" spans="1:26" ht="13.5" hidden="1">
      <c r="A70" s="38" t="s">
        <v>114</v>
      </c>
      <c r="B70" s="18">
        <v>65350528</v>
      </c>
      <c r="C70" s="18"/>
      <c r="D70" s="19">
        <v>84119388</v>
      </c>
      <c r="E70" s="20">
        <v>84119388</v>
      </c>
      <c r="F70" s="20">
        <v>7815521</v>
      </c>
      <c r="G70" s="20">
        <v>6808248</v>
      </c>
      <c r="H70" s="20">
        <v>6805724</v>
      </c>
      <c r="I70" s="20">
        <v>21429493</v>
      </c>
      <c r="J70" s="20">
        <v>5870555</v>
      </c>
      <c r="K70" s="20">
        <v>7461688</v>
      </c>
      <c r="L70" s="20">
        <v>4333731</v>
      </c>
      <c r="M70" s="20">
        <v>17665974</v>
      </c>
      <c r="N70" s="20"/>
      <c r="O70" s="20"/>
      <c r="P70" s="20"/>
      <c r="Q70" s="20"/>
      <c r="R70" s="20"/>
      <c r="S70" s="20"/>
      <c r="T70" s="20"/>
      <c r="U70" s="20"/>
      <c r="V70" s="20">
        <v>39095467</v>
      </c>
      <c r="W70" s="20">
        <v>34002776</v>
      </c>
      <c r="X70" s="20"/>
      <c r="Y70" s="19"/>
      <c r="Z70" s="22">
        <v>84119388</v>
      </c>
    </row>
    <row r="71" spans="1:26" ht="13.5" hidden="1">
      <c r="A71" s="38" t="s">
        <v>115</v>
      </c>
      <c r="B71" s="18">
        <v>15654227</v>
      </c>
      <c r="C71" s="18"/>
      <c r="D71" s="19">
        <v>17957400</v>
      </c>
      <c r="E71" s="20">
        <v>17957400</v>
      </c>
      <c r="F71" s="20">
        <v>1575086</v>
      </c>
      <c r="G71" s="20">
        <v>891555</v>
      </c>
      <c r="H71" s="20">
        <v>1430206</v>
      </c>
      <c r="I71" s="20">
        <v>3896847</v>
      </c>
      <c r="J71" s="20">
        <v>1428515</v>
      </c>
      <c r="K71" s="20">
        <v>1603465</v>
      </c>
      <c r="L71" s="20">
        <v>1742992</v>
      </c>
      <c r="M71" s="20">
        <v>4774972</v>
      </c>
      <c r="N71" s="20"/>
      <c r="O71" s="20"/>
      <c r="P71" s="20"/>
      <c r="Q71" s="20"/>
      <c r="R71" s="20"/>
      <c r="S71" s="20"/>
      <c r="T71" s="20"/>
      <c r="U71" s="20"/>
      <c r="V71" s="20">
        <v>8671819</v>
      </c>
      <c r="W71" s="20">
        <v>9062644</v>
      </c>
      <c r="X71" s="20"/>
      <c r="Y71" s="19"/>
      <c r="Z71" s="22">
        <v>17957400</v>
      </c>
    </row>
    <row r="72" spans="1:26" ht="13.5" hidden="1">
      <c r="A72" s="38" t="s">
        <v>116</v>
      </c>
      <c r="B72" s="18">
        <v>11443603</v>
      </c>
      <c r="C72" s="18"/>
      <c r="D72" s="19">
        <v>11832600</v>
      </c>
      <c r="E72" s="20">
        <v>11832600</v>
      </c>
      <c r="F72" s="20">
        <v>1036024</v>
      </c>
      <c r="G72" s="20">
        <v>1004188</v>
      </c>
      <c r="H72" s="20">
        <v>1007219</v>
      </c>
      <c r="I72" s="20">
        <v>3047431</v>
      </c>
      <c r="J72" s="20">
        <v>1018425</v>
      </c>
      <c r="K72" s="20">
        <v>1019102</v>
      </c>
      <c r="L72" s="20">
        <v>1019492</v>
      </c>
      <c r="M72" s="20">
        <v>3057019</v>
      </c>
      <c r="N72" s="20"/>
      <c r="O72" s="20"/>
      <c r="P72" s="20"/>
      <c r="Q72" s="20"/>
      <c r="R72" s="20"/>
      <c r="S72" s="20"/>
      <c r="T72" s="20"/>
      <c r="U72" s="20"/>
      <c r="V72" s="20">
        <v>6104450</v>
      </c>
      <c r="W72" s="20">
        <v>5658601</v>
      </c>
      <c r="X72" s="20"/>
      <c r="Y72" s="19"/>
      <c r="Z72" s="22">
        <v>11832600</v>
      </c>
    </row>
    <row r="73" spans="1:26" ht="13.5" hidden="1">
      <c r="A73" s="38" t="s">
        <v>117</v>
      </c>
      <c r="B73" s="18">
        <v>7393568</v>
      </c>
      <c r="C73" s="18"/>
      <c r="D73" s="19">
        <v>9010000</v>
      </c>
      <c r="E73" s="20">
        <v>9010000</v>
      </c>
      <c r="F73" s="20">
        <v>650877</v>
      </c>
      <c r="G73" s="20">
        <v>636001</v>
      </c>
      <c r="H73" s="20">
        <v>639741</v>
      </c>
      <c r="I73" s="20">
        <v>1926619</v>
      </c>
      <c r="J73" s="20">
        <v>654769</v>
      </c>
      <c r="K73" s="20">
        <v>654131</v>
      </c>
      <c r="L73" s="20">
        <v>683175</v>
      </c>
      <c r="M73" s="20">
        <v>1992075</v>
      </c>
      <c r="N73" s="20"/>
      <c r="O73" s="20"/>
      <c r="P73" s="20"/>
      <c r="Q73" s="20"/>
      <c r="R73" s="20"/>
      <c r="S73" s="20"/>
      <c r="T73" s="20"/>
      <c r="U73" s="20"/>
      <c r="V73" s="20">
        <v>3918694</v>
      </c>
      <c r="W73" s="20">
        <v>4093895</v>
      </c>
      <c r="X73" s="20"/>
      <c r="Y73" s="19"/>
      <c r="Z73" s="22">
        <v>9010000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5016214</v>
      </c>
      <c r="C75" s="27"/>
      <c r="D75" s="28">
        <v>5268000</v>
      </c>
      <c r="E75" s="29">
        <v>5268000</v>
      </c>
      <c r="F75" s="29">
        <v>427237</v>
      </c>
      <c r="G75" s="29">
        <v>440841</v>
      </c>
      <c r="H75" s="29">
        <v>503972</v>
      </c>
      <c r="I75" s="29">
        <v>1372050</v>
      </c>
      <c r="J75" s="29">
        <v>513759</v>
      </c>
      <c r="K75" s="29">
        <v>504748</v>
      </c>
      <c r="L75" s="29">
        <v>498224</v>
      </c>
      <c r="M75" s="29">
        <v>1516731</v>
      </c>
      <c r="N75" s="29"/>
      <c r="O75" s="29"/>
      <c r="P75" s="29"/>
      <c r="Q75" s="29"/>
      <c r="R75" s="29"/>
      <c r="S75" s="29"/>
      <c r="T75" s="29"/>
      <c r="U75" s="29"/>
      <c r="V75" s="29">
        <v>2888781</v>
      </c>
      <c r="W75" s="29">
        <v>2428521</v>
      </c>
      <c r="X75" s="29"/>
      <c r="Y75" s="28"/>
      <c r="Z75" s="30">
        <v>5268000</v>
      </c>
    </row>
    <row r="76" spans="1:26" ht="13.5" hidden="1">
      <c r="A76" s="41" t="s">
        <v>121</v>
      </c>
      <c r="B76" s="31">
        <v>108502663</v>
      </c>
      <c r="C76" s="31"/>
      <c r="D76" s="32">
        <v>149177366</v>
      </c>
      <c r="E76" s="33">
        <v>149177366</v>
      </c>
      <c r="F76" s="33">
        <v>8058200</v>
      </c>
      <c r="G76" s="33">
        <v>11159364</v>
      </c>
      <c r="H76" s="33">
        <v>19435855</v>
      </c>
      <c r="I76" s="33">
        <v>38653419</v>
      </c>
      <c r="J76" s="33">
        <v>10678108</v>
      </c>
      <c r="K76" s="33">
        <v>12494688</v>
      </c>
      <c r="L76" s="33">
        <v>7745451</v>
      </c>
      <c r="M76" s="33">
        <v>30918247</v>
      </c>
      <c r="N76" s="33"/>
      <c r="O76" s="33"/>
      <c r="P76" s="33"/>
      <c r="Q76" s="33"/>
      <c r="R76" s="33"/>
      <c r="S76" s="33"/>
      <c r="T76" s="33"/>
      <c r="U76" s="33"/>
      <c r="V76" s="33">
        <v>69571666</v>
      </c>
      <c r="W76" s="33">
        <v>69503153</v>
      </c>
      <c r="X76" s="33"/>
      <c r="Y76" s="32"/>
      <c r="Z76" s="34">
        <v>149177366</v>
      </c>
    </row>
    <row r="77" spans="1:26" ht="13.5" hidden="1">
      <c r="A77" s="36" t="s">
        <v>31</v>
      </c>
      <c r="B77" s="18">
        <v>27242638</v>
      </c>
      <c r="C77" s="18"/>
      <c r="D77" s="19">
        <v>33281917</v>
      </c>
      <c r="E77" s="20">
        <v>33281917</v>
      </c>
      <c r="F77" s="20">
        <v>494953</v>
      </c>
      <c r="G77" s="20">
        <v>2770035</v>
      </c>
      <c r="H77" s="20">
        <v>7844313</v>
      </c>
      <c r="I77" s="20">
        <v>11109301</v>
      </c>
      <c r="J77" s="20">
        <v>2489730</v>
      </c>
      <c r="K77" s="20">
        <v>2312202</v>
      </c>
      <c r="L77" s="20">
        <v>1354379</v>
      </c>
      <c r="M77" s="20">
        <v>6156311</v>
      </c>
      <c r="N77" s="20"/>
      <c r="O77" s="20"/>
      <c r="P77" s="20"/>
      <c r="Q77" s="20"/>
      <c r="R77" s="20"/>
      <c r="S77" s="20"/>
      <c r="T77" s="20"/>
      <c r="U77" s="20"/>
      <c r="V77" s="20">
        <v>17265612</v>
      </c>
      <c r="W77" s="20">
        <v>15757939</v>
      </c>
      <c r="X77" s="20"/>
      <c r="Y77" s="19"/>
      <c r="Z77" s="22">
        <v>33281917</v>
      </c>
    </row>
    <row r="78" spans="1:26" ht="13.5" hidden="1">
      <c r="A78" s="37" t="s">
        <v>32</v>
      </c>
      <c r="B78" s="18">
        <v>76243811</v>
      </c>
      <c r="C78" s="18"/>
      <c r="D78" s="19">
        <v>110627449</v>
      </c>
      <c r="E78" s="20">
        <v>110627449</v>
      </c>
      <c r="F78" s="20">
        <v>7136010</v>
      </c>
      <c r="G78" s="20">
        <v>7948488</v>
      </c>
      <c r="H78" s="20">
        <v>11087570</v>
      </c>
      <c r="I78" s="20">
        <v>26172068</v>
      </c>
      <c r="J78" s="20">
        <v>7674619</v>
      </c>
      <c r="K78" s="20">
        <v>9677738</v>
      </c>
      <c r="L78" s="20">
        <v>5892848</v>
      </c>
      <c r="M78" s="20">
        <v>23245205</v>
      </c>
      <c r="N78" s="20"/>
      <c r="O78" s="20"/>
      <c r="P78" s="20"/>
      <c r="Q78" s="20"/>
      <c r="R78" s="20"/>
      <c r="S78" s="20"/>
      <c r="T78" s="20"/>
      <c r="U78" s="20"/>
      <c r="V78" s="20">
        <v>49417273</v>
      </c>
      <c r="W78" s="20">
        <v>51316693</v>
      </c>
      <c r="X78" s="20"/>
      <c r="Y78" s="19"/>
      <c r="Z78" s="22">
        <v>110627449</v>
      </c>
    </row>
    <row r="79" spans="1:26" ht="13.5" hidden="1">
      <c r="A79" s="38" t="s">
        <v>114</v>
      </c>
      <c r="B79" s="18">
        <v>52642159</v>
      </c>
      <c r="C79" s="18"/>
      <c r="D79" s="19">
        <v>75707449</v>
      </c>
      <c r="E79" s="20">
        <v>75707449</v>
      </c>
      <c r="F79" s="20">
        <v>6168831</v>
      </c>
      <c r="G79" s="20">
        <v>6134242</v>
      </c>
      <c r="H79" s="20">
        <v>8189245</v>
      </c>
      <c r="I79" s="20">
        <v>20492318</v>
      </c>
      <c r="J79" s="20">
        <v>5426434</v>
      </c>
      <c r="K79" s="20">
        <v>6582789</v>
      </c>
      <c r="L79" s="20">
        <v>4162739</v>
      </c>
      <c r="M79" s="20">
        <v>16171962</v>
      </c>
      <c r="N79" s="20"/>
      <c r="O79" s="20"/>
      <c r="P79" s="20"/>
      <c r="Q79" s="20"/>
      <c r="R79" s="20"/>
      <c r="S79" s="20"/>
      <c r="T79" s="20"/>
      <c r="U79" s="20"/>
      <c r="V79" s="20">
        <v>36664280</v>
      </c>
      <c r="W79" s="20">
        <v>33913179</v>
      </c>
      <c r="X79" s="20"/>
      <c r="Y79" s="19"/>
      <c r="Z79" s="22">
        <v>75707449</v>
      </c>
    </row>
    <row r="80" spans="1:26" ht="13.5" hidden="1">
      <c r="A80" s="38" t="s">
        <v>115</v>
      </c>
      <c r="B80" s="18">
        <v>12952148</v>
      </c>
      <c r="C80" s="18"/>
      <c r="D80" s="19">
        <v>16161660</v>
      </c>
      <c r="E80" s="20">
        <v>16161660</v>
      </c>
      <c r="F80" s="20">
        <v>114304</v>
      </c>
      <c r="G80" s="20">
        <v>833911</v>
      </c>
      <c r="H80" s="20">
        <v>1344603</v>
      </c>
      <c r="I80" s="20">
        <v>2292818</v>
      </c>
      <c r="J80" s="20">
        <v>1106529</v>
      </c>
      <c r="K80" s="20">
        <v>1554712</v>
      </c>
      <c r="L80" s="20">
        <v>897679</v>
      </c>
      <c r="M80" s="20">
        <v>3558920</v>
      </c>
      <c r="N80" s="20"/>
      <c r="O80" s="20"/>
      <c r="P80" s="20"/>
      <c r="Q80" s="20"/>
      <c r="R80" s="20"/>
      <c r="S80" s="20"/>
      <c r="T80" s="20"/>
      <c r="U80" s="20"/>
      <c r="V80" s="20">
        <v>5851738</v>
      </c>
      <c r="W80" s="20">
        <v>8342086</v>
      </c>
      <c r="X80" s="20"/>
      <c r="Y80" s="19"/>
      <c r="Z80" s="22">
        <v>16161660</v>
      </c>
    </row>
    <row r="81" spans="1:26" ht="13.5" hidden="1">
      <c r="A81" s="38" t="s">
        <v>116</v>
      </c>
      <c r="B81" s="18">
        <v>6523146</v>
      </c>
      <c r="C81" s="18"/>
      <c r="D81" s="19">
        <v>10649340</v>
      </c>
      <c r="E81" s="20">
        <v>10649340</v>
      </c>
      <c r="F81" s="20">
        <v>518405</v>
      </c>
      <c r="G81" s="20">
        <v>614201</v>
      </c>
      <c r="H81" s="20">
        <v>1070211</v>
      </c>
      <c r="I81" s="20">
        <v>2202817</v>
      </c>
      <c r="J81" s="20">
        <v>706635</v>
      </c>
      <c r="K81" s="20">
        <v>958119</v>
      </c>
      <c r="L81" s="20">
        <v>533881</v>
      </c>
      <c r="M81" s="20">
        <v>2198635</v>
      </c>
      <c r="N81" s="20"/>
      <c r="O81" s="20"/>
      <c r="P81" s="20"/>
      <c r="Q81" s="20"/>
      <c r="R81" s="20"/>
      <c r="S81" s="20"/>
      <c r="T81" s="20"/>
      <c r="U81" s="20"/>
      <c r="V81" s="20">
        <v>4401452</v>
      </c>
      <c r="W81" s="20">
        <v>5162825</v>
      </c>
      <c r="X81" s="20"/>
      <c r="Y81" s="19"/>
      <c r="Z81" s="22">
        <v>10649340</v>
      </c>
    </row>
    <row r="82" spans="1:26" ht="13.5" hidden="1">
      <c r="A82" s="38" t="s">
        <v>117</v>
      </c>
      <c r="B82" s="18">
        <v>4126358</v>
      </c>
      <c r="C82" s="18"/>
      <c r="D82" s="19">
        <v>8109000</v>
      </c>
      <c r="E82" s="20">
        <v>8109000</v>
      </c>
      <c r="F82" s="20">
        <v>334470</v>
      </c>
      <c r="G82" s="20">
        <v>366134</v>
      </c>
      <c r="H82" s="20">
        <v>483511</v>
      </c>
      <c r="I82" s="20">
        <v>1184115</v>
      </c>
      <c r="J82" s="20">
        <v>435021</v>
      </c>
      <c r="K82" s="20">
        <v>582118</v>
      </c>
      <c r="L82" s="20">
        <v>298549</v>
      </c>
      <c r="M82" s="20">
        <v>1315688</v>
      </c>
      <c r="N82" s="20"/>
      <c r="O82" s="20"/>
      <c r="P82" s="20"/>
      <c r="Q82" s="20"/>
      <c r="R82" s="20"/>
      <c r="S82" s="20"/>
      <c r="T82" s="20"/>
      <c r="U82" s="20"/>
      <c r="V82" s="20">
        <v>2499803</v>
      </c>
      <c r="W82" s="20">
        <v>3898603</v>
      </c>
      <c r="X82" s="20"/>
      <c r="Y82" s="19"/>
      <c r="Z82" s="22">
        <v>8109000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5016214</v>
      </c>
      <c r="C84" s="27"/>
      <c r="D84" s="28">
        <v>5268000</v>
      </c>
      <c r="E84" s="29">
        <v>5268000</v>
      </c>
      <c r="F84" s="29">
        <v>427237</v>
      </c>
      <c r="G84" s="29">
        <v>440841</v>
      </c>
      <c r="H84" s="29">
        <v>503972</v>
      </c>
      <c r="I84" s="29">
        <v>1372050</v>
      </c>
      <c r="J84" s="29">
        <v>513759</v>
      </c>
      <c r="K84" s="29">
        <v>504748</v>
      </c>
      <c r="L84" s="29">
        <v>498224</v>
      </c>
      <c r="M84" s="29">
        <v>1516731</v>
      </c>
      <c r="N84" s="29"/>
      <c r="O84" s="29"/>
      <c r="P84" s="29"/>
      <c r="Q84" s="29"/>
      <c r="R84" s="29"/>
      <c r="S84" s="29"/>
      <c r="T84" s="29"/>
      <c r="U84" s="29"/>
      <c r="V84" s="29">
        <v>2888781</v>
      </c>
      <c r="W84" s="29">
        <v>2428521</v>
      </c>
      <c r="X84" s="29"/>
      <c r="Y84" s="28"/>
      <c r="Z84" s="30">
        <v>5268000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8652614</v>
      </c>
      <c r="E5" s="59">
        <v>8652614</v>
      </c>
      <c r="F5" s="59">
        <v>0</v>
      </c>
      <c r="G5" s="59">
        <v>1374379</v>
      </c>
      <c r="H5" s="59">
        <v>722716</v>
      </c>
      <c r="I5" s="59">
        <v>2097095</v>
      </c>
      <c r="J5" s="59">
        <v>723006</v>
      </c>
      <c r="K5" s="59">
        <v>668393</v>
      </c>
      <c r="L5" s="59">
        <v>0</v>
      </c>
      <c r="M5" s="59">
        <v>1391399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3488494</v>
      </c>
      <c r="W5" s="59">
        <v>4326306</v>
      </c>
      <c r="X5" s="59">
        <v>-837812</v>
      </c>
      <c r="Y5" s="60">
        <v>-19.37</v>
      </c>
      <c r="Z5" s="61">
        <v>8652614</v>
      </c>
    </row>
    <row r="6" spans="1:26" ht="13.5">
      <c r="A6" s="57" t="s">
        <v>32</v>
      </c>
      <c r="B6" s="18">
        <v>0</v>
      </c>
      <c r="C6" s="18">
        <v>0</v>
      </c>
      <c r="D6" s="58">
        <v>35012444</v>
      </c>
      <c r="E6" s="59">
        <v>35012444</v>
      </c>
      <c r="F6" s="59">
        <v>688375</v>
      </c>
      <c r="G6" s="59">
        <v>5092853</v>
      </c>
      <c r="H6" s="59">
        <v>2455018</v>
      </c>
      <c r="I6" s="59">
        <v>8236246</v>
      </c>
      <c r="J6" s="59">
        <v>2463502</v>
      </c>
      <c r="K6" s="59">
        <v>2354958</v>
      </c>
      <c r="L6" s="59">
        <v>0</v>
      </c>
      <c r="M6" s="59">
        <v>4818460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13054706</v>
      </c>
      <c r="W6" s="59">
        <v>16375789</v>
      </c>
      <c r="X6" s="59">
        <v>-3321083</v>
      </c>
      <c r="Y6" s="60">
        <v>-20.28</v>
      </c>
      <c r="Z6" s="61">
        <v>35012444</v>
      </c>
    </row>
    <row r="7" spans="1:26" ht="13.5">
      <c r="A7" s="57" t="s">
        <v>33</v>
      </c>
      <c r="B7" s="18">
        <v>0</v>
      </c>
      <c r="C7" s="18">
        <v>0</v>
      </c>
      <c r="D7" s="58">
        <v>406157</v>
      </c>
      <c r="E7" s="59">
        <v>406157</v>
      </c>
      <c r="F7" s="59">
        <v>43584</v>
      </c>
      <c r="G7" s="59">
        <v>7000</v>
      </c>
      <c r="H7" s="59">
        <v>6617</v>
      </c>
      <c r="I7" s="59">
        <v>57201</v>
      </c>
      <c r="J7" s="59">
        <v>3386</v>
      </c>
      <c r="K7" s="59">
        <v>825</v>
      </c>
      <c r="L7" s="59">
        <v>0</v>
      </c>
      <c r="M7" s="59">
        <v>4211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61412</v>
      </c>
      <c r="W7" s="59">
        <v>203076</v>
      </c>
      <c r="X7" s="59">
        <v>-141664</v>
      </c>
      <c r="Y7" s="60">
        <v>-69.76</v>
      </c>
      <c r="Z7" s="61">
        <v>406157</v>
      </c>
    </row>
    <row r="8" spans="1:26" ht="13.5">
      <c r="A8" s="57" t="s">
        <v>34</v>
      </c>
      <c r="B8" s="18">
        <v>0</v>
      </c>
      <c r="C8" s="18">
        <v>0</v>
      </c>
      <c r="D8" s="58">
        <v>42400000</v>
      </c>
      <c r="E8" s="59">
        <v>42400000</v>
      </c>
      <c r="F8" s="59">
        <v>15220500</v>
      </c>
      <c r="G8" s="59">
        <v>2075000</v>
      </c>
      <c r="H8" s="59">
        <v>0</v>
      </c>
      <c r="I8" s="59">
        <v>17295500</v>
      </c>
      <c r="J8" s="59">
        <v>773923</v>
      </c>
      <c r="K8" s="59">
        <v>448335</v>
      </c>
      <c r="L8" s="59">
        <v>0</v>
      </c>
      <c r="M8" s="59">
        <v>1222258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18517758</v>
      </c>
      <c r="W8" s="59">
        <v>21199998</v>
      </c>
      <c r="X8" s="59">
        <v>-2682240</v>
      </c>
      <c r="Y8" s="60">
        <v>-12.65</v>
      </c>
      <c r="Z8" s="61">
        <v>42400000</v>
      </c>
    </row>
    <row r="9" spans="1:26" ht="13.5">
      <c r="A9" s="57" t="s">
        <v>35</v>
      </c>
      <c r="B9" s="18">
        <v>0</v>
      </c>
      <c r="C9" s="18">
        <v>0</v>
      </c>
      <c r="D9" s="58">
        <v>10397979</v>
      </c>
      <c r="E9" s="59">
        <v>10397979</v>
      </c>
      <c r="F9" s="59">
        <v>150673</v>
      </c>
      <c r="G9" s="59">
        <v>1235546</v>
      </c>
      <c r="H9" s="59">
        <v>620942</v>
      </c>
      <c r="I9" s="59">
        <v>2007161</v>
      </c>
      <c r="J9" s="59">
        <v>639307</v>
      </c>
      <c r="K9" s="59">
        <v>710283</v>
      </c>
      <c r="L9" s="59">
        <v>0</v>
      </c>
      <c r="M9" s="59">
        <v>1349590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3356751</v>
      </c>
      <c r="W9" s="59">
        <v>5191684</v>
      </c>
      <c r="X9" s="59">
        <v>-1834933</v>
      </c>
      <c r="Y9" s="60">
        <v>-35.34</v>
      </c>
      <c r="Z9" s="61">
        <v>10397979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96869194</v>
      </c>
      <c r="E10" s="65">
        <f t="shared" si="0"/>
        <v>96869194</v>
      </c>
      <c r="F10" s="65">
        <f t="shared" si="0"/>
        <v>16103132</v>
      </c>
      <c r="G10" s="65">
        <f t="shared" si="0"/>
        <v>9784778</v>
      </c>
      <c r="H10" s="65">
        <f t="shared" si="0"/>
        <v>3805293</v>
      </c>
      <c r="I10" s="65">
        <f t="shared" si="0"/>
        <v>29693203</v>
      </c>
      <c r="J10" s="65">
        <f t="shared" si="0"/>
        <v>4603124</v>
      </c>
      <c r="K10" s="65">
        <f t="shared" si="0"/>
        <v>4182794</v>
      </c>
      <c r="L10" s="65">
        <f t="shared" si="0"/>
        <v>0</v>
      </c>
      <c r="M10" s="65">
        <f t="shared" si="0"/>
        <v>8785918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38479121</v>
      </c>
      <c r="W10" s="65">
        <f t="shared" si="0"/>
        <v>47296853</v>
      </c>
      <c r="X10" s="65">
        <f t="shared" si="0"/>
        <v>-8817732</v>
      </c>
      <c r="Y10" s="66">
        <f>+IF(W10&lt;&gt;0,(X10/W10)*100,0)</f>
        <v>-18.643379930584388</v>
      </c>
      <c r="Z10" s="67">
        <f t="shared" si="0"/>
        <v>96869194</v>
      </c>
    </row>
    <row r="11" spans="1:26" ht="13.5">
      <c r="A11" s="57" t="s">
        <v>36</v>
      </c>
      <c r="B11" s="18">
        <v>0</v>
      </c>
      <c r="C11" s="18">
        <v>0</v>
      </c>
      <c r="D11" s="58">
        <v>36817346</v>
      </c>
      <c r="E11" s="59">
        <v>36817346</v>
      </c>
      <c r="F11" s="59">
        <v>2706402</v>
      </c>
      <c r="G11" s="59">
        <v>2753766</v>
      </c>
      <c r="H11" s="59">
        <v>2780447</v>
      </c>
      <c r="I11" s="59">
        <v>8240615</v>
      </c>
      <c r="J11" s="59">
        <v>30468</v>
      </c>
      <c r="K11" s="59">
        <v>7160663</v>
      </c>
      <c r="L11" s="59">
        <v>0</v>
      </c>
      <c r="M11" s="59">
        <v>7191131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15431746</v>
      </c>
      <c r="W11" s="59">
        <v>18408672</v>
      </c>
      <c r="X11" s="59">
        <v>-2976926</v>
      </c>
      <c r="Y11" s="60">
        <v>-16.17</v>
      </c>
      <c r="Z11" s="61">
        <v>36817346</v>
      </c>
    </row>
    <row r="12" spans="1:26" ht="13.5">
      <c r="A12" s="57" t="s">
        <v>37</v>
      </c>
      <c r="B12" s="18">
        <v>0</v>
      </c>
      <c r="C12" s="18">
        <v>0</v>
      </c>
      <c r="D12" s="58">
        <v>3165648</v>
      </c>
      <c r="E12" s="59">
        <v>3165648</v>
      </c>
      <c r="F12" s="59">
        <v>513899</v>
      </c>
      <c r="G12" s="59">
        <v>88934</v>
      </c>
      <c r="H12" s="59">
        <v>48863</v>
      </c>
      <c r="I12" s="59">
        <v>651696</v>
      </c>
      <c r="J12" s="59">
        <v>-10739</v>
      </c>
      <c r="K12" s="59">
        <v>-118567</v>
      </c>
      <c r="L12" s="59">
        <v>0</v>
      </c>
      <c r="M12" s="59">
        <v>-129306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522390</v>
      </c>
      <c r="W12" s="59">
        <v>1582824</v>
      </c>
      <c r="X12" s="59">
        <v>-1060434</v>
      </c>
      <c r="Y12" s="60">
        <v>-67</v>
      </c>
      <c r="Z12" s="61">
        <v>3165648</v>
      </c>
    </row>
    <row r="13" spans="1:26" ht="13.5">
      <c r="A13" s="57" t="s">
        <v>107</v>
      </c>
      <c r="B13" s="18">
        <v>0</v>
      </c>
      <c r="C13" s="18">
        <v>0</v>
      </c>
      <c r="D13" s="58">
        <v>24935269</v>
      </c>
      <c r="E13" s="59">
        <v>24935269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12467634</v>
      </c>
      <c r="X13" s="59">
        <v>-12467634</v>
      </c>
      <c r="Y13" s="60">
        <v>-100</v>
      </c>
      <c r="Z13" s="61">
        <v>24935269</v>
      </c>
    </row>
    <row r="14" spans="1:26" ht="13.5">
      <c r="A14" s="57" t="s">
        <v>38</v>
      </c>
      <c r="B14" s="18">
        <v>0</v>
      </c>
      <c r="C14" s="18">
        <v>0</v>
      </c>
      <c r="D14" s="58">
        <v>100000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49998</v>
      </c>
      <c r="X14" s="59">
        <v>-49998</v>
      </c>
      <c r="Y14" s="60">
        <v>-100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31093519</v>
      </c>
      <c r="E15" s="59">
        <v>31093519</v>
      </c>
      <c r="F15" s="59">
        <v>542069</v>
      </c>
      <c r="G15" s="59">
        <v>58575</v>
      </c>
      <c r="H15" s="59">
        <v>2716804</v>
      </c>
      <c r="I15" s="59">
        <v>3317448</v>
      </c>
      <c r="J15" s="59">
        <v>388933</v>
      </c>
      <c r="K15" s="59">
        <v>2434849</v>
      </c>
      <c r="L15" s="59">
        <v>0</v>
      </c>
      <c r="M15" s="59">
        <v>2823782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6141230</v>
      </c>
      <c r="W15" s="59">
        <v>15546756</v>
      </c>
      <c r="X15" s="59">
        <v>-9405526</v>
      </c>
      <c r="Y15" s="60">
        <v>-60.5</v>
      </c>
      <c r="Z15" s="61">
        <v>31093519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158274</v>
      </c>
      <c r="G16" s="59">
        <v>140869</v>
      </c>
      <c r="H16" s="59">
        <v>118085</v>
      </c>
      <c r="I16" s="59">
        <v>417228</v>
      </c>
      <c r="J16" s="59">
        <v>283521</v>
      </c>
      <c r="K16" s="59">
        <v>1623494</v>
      </c>
      <c r="L16" s="59">
        <v>0</v>
      </c>
      <c r="M16" s="59">
        <v>1907015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2324243</v>
      </c>
      <c r="W16" s="59">
        <v>1916665</v>
      </c>
      <c r="X16" s="59">
        <v>407578</v>
      </c>
      <c r="Y16" s="60">
        <v>21.26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39776232</v>
      </c>
      <c r="E17" s="59">
        <v>39776232</v>
      </c>
      <c r="F17" s="59">
        <v>462264</v>
      </c>
      <c r="G17" s="59">
        <v>465358</v>
      </c>
      <c r="H17" s="59">
        <v>1330984</v>
      </c>
      <c r="I17" s="59">
        <v>2258606</v>
      </c>
      <c r="J17" s="59">
        <v>615277</v>
      </c>
      <c r="K17" s="59">
        <v>1247349</v>
      </c>
      <c r="L17" s="59">
        <v>0</v>
      </c>
      <c r="M17" s="59">
        <v>1862626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4121232</v>
      </c>
      <c r="W17" s="59">
        <v>19888116</v>
      </c>
      <c r="X17" s="59">
        <v>-15766884</v>
      </c>
      <c r="Y17" s="60">
        <v>-79.28</v>
      </c>
      <c r="Z17" s="61">
        <v>39776232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135888014</v>
      </c>
      <c r="E18" s="72">
        <f t="shared" si="1"/>
        <v>135888014</v>
      </c>
      <c r="F18" s="72">
        <f t="shared" si="1"/>
        <v>4382908</v>
      </c>
      <c r="G18" s="72">
        <f t="shared" si="1"/>
        <v>3507502</v>
      </c>
      <c r="H18" s="72">
        <f t="shared" si="1"/>
        <v>6995183</v>
      </c>
      <c r="I18" s="72">
        <f t="shared" si="1"/>
        <v>14885593</v>
      </c>
      <c r="J18" s="72">
        <f t="shared" si="1"/>
        <v>1307460</v>
      </c>
      <c r="K18" s="72">
        <f t="shared" si="1"/>
        <v>12347788</v>
      </c>
      <c r="L18" s="72">
        <f t="shared" si="1"/>
        <v>0</v>
      </c>
      <c r="M18" s="72">
        <f t="shared" si="1"/>
        <v>13655248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28540841</v>
      </c>
      <c r="W18" s="72">
        <f t="shared" si="1"/>
        <v>69860665</v>
      </c>
      <c r="X18" s="72">
        <f t="shared" si="1"/>
        <v>-41319824</v>
      </c>
      <c r="Y18" s="66">
        <f>+IF(W18&lt;&gt;0,(X18/W18)*100,0)</f>
        <v>-59.14605021294888</v>
      </c>
      <c r="Z18" s="73">
        <f t="shared" si="1"/>
        <v>135888014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-39018820</v>
      </c>
      <c r="E19" s="76">
        <f t="shared" si="2"/>
        <v>-39018820</v>
      </c>
      <c r="F19" s="76">
        <f t="shared" si="2"/>
        <v>11720224</v>
      </c>
      <c r="G19" s="76">
        <f t="shared" si="2"/>
        <v>6277276</v>
      </c>
      <c r="H19" s="76">
        <f t="shared" si="2"/>
        <v>-3189890</v>
      </c>
      <c r="I19" s="76">
        <f t="shared" si="2"/>
        <v>14807610</v>
      </c>
      <c r="J19" s="76">
        <f t="shared" si="2"/>
        <v>3295664</v>
      </c>
      <c r="K19" s="76">
        <f t="shared" si="2"/>
        <v>-8164994</v>
      </c>
      <c r="L19" s="76">
        <f t="shared" si="2"/>
        <v>0</v>
      </c>
      <c r="M19" s="76">
        <f t="shared" si="2"/>
        <v>-4869330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9938280</v>
      </c>
      <c r="W19" s="76">
        <f>IF(E10=E18,0,W10-W18)</f>
        <v>-22563812</v>
      </c>
      <c r="X19" s="76">
        <f t="shared" si="2"/>
        <v>32502092</v>
      </c>
      <c r="Y19" s="77">
        <f>+IF(W19&lt;&gt;0,(X19/W19)*100,0)</f>
        <v>-144.045217182274</v>
      </c>
      <c r="Z19" s="78">
        <f t="shared" si="2"/>
        <v>-39018820</v>
      </c>
    </row>
    <row r="20" spans="1:26" ht="13.5">
      <c r="A20" s="57" t="s">
        <v>44</v>
      </c>
      <c r="B20" s="18">
        <v>0</v>
      </c>
      <c r="C20" s="18">
        <v>0</v>
      </c>
      <c r="D20" s="58">
        <v>38937000</v>
      </c>
      <c r="E20" s="59">
        <v>38937000</v>
      </c>
      <c r="F20" s="59">
        <v>6551000</v>
      </c>
      <c r="G20" s="59">
        <v>0</v>
      </c>
      <c r="H20" s="59">
        <v>0</v>
      </c>
      <c r="I20" s="59">
        <v>6551000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6551000</v>
      </c>
      <c r="W20" s="59">
        <v>19468500</v>
      </c>
      <c r="X20" s="59">
        <v>-12917500</v>
      </c>
      <c r="Y20" s="60">
        <v>-66.35</v>
      </c>
      <c r="Z20" s="61">
        <v>38937000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-81820</v>
      </c>
      <c r="E22" s="87">
        <f t="shared" si="3"/>
        <v>-81820</v>
      </c>
      <c r="F22" s="87">
        <f t="shared" si="3"/>
        <v>18271224</v>
      </c>
      <c r="G22" s="87">
        <f t="shared" si="3"/>
        <v>6277276</v>
      </c>
      <c r="H22" s="87">
        <f t="shared" si="3"/>
        <v>-3189890</v>
      </c>
      <c r="I22" s="87">
        <f t="shared" si="3"/>
        <v>21358610</v>
      </c>
      <c r="J22" s="87">
        <f t="shared" si="3"/>
        <v>3295664</v>
      </c>
      <c r="K22" s="87">
        <f t="shared" si="3"/>
        <v>-8164994</v>
      </c>
      <c r="L22" s="87">
        <f t="shared" si="3"/>
        <v>0</v>
      </c>
      <c r="M22" s="87">
        <f t="shared" si="3"/>
        <v>-4869330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16489280</v>
      </c>
      <c r="W22" s="87">
        <f t="shared" si="3"/>
        <v>-3095312</v>
      </c>
      <c r="X22" s="87">
        <f t="shared" si="3"/>
        <v>19584592</v>
      </c>
      <c r="Y22" s="88">
        <f>+IF(W22&lt;&gt;0,(X22/W22)*100,0)</f>
        <v>-632.7178649519014</v>
      </c>
      <c r="Z22" s="89">
        <f t="shared" si="3"/>
        <v>-81820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-81820</v>
      </c>
      <c r="E24" s="76">
        <f t="shared" si="4"/>
        <v>-81820</v>
      </c>
      <c r="F24" s="76">
        <f t="shared" si="4"/>
        <v>18271224</v>
      </c>
      <c r="G24" s="76">
        <f t="shared" si="4"/>
        <v>6277276</v>
      </c>
      <c r="H24" s="76">
        <f t="shared" si="4"/>
        <v>-3189890</v>
      </c>
      <c r="I24" s="76">
        <f t="shared" si="4"/>
        <v>21358610</v>
      </c>
      <c r="J24" s="76">
        <f t="shared" si="4"/>
        <v>3295664</v>
      </c>
      <c r="K24" s="76">
        <f t="shared" si="4"/>
        <v>-8164994</v>
      </c>
      <c r="L24" s="76">
        <f t="shared" si="4"/>
        <v>0</v>
      </c>
      <c r="M24" s="76">
        <f t="shared" si="4"/>
        <v>-4869330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16489280</v>
      </c>
      <c r="W24" s="76">
        <f t="shared" si="4"/>
        <v>-3095312</v>
      </c>
      <c r="X24" s="76">
        <f t="shared" si="4"/>
        <v>19584592</v>
      </c>
      <c r="Y24" s="77">
        <f>+IF(W24&lt;&gt;0,(X24/W24)*100,0)</f>
        <v>-632.7178649519014</v>
      </c>
      <c r="Z24" s="78">
        <f t="shared" si="4"/>
        <v>-81820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38937000</v>
      </c>
      <c r="E27" s="99">
        <v>38937000</v>
      </c>
      <c r="F27" s="99">
        <v>0</v>
      </c>
      <c r="G27" s="99">
        <v>3422451</v>
      </c>
      <c r="H27" s="99">
        <v>0</v>
      </c>
      <c r="I27" s="99">
        <v>3422451</v>
      </c>
      <c r="J27" s="99">
        <v>587914</v>
      </c>
      <c r="K27" s="99">
        <v>0</v>
      </c>
      <c r="L27" s="99">
        <v>1339383</v>
      </c>
      <c r="M27" s="99">
        <v>1927297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5349748</v>
      </c>
      <c r="W27" s="99">
        <v>19468500</v>
      </c>
      <c r="X27" s="99">
        <v>-14118752</v>
      </c>
      <c r="Y27" s="100">
        <v>-72.52</v>
      </c>
      <c r="Z27" s="101">
        <v>38937000</v>
      </c>
    </row>
    <row r="28" spans="1:26" ht="13.5">
      <c r="A28" s="102" t="s">
        <v>44</v>
      </c>
      <c r="B28" s="18">
        <v>0</v>
      </c>
      <c r="C28" s="18">
        <v>0</v>
      </c>
      <c r="D28" s="58">
        <v>38937000</v>
      </c>
      <c r="E28" s="59">
        <v>38937000</v>
      </c>
      <c r="F28" s="59">
        <v>0</v>
      </c>
      <c r="G28" s="59">
        <v>3422451</v>
      </c>
      <c r="H28" s="59">
        <v>0</v>
      </c>
      <c r="I28" s="59">
        <v>3422451</v>
      </c>
      <c r="J28" s="59">
        <v>587914</v>
      </c>
      <c r="K28" s="59">
        <v>0</v>
      </c>
      <c r="L28" s="59">
        <v>1339383</v>
      </c>
      <c r="M28" s="59">
        <v>1927297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5349748</v>
      </c>
      <c r="W28" s="59">
        <v>19468500</v>
      </c>
      <c r="X28" s="59">
        <v>-14118752</v>
      </c>
      <c r="Y28" s="60">
        <v>-72.52</v>
      </c>
      <c r="Z28" s="61">
        <v>38937000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38937000</v>
      </c>
      <c r="E32" s="99">
        <f t="shared" si="5"/>
        <v>38937000</v>
      </c>
      <c r="F32" s="99">
        <f t="shared" si="5"/>
        <v>0</v>
      </c>
      <c r="G32" s="99">
        <f t="shared" si="5"/>
        <v>3422451</v>
      </c>
      <c r="H32" s="99">
        <f t="shared" si="5"/>
        <v>0</v>
      </c>
      <c r="I32" s="99">
        <f t="shared" si="5"/>
        <v>3422451</v>
      </c>
      <c r="J32" s="99">
        <f t="shared" si="5"/>
        <v>587914</v>
      </c>
      <c r="K32" s="99">
        <f t="shared" si="5"/>
        <v>0</v>
      </c>
      <c r="L32" s="99">
        <f t="shared" si="5"/>
        <v>1339383</v>
      </c>
      <c r="M32" s="99">
        <f t="shared" si="5"/>
        <v>1927297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5349748</v>
      </c>
      <c r="W32" s="99">
        <f t="shared" si="5"/>
        <v>19468500</v>
      </c>
      <c r="X32" s="99">
        <f t="shared" si="5"/>
        <v>-14118752</v>
      </c>
      <c r="Y32" s="100">
        <f>+IF(W32&lt;&gt;0,(X32/W32)*100,0)</f>
        <v>-72.52100572720035</v>
      </c>
      <c r="Z32" s="101">
        <f t="shared" si="5"/>
        <v>38937000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130723283</v>
      </c>
      <c r="E35" s="59">
        <v>130723283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65361642</v>
      </c>
      <c r="X35" s="59">
        <v>-65361642</v>
      </c>
      <c r="Y35" s="60">
        <v>-100</v>
      </c>
      <c r="Z35" s="61">
        <v>130723283</v>
      </c>
    </row>
    <row r="36" spans="1:26" ht="13.5">
      <c r="A36" s="57" t="s">
        <v>53</v>
      </c>
      <c r="B36" s="18">
        <v>0</v>
      </c>
      <c r="C36" s="18">
        <v>0</v>
      </c>
      <c r="D36" s="58">
        <v>266785172</v>
      </c>
      <c r="E36" s="59">
        <v>266785172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133392586</v>
      </c>
      <c r="X36" s="59">
        <v>-133392586</v>
      </c>
      <c r="Y36" s="60">
        <v>-100</v>
      </c>
      <c r="Z36" s="61">
        <v>266785172</v>
      </c>
    </row>
    <row r="37" spans="1:26" ht="13.5">
      <c r="A37" s="57" t="s">
        <v>54</v>
      </c>
      <c r="B37" s="18">
        <v>0</v>
      </c>
      <c r="C37" s="18">
        <v>0</v>
      </c>
      <c r="D37" s="58">
        <v>95681376</v>
      </c>
      <c r="E37" s="59">
        <v>95681376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47840688</v>
      </c>
      <c r="X37" s="59">
        <v>-47840688</v>
      </c>
      <c r="Y37" s="60">
        <v>-100</v>
      </c>
      <c r="Z37" s="61">
        <v>95681376</v>
      </c>
    </row>
    <row r="38" spans="1:26" ht="13.5">
      <c r="A38" s="57" t="s">
        <v>55</v>
      </c>
      <c r="B38" s="18">
        <v>0</v>
      </c>
      <c r="C38" s="18">
        <v>0</v>
      </c>
      <c r="D38" s="58">
        <v>20878000</v>
      </c>
      <c r="E38" s="59">
        <v>20878000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10439000</v>
      </c>
      <c r="X38" s="59">
        <v>-10439000</v>
      </c>
      <c r="Y38" s="60">
        <v>-100</v>
      </c>
      <c r="Z38" s="61">
        <v>20878000</v>
      </c>
    </row>
    <row r="39" spans="1:26" ht="13.5">
      <c r="A39" s="57" t="s">
        <v>56</v>
      </c>
      <c r="B39" s="18">
        <v>0</v>
      </c>
      <c r="C39" s="18">
        <v>0</v>
      </c>
      <c r="D39" s="58">
        <v>280949079</v>
      </c>
      <c r="E39" s="59">
        <v>280949079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140474540</v>
      </c>
      <c r="X39" s="59">
        <v>-140474540</v>
      </c>
      <c r="Y39" s="60">
        <v>-100</v>
      </c>
      <c r="Z39" s="61">
        <v>280949079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26033509</v>
      </c>
      <c r="E42" s="59">
        <v>26033509</v>
      </c>
      <c r="F42" s="59">
        <v>18692860</v>
      </c>
      <c r="G42" s="59">
        <v>-115218</v>
      </c>
      <c r="H42" s="59">
        <v>-5523474</v>
      </c>
      <c r="I42" s="59">
        <v>13054168</v>
      </c>
      <c r="J42" s="59">
        <v>-238365</v>
      </c>
      <c r="K42" s="59">
        <v>-10394753</v>
      </c>
      <c r="L42" s="59">
        <v>8235288</v>
      </c>
      <c r="M42" s="59">
        <v>-2397830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10656338</v>
      </c>
      <c r="W42" s="59">
        <v>20083428</v>
      </c>
      <c r="X42" s="59">
        <v>-9427090</v>
      </c>
      <c r="Y42" s="60">
        <v>-46.94</v>
      </c>
      <c r="Z42" s="61">
        <v>26033509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-158274</v>
      </c>
      <c r="G43" s="59">
        <v>-3422457</v>
      </c>
      <c r="H43" s="59">
        <v>0</v>
      </c>
      <c r="I43" s="59">
        <v>-3580731</v>
      </c>
      <c r="J43" s="59">
        <v>-587914</v>
      </c>
      <c r="K43" s="59">
        <v>0</v>
      </c>
      <c r="L43" s="59">
        <v>0</v>
      </c>
      <c r="M43" s="59">
        <v>-587914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-4168645</v>
      </c>
      <c r="W43" s="59"/>
      <c r="X43" s="59">
        <v>-4168645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30790659</v>
      </c>
      <c r="E45" s="99">
        <v>30790659</v>
      </c>
      <c r="F45" s="99">
        <v>18746480</v>
      </c>
      <c r="G45" s="99">
        <v>15208805</v>
      </c>
      <c r="H45" s="99">
        <v>9685331</v>
      </c>
      <c r="I45" s="99">
        <v>9685331</v>
      </c>
      <c r="J45" s="99">
        <v>8859052</v>
      </c>
      <c r="K45" s="99">
        <v>-1535701</v>
      </c>
      <c r="L45" s="99">
        <v>6699587</v>
      </c>
      <c r="M45" s="99">
        <v>6699587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6699587</v>
      </c>
      <c r="W45" s="99">
        <v>24840578</v>
      </c>
      <c r="X45" s="99">
        <v>-18140991</v>
      </c>
      <c r="Y45" s="100">
        <v>-73.03</v>
      </c>
      <c r="Z45" s="101">
        <v>30790659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3051206</v>
      </c>
      <c r="C49" s="51">
        <v>0</v>
      </c>
      <c r="D49" s="128">
        <v>3224650</v>
      </c>
      <c r="E49" s="53">
        <v>3038203</v>
      </c>
      <c r="F49" s="53">
        <v>0</v>
      </c>
      <c r="G49" s="53">
        <v>0</v>
      </c>
      <c r="H49" s="53">
        <v>0</v>
      </c>
      <c r="I49" s="53">
        <v>3185822</v>
      </c>
      <c r="J49" s="53">
        <v>0</v>
      </c>
      <c r="K49" s="53">
        <v>0</v>
      </c>
      <c r="L49" s="53">
        <v>0</v>
      </c>
      <c r="M49" s="53">
        <v>3218717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3280801</v>
      </c>
      <c r="W49" s="53">
        <v>14632697</v>
      </c>
      <c r="X49" s="53">
        <v>112182992</v>
      </c>
      <c r="Y49" s="53">
        <v>145815088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3778615</v>
      </c>
      <c r="C51" s="51">
        <v>0</v>
      </c>
      <c r="D51" s="128">
        <v>3947043</v>
      </c>
      <c r="E51" s="53">
        <v>4080440</v>
      </c>
      <c r="F51" s="53">
        <v>0</v>
      </c>
      <c r="G51" s="53">
        <v>0</v>
      </c>
      <c r="H51" s="53">
        <v>0</v>
      </c>
      <c r="I51" s="53">
        <v>2246695</v>
      </c>
      <c r="J51" s="53">
        <v>0</v>
      </c>
      <c r="K51" s="53">
        <v>0</v>
      </c>
      <c r="L51" s="53">
        <v>0</v>
      </c>
      <c r="M51" s="53">
        <v>2270657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20770207</v>
      </c>
      <c r="W51" s="53">
        <v>289078</v>
      </c>
      <c r="X51" s="53">
        <v>51380838</v>
      </c>
      <c r="Y51" s="53">
        <v>88763573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80.27017589382822</v>
      </c>
      <c r="E58" s="7">
        <f t="shared" si="6"/>
        <v>80.27017589382822</v>
      </c>
      <c r="F58" s="7">
        <f t="shared" si="6"/>
        <v>59.92598586005795</v>
      </c>
      <c r="G58" s="7">
        <f t="shared" si="6"/>
        <v>11.571410814103261</v>
      </c>
      <c r="H58" s="7">
        <f t="shared" si="6"/>
        <v>23.46250143083449</v>
      </c>
      <c r="I58" s="7">
        <f t="shared" si="6"/>
        <v>18.557414110399755</v>
      </c>
      <c r="J58" s="7">
        <f t="shared" si="6"/>
        <v>17.24644690926878</v>
      </c>
      <c r="K58" s="7">
        <f t="shared" si="6"/>
        <v>31.44025346025315</v>
      </c>
      <c r="L58" s="7">
        <f t="shared" si="6"/>
        <v>0</v>
      </c>
      <c r="M58" s="7">
        <f t="shared" si="6"/>
        <v>36.91775002805252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25.469873220558863</v>
      </c>
      <c r="W58" s="7">
        <f t="shared" si="6"/>
        <v>84.04306987917963</v>
      </c>
      <c r="X58" s="7">
        <f t="shared" si="6"/>
        <v>0</v>
      </c>
      <c r="Y58" s="7">
        <f t="shared" si="6"/>
        <v>0</v>
      </c>
      <c r="Z58" s="8">
        <f t="shared" si="6"/>
        <v>80.27017589382822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60.000051044903344</v>
      </c>
      <c r="E59" s="10">
        <f t="shared" si="7"/>
        <v>60.000051044903344</v>
      </c>
      <c r="F59" s="10">
        <f t="shared" si="7"/>
        <v>0</v>
      </c>
      <c r="G59" s="10">
        <f t="shared" si="7"/>
        <v>18.72012004276869</v>
      </c>
      <c r="H59" s="10">
        <f t="shared" si="7"/>
        <v>37.20548942372616</v>
      </c>
      <c r="I59" s="10">
        <f t="shared" si="7"/>
        <v>32.52993888432954</v>
      </c>
      <c r="J59" s="10">
        <f t="shared" si="7"/>
        <v>31.79925382115778</v>
      </c>
      <c r="K59" s="10">
        <f t="shared" si="7"/>
        <v>32.907230737636056</v>
      </c>
      <c r="L59" s="10">
        <f t="shared" si="7"/>
        <v>0</v>
      </c>
      <c r="M59" s="10">
        <f t="shared" si="7"/>
        <v>73.71695039650574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48.60758423393898</v>
      </c>
      <c r="W59" s="10">
        <f t="shared" si="7"/>
        <v>60.00003402992592</v>
      </c>
      <c r="X59" s="10">
        <f t="shared" si="7"/>
        <v>0</v>
      </c>
      <c r="Y59" s="10">
        <f t="shared" si="7"/>
        <v>0</v>
      </c>
      <c r="Z59" s="11">
        <f t="shared" si="7"/>
        <v>60.000051044903344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89.1565867267078</v>
      </c>
      <c r="E60" s="13">
        <f t="shared" si="7"/>
        <v>89.1565867267078</v>
      </c>
      <c r="F60" s="13">
        <f t="shared" si="7"/>
        <v>50.466533502814606</v>
      </c>
      <c r="G60" s="13">
        <f t="shared" si="7"/>
        <v>12.193322681805267</v>
      </c>
      <c r="H60" s="13">
        <f t="shared" si="7"/>
        <v>25.061404845096856</v>
      </c>
      <c r="I60" s="13">
        <f t="shared" si="7"/>
        <v>19.22780111230286</v>
      </c>
      <c r="J60" s="13">
        <f t="shared" si="7"/>
        <v>17.575427176434196</v>
      </c>
      <c r="K60" s="13">
        <f t="shared" si="7"/>
        <v>38.07762176650284</v>
      </c>
      <c r="L60" s="13">
        <f t="shared" si="7"/>
        <v>0</v>
      </c>
      <c r="M60" s="13">
        <f t="shared" si="7"/>
        <v>36.07685858137247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25.446746943209597</v>
      </c>
      <c r="W60" s="13">
        <f t="shared" si="7"/>
        <v>95.31113279488396</v>
      </c>
      <c r="X60" s="13">
        <f t="shared" si="7"/>
        <v>0</v>
      </c>
      <c r="Y60" s="13">
        <f t="shared" si="7"/>
        <v>0</v>
      </c>
      <c r="Z60" s="14">
        <f t="shared" si="7"/>
        <v>89.1565867267078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73.06808972874782</v>
      </c>
      <c r="E61" s="13">
        <f t="shared" si="7"/>
        <v>73.06808972874782</v>
      </c>
      <c r="F61" s="13">
        <f t="shared" si="7"/>
        <v>65.1885094270285</v>
      </c>
      <c r="G61" s="13">
        <f t="shared" si="7"/>
        <v>17.149842794145716</v>
      </c>
      <c r="H61" s="13">
        <f t="shared" si="7"/>
        <v>33.30493712364533</v>
      </c>
      <c r="I61" s="13">
        <f t="shared" si="7"/>
        <v>25.88926517435907</v>
      </c>
      <c r="J61" s="13">
        <f t="shared" si="7"/>
        <v>22.97139066423429</v>
      </c>
      <c r="K61" s="13">
        <f t="shared" si="7"/>
        <v>58.564961350978194</v>
      </c>
      <c r="L61" s="13">
        <f t="shared" si="7"/>
        <v>0</v>
      </c>
      <c r="M61" s="13">
        <f t="shared" si="7"/>
        <v>51.35057203529225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35.033177706370125</v>
      </c>
      <c r="W61" s="13">
        <f t="shared" si="7"/>
        <v>73.06810297264005</v>
      </c>
      <c r="X61" s="13">
        <f t="shared" si="7"/>
        <v>0</v>
      </c>
      <c r="Y61" s="13">
        <f t="shared" si="7"/>
        <v>0</v>
      </c>
      <c r="Z61" s="14">
        <f t="shared" si="7"/>
        <v>73.06808972874782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101.74184506078161</v>
      </c>
      <c r="E62" s="13">
        <f t="shared" si="7"/>
        <v>101.74184506078161</v>
      </c>
      <c r="F62" s="13">
        <f t="shared" si="7"/>
        <v>15129.411764705881</v>
      </c>
      <c r="G62" s="13">
        <f t="shared" si="7"/>
        <v>10.931123011636833</v>
      </c>
      <c r="H62" s="13">
        <f t="shared" si="7"/>
        <v>28.052637928178996</v>
      </c>
      <c r="I62" s="13">
        <f t="shared" si="7"/>
        <v>20.999165780488134</v>
      </c>
      <c r="J62" s="13">
        <f t="shared" si="7"/>
        <v>18.67288931757165</v>
      </c>
      <c r="K62" s="13">
        <f t="shared" si="7"/>
        <v>34.68966990319381</v>
      </c>
      <c r="L62" s="13">
        <f t="shared" si="7"/>
        <v>0</v>
      </c>
      <c r="M62" s="13">
        <f t="shared" si="7"/>
        <v>35.08926701522163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26.62604785145119</v>
      </c>
      <c r="W62" s="13">
        <f t="shared" si="7"/>
        <v>101.74190998983006</v>
      </c>
      <c r="X62" s="13">
        <f t="shared" si="7"/>
        <v>0</v>
      </c>
      <c r="Y62" s="13">
        <f t="shared" si="7"/>
        <v>0</v>
      </c>
      <c r="Z62" s="14">
        <f t="shared" si="7"/>
        <v>101.74184506078161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105.09322967941226</v>
      </c>
      <c r="E63" s="13">
        <f t="shared" si="7"/>
        <v>105.09322967941226</v>
      </c>
      <c r="F63" s="13">
        <f t="shared" si="7"/>
        <v>8.242797376845173</v>
      </c>
      <c r="G63" s="13">
        <f t="shared" si="7"/>
        <v>3.967289395096882</v>
      </c>
      <c r="H63" s="13">
        <f t="shared" si="7"/>
        <v>5.583901744316782</v>
      </c>
      <c r="I63" s="13">
        <f t="shared" si="7"/>
        <v>5.425284453290146</v>
      </c>
      <c r="J63" s="13">
        <f t="shared" si="7"/>
        <v>6.2157988115087</v>
      </c>
      <c r="K63" s="13">
        <f t="shared" si="7"/>
        <v>9.63365029264936</v>
      </c>
      <c r="L63" s="13">
        <f t="shared" si="7"/>
        <v>0</v>
      </c>
      <c r="M63" s="13">
        <f t="shared" si="7"/>
        <v>11.036242165071371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7.306091244979633</v>
      </c>
      <c r="W63" s="13">
        <f t="shared" si="7"/>
        <v>105.09313845987194</v>
      </c>
      <c r="X63" s="13">
        <f t="shared" si="7"/>
        <v>0</v>
      </c>
      <c r="Y63" s="13">
        <f t="shared" si="7"/>
        <v>0</v>
      </c>
      <c r="Z63" s="14">
        <f t="shared" si="7"/>
        <v>105.09322967941226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104.7512746648077</v>
      </c>
      <c r="E64" s="13">
        <f t="shared" si="7"/>
        <v>104.7512746648077</v>
      </c>
      <c r="F64" s="13">
        <f t="shared" si="7"/>
        <v>0</v>
      </c>
      <c r="G64" s="13">
        <f t="shared" si="7"/>
        <v>5.642037148059485</v>
      </c>
      <c r="H64" s="13">
        <f t="shared" si="7"/>
        <v>13.241815252326147</v>
      </c>
      <c r="I64" s="13">
        <f t="shared" si="7"/>
        <v>10.776445318825392</v>
      </c>
      <c r="J64" s="13">
        <f t="shared" si="7"/>
        <v>9.92495783914139</v>
      </c>
      <c r="K64" s="13">
        <f t="shared" si="7"/>
        <v>12.630944474519893</v>
      </c>
      <c r="L64" s="13">
        <f t="shared" si="7"/>
        <v>0</v>
      </c>
      <c r="M64" s="13">
        <f t="shared" si="7"/>
        <v>15.863809692199101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12.8146776013525</v>
      </c>
      <c r="W64" s="13">
        <f t="shared" si="7"/>
        <v>195.66682508447457</v>
      </c>
      <c r="X64" s="13">
        <f t="shared" si="7"/>
        <v>0</v>
      </c>
      <c r="Y64" s="13">
        <f t="shared" si="7"/>
        <v>0</v>
      </c>
      <c r="Z64" s="14">
        <f t="shared" si="7"/>
        <v>104.7512746648077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60</v>
      </c>
      <c r="E66" s="16">
        <f t="shared" si="7"/>
        <v>60</v>
      </c>
      <c r="F66" s="16">
        <f t="shared" si="7"/>
        <v>9.153380355158415</v>
      </c>
      <c r="G66" s="16">
        <f t="shared" si="7"/>
        <v>1.7761593850412098</v>
      </c>
      <c r="H66" s="16">
        <f t="shared" si="7"/>
        <v>3.452701193678603</v>
      </c>
      <c r="I66" s="16">
        <f t="shared" si="7"/>
        <v>2.819215762849869</v>
      </c>
      <c r="J66" s="16">
        <f t="shared" si="7"/>
        <v>2.1497237766904638</v>
      </c>
      <c r="K66" s="16">
        <f t="shared" si="7"/>
        <v>5.130399524333819</v>
      </c>
      <c r="L66" s="16">
        <f t="shared" si="7"/>
        <v>0</v>
      </c>
      <c r="M66" s="16">
        <f t="shared" si="7"/>
        <v>6.988230068842993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4.46425214273014</v>
      </c>
      <c r="W66" s="16">
        <f t="shared" si="7"/>
        <v>60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120</v>
      </c>
      <c r="B67" s="23"/>
      <c r="C67" s="23"/>
      <c r="D67" s="24">
        <v>50361858</v>
      </c>
      <c r="E67" s="25">
        <v>50361858</v>
      </c>
      <c r="F67" s="25">
        <v>820654</v>
      </c>
      <c r="G67" s="25">
        <v>7417462</v>
      </c>
      <c r="H67" s="25">
        <v>3642979</v>
      </c>
      <c r="I67" s="25">
        <v>11881095</v>
      </c>
      <c r="J67" s="25">
        <v>3659490</v>
      </c>
      <c r="K67" s="25">
        <v>3514555</v>
      </c>
      <c r="L67" s="25"/>
      <c r="M67" s="25">
        <v>7174045</v>
      </c>
      <c r="N67" s="25"/>
      <c r="O67" s="25"/>
      <c r="P67" s="25"/>
      <c r="Q67" s="25"/>
      <c r="R67" s="25"/>
      <c r="S67" s="25"/>
      <c r="T67" s="25"/>
      <c r="U67" s="25"/>
      <c r="V67" s="25">
        <v>19055140</v>
      </c>
      <c r="W67" s="25">
        <v>24050497</v>
      </c>
      <c r="X67" s="25"/>
      <c r="Y67" s="24"/>
      <c r="Z67" s="26">
        <v>50361858</v>
      </c>
    </row>
    <row r="68" spans="1:26" ht="13.5" hidden="1">
      <c r="A68" s="36" t="s">
        <v>31</v>
      </c>
      <c r="B68" s="18"/>
      <c r="C68" s="18"/>
      <c r="D68" s="19">
        <v>7052614</v>
      </c>
      <c r="E68" s="20">
        <v>7052614</v>
      </c>
      <c r="F68" s="20"/>
      <c r="G68" s="20">
        <v>1156921</v>
      </c>
      <c r="H68" s="20">
        <v>587967</v>
      </c>
      <c r="I68" s="20">
        <v>1744888</v>
      </c>
      <c r="J68" s="20">
        <v>581630</v>
      </c>
      <c r="K68" s="20">
        <v>535630</v>
      </c>
      <c r="L68" s="20"/>
      <c r="M68" s="20">
        <v>1117260</v>
      </c>
      <c r="N68" s="20"/>
      <c r="O68" s="20"/>
      <c r="P68" s="20"/>
      <c r="Q68" s="20"/>
      <c r="R68" s="20"/>
      <c r="S68" s="20"/>
      <c r="T68" s="20"/>
      <c r="U68" s="20"/>
      <c r="V68" s="20">
        <v>2862148</v>
      </c>
      <c r="W68" s="20">
        <v>3526308</v>
      </c>
      <c r="X68" s="20"/>
      <c r="Y68" s="19"/>
      <c r="Z68" s="22">
        <v>7052614</v>
      </c>
    </row>
    <row r="69" spans="1:26" ht="13.5" hidden="1">
      <c r="A69" s="37" t="s">
        <v>32</v>
      </c>
      <c r="B69" s="18"/>
      <c r="C69" s="18"/>
      <c r="D69" s="19">
        <v>35012444</v>
      </c>
      <c r="E69" s="20">
        <v>35012444</v>
      </c>
      <c r="F69" s="20">
        <v>688375</v>
      </c>
      <c r="G69" s="20">
        <v>5092853</v>
      </c>
      <c r="H69" s="20">
        <v>2455018</v>
      </c>
      <c r="I69" s="20">
        <v>8236246</v>
      </c>
      <c r="J69" s="20">
        <v>2463502</v>
      </c>
      <c r="K69" s="20">
        <v>2354958</v>
      </c>
      <c r="L69" s="20"/>
      <c r="M69" s="20">
        <v>4818460</v>
      </c>
      <c r="N69" s="20"/>
      <c r="O69" s="20"/>
      <c r="P69" s="20"/>
      <c r="Q69" s="20"/>
      <c r="R69" s="20"/>
      <c r="S69" s="20"/>
      <c r="T69" s="20"/>
      <c r="U69" s="20"/>
      <c r="V69" s="20">
        <v>13054706</v>
      </c>
      <c r="W69" s="20">
        <v>16375789</v>
      </c>
      <c r="X69" s="20"/>
      <c r="Y69" s="19"/>
      <c r="Z69" s="22">
        <v>35012444</v>
      </c>
    </row>
    <row r="70" spans="1:26" ht="13.5" hidden="1">
      <c r="A70" s="38" t="s">
        <v>114</v>
      </c>
      <c r="B70" s="18"/>
      <c r="C70" s="18"/>
      <c r="D70" s="19">
        <v>16551351</v>
      </c>
      <c r="E70" s="20">
        <v>16551351</v>
      </c>
      <c r="F70" s="20">
        <v>321098</v>
      </c>
      <c r="G70" s="20">
        <v>2488775</v>
      </c>
      <c r="H70" s="20">
        <v>1231385</v>
      </c>
      <c r="I70" s="20">
        <v>4041258</v>
      </c>
      <c r="J70" s="20">
        <v>1199923</v>
      </c>
      <c r="K70" s="20">
        <v>1064710</v>
      </c>
      <c r="L70" s="20"/>
      <c r="M70" s="20">
        <v>2264633</v>
      </c>
      <c r="N70" s="20"/>
      <c r="O70" s="20"/>
      <c r="P70" s="20"/>
      <c r="Q70" s="20"/>
      <c r="R70" s="20"/>
      <c r="S70" s="20"/>
      <c r="T70" s="20"/>
      <c r="U70" s="20"/>
      <c r="V70" s="20">
        <v>6305891</v>
      </c>
      <c r="W70" s="20">
        <v>8275674</v>
      </c>
      <c r="X70" s="20"/>
      <c r="Y70" s="19"/>
      <c r="Z70" s="22">
        <v>16551351</v>
      </c>
    </row>
    <row r="71" spans="1:26" ht="13.5" hidden="1">
      <c r="A71" s="38" t="s">
        <v>115</v>
      </c>
      <c r="B71" s="18"/>
      <c r="C71" s="18"/>
      <c r="D71" s="19">
        <v>7834853</v>
      </c>
      <c r="E71" s="20">
        <v>7834853</v>
      </c>
      <c r="F71" s="20">
        <v>527</v>
      </c>
      <c r="G71" s="20">
        <v>1133470</v>
      </c>
      <c r="H71" s="20">
        <v>489077</v>
      </c>
      <c r="I71" s="20">
        <v>1623074</v>
      </c>
      <c r="J71" s="20">
        <v>526678</v>
      </c>
      <c r="K71" s="20">
        <v>552444</v>
      </c>
      <c r="L71" s="20"/>
      <c r="M71" s="20">
        <v>1079122</v>
      </c>
      <c r="N71" s="20"/>
      <c r="O71" s="20"/>
      <c r="P71" s="20"/>
      <c r="Q71" s="20"/>
      <c r="R71" s="20"/>
      <c r="S71" s="20"/>
      <c r="T71" s="20"/>
      <c r="U71" s="20"/>
      <c r="V71" s="20">
        <v>2702196</v>
      </c>
      <c r="W71" s="20">
        <v>3917424</v>
      </c>
      <c r="X71" s="20"/>
      <c r="Y71" s="19"/>
      <c r="Z71" s="22">
        <v>7834853</v>
      </c>
    </row>
    <row r="72" spans="1:26" ht="13.5" hidden="1">
      <c r="A72" s="38" t="s">
        <v>116</v>
      </c>
      <c r="B72" s="18"/>
      <c r="C72" s="18"/>
      <c r="D72" s="19">
        <v>5760451</v>
      </c>
      <c r="E72" s="20">
        <v>5760451</v>
      </c>
      <c r="F72" s="20">
        <v>366429</v>
      </c>
      <c r="G72" s="20">
        <v>748748</v>
      </c>
      <c r="H72" s="20">
        <v>373556</v>
      </c>
      <c r="I72" s="20">
        <v>1488733</v>
      </c>
      <c r="J72" s="20">
        <v>374256</v>
      </c>
      <c r="K72" s="20">
        <v>376389</v>
      </c>
      <c r="L72" s="20"/>
      <c r="M72" s="20">
        <v>750645</v>
      </c>
      <c r="N72" s="20"/>
      <c r="O72" s="20"/>
      <c r="P72" s="20"/>
      <c r="Q72" s="20"/>
      <c r="R72" s="20"/>
      <c r="S72" s="20"/>
      <c r="T72" s="20"/>
      <c r="U72" s="20"/>
      <c r="V72" s="20">
        <v>2239378</v>
      </c>
      <c r="W72" s="20">
        <v>2880228</v>
      </c>
      <c r="X72" s="20"/>
      <c r="Y72" s="19"/>
      <c r="Z72" s="22">
        <v>5760451</v>
      </c>
    </row>
    <row r="73" spans="1:26" ht="13.5" hidden="1">
      <c r="A73" s="38" t="s">
        <v>117</v>
      </c>
      <c r="B73" s="18"/>
      <c r="C73" s="18"/>
      <c r="D73" s="19">
        <v>4865789</v>
      </c>
      <c r="E73" s="20">
        <v>4865789</v>
      </c>
      <c r="F73" s="20"/>
      <c r="G73" s="20">
        <v>718907</v>
      </c>
      <c r="H73" s="20">
        <v>355631</v>
      </c>
      <c r="I73" s="20">
        <v>1074538</v>
      </c>
      <c r="J73" s="20">
        <v>359931</v>
      </c>
      <c r="K73" s="20">
        <v>358358</v>
      </c>
      <c r="L73" s="20"/>
      <c r="M73" s="20">
        <v>718289</v>
      </c>
      <c r="N73" s="20"/>
      <c r="O73" s="20"/>
      <c r="P73" s="20"/>
      <c r="Q73" s="20"/>
      <c r="R73" s="20"/>
      <c r="S73" s="20"/>
      <c r="T73" s="20"/>
      <c r="U73" s="20"/>
      <c r="V73" s="20">
        <v>1792827</v>
      </c>
      <c r="W73" s="20">
        <v>1302463</v>
      </c>
      <c r="X73" s="20"/>
      <c r="Y73" s="19"/>
      <c r="Z73" s="22">
        <v>4865789</v>
      </c>
    </row>
    <row r="74" spans="1:26" ht="13.5" hidden="1">
      <c r="A74" s="38" t="s">
        <v>118</v>
      </c>
      <c r="B74" s="18"/>
      <c r="C74" s="18"/>
      <c r="D74" s="19"/>
      <c r="E74" s="20"/>
      <c r="F74" s="20">
        <v>321</v>
      </c>
      <c r="G74" s="20">
        <v>2953</v>
      </c>
      <c r="H74" s="20">
        <v>5369</v>
      </c>
      <c r="I74" s="20">
        <v>8643</v>
      </c>
      <c r="J74" s="20">
        <v>2714</v>
      </c>
      <c r="K74" s="20">
        <v>3057</v>
      </c>
      <c r="L74" s="20"/>
      <c r="M74" s="20">
        <v>5771</v>
      </c>
      <c r="N74" s="20"/>
      <c r="O74" s="20"/>
      <c r="P74" s="20"/>
      <c r="Q74" s="20"/>
      <c r="R74" s="20"/>
      <c r="S74" s="20"/>
      <c r="T74" s="20"/>
      <c r="U74" s="20"/>
      <c r="V74" s="20">
        <v>14414</v>
      </c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8296800</v>
      </c>
      <c r="E75" s="29">
        <v>8296800</v>
      </c>
      <c r="F75" s="29">
        <v>132279</v>
      </c>
      <c r="G75" s="29">
        <v>1167688</v>
      </c>
      <c r="H75" s="29">
        <v>599994</v>
      </c>
      <c r="I75" s="29">
        <v>1899961</v>
      </c>
      <c r="J75" s="29">
        <v>614358</v>
      </c>
      <c r="K75" s="29">
        <v>623967</v>
      </c>
      <c r="L75" s="29"/>
      <c r="M75" s="29">
        <v>1238325</v>
      </c>
      <c r="N75" s="29"/>
      <c r="O75" s="29"/>
      <c r="P75" s="29"/>
      <c r="Q75" s="29"/>
      <c r="R75" s="29"/>
      <c r="S75" s="29"/>
      <c r="T75" s="29"/>
      <c r="U75" s="29"/>
      <c r="V75" s="29">
        <v>3138286</v>
      </c>
      <c r="W75" s="29">
        <v>4148400</v>
      </c>
      <c r="X75" s="29"/>
      <c r="Y75" s="28"/>
      <c r="Z75" s="30">
        <v>8296800</v>
      </c>
    </row>
    <row r="76" spans="1:26" ht="13.5" hidden="1">
      <c r="A76" s="41" t="s">
        <v>121</v>
      </c>
      <c r="B76" s="31"/>
      <c r="C76" s="31"/>
      <c r="D76" s="32">
        <v>40425552</v>
      </c>
      <c r="E76" s="33">
        <v>40425552</v>
      </c>
      <c r="F76" s="33">
        <v>491785</v>
      </c>
      <c r="G76" s="33">
        <v>858305</v>
      </c>
      <c r="H76" s="33">
        <v>854734</v>
      </c>
      <c r="I76" s="33">
        <v>2204824</v>
      </c>
      <c r="J76" s="33">
        <v>631132</v>
      </c>
      <c r="K76" s="33">
        <v>1104985</v>
      </c>
      <c r="L76" s="33">
        <v>912379</v>
      </c>
      <c r="M76" s="33">
        <v>2648496</v>
      </c>
      <c r="N76" s="33"/>
      <c r="O76" s="33"/>
      <c r="P76" s="33"/>
      <c r="Q76" s="33"/>
      <c r="R76" s="33"/>
      <c r="S76" s="33"/>
      <c r="T76" s="33"/>
      <c r="U76" s="33"/>
      <c r="V76" s="33">
        <v>4853320</v>
      </c>
      <c r="W76" s="33">
        <v>20212776</v>
      </c>
      <c r="X76" s="33"/>
      <c r="Y76" s="32"/>
      <c r="Z76" s="34">
        <v>40425552</v>
      </c>
    </row>
    <row r="77" spans="1:26" ht="13.5" hidden="1">
      <c r="A77" s="36" t="s">
        <v>31</v>
      </c>
      <c r="B77" s="18"/>
      <c r="C77" s="18"/>
      <c r="D77" s="19">
        <v>4231572</v>
      </c>
      <c r="E77" s="20">
        <v>4231572</v>
      </c>
      <c r="F77" s="20">
        <v>132278</v>
      </c>
      <c r="G77" s="20">
        <v>216577</v>
      </c>
      <c r="H77" s="20">
        <v>218756</v>
      </c>
      <c r="I77" s="20">
        <v>567611</v>
      </c>
      <c r="J77" s="20">
        <v>184954</v>
      </c>
      <c r="K77" s="20">
        <v>176261</v>
      </c>
      <c r="L77" s="20">
        <v>462395</v>
      </c>
      <c r="M77" s="20">
        <v>823610</v>
      </c>
      <c r="N77" s="20"/>
      <c r="O77" s="20"/>
      <c r="P77" s="20"/>
      <c r="Q77" s="20"/>
      <c r="R77" s="20"/>
      <c r="S77" s="20"/>
      <c r="T77" s="20"/>
      <c r="U77" s="20"/>
      <c r="V77" s="20">
        <v>1391221</v>
      </c>
      <c r="W77" s="20">
        <v>2115786</v>
      </c>
      <c r="X77" s="20"/>
      <c r="Y77" s="19"/>
      <c r="Z77" s="22">
        <v>4231572</v>
      </c>
    </row>
    <row r="78" spans="1:26" ht="13.5" hidden="1">
      <c r="A78" s="37" t="s">
        <v>32</v>
      </c>
      <c r="B78" s="18"/>
      <c r="C78" s="18"/>
      <c r="D78" s="19">
        <v>31215900</v>
      </c>
      <c r="E78" s="20">
        <v>31215900</v>
      </c>
      <c r="F78" s="20">
        <v>347399</v>
      </c>
      <c r="G78" s="20">
        <v>620988</v>
      </c>
      <c r="H78" s="20">
        <v>615262</v>
      </c>
      <c r="I78" s="20">
        <v>1583649</v>
      </c>
      <c r="J78" s="20">
        <v>432971</v>
      </c>
      <c r="K78" s="20">
        <v>896712</v>
      </c>
      <c r="L78" s="20">
        <v>408666</v>
      </c>
      <c r="M78" s="20">
        <v>1738349</v>
      </c>
      <c r="N78" s="20"/>
      <c r="O78" s="20"/>
      <c r="P78" s="20"/>
      <c r="Q78" s="20"/>
      <c r="R78" s="20"/>
      <c r="S78" s="20"/>
      <c r="T78" s="20"/>
      <c r="U78" s="20"/>
      <c r="V78" s="20">
        <v>3321998</v>
      </c>
      <c r="W78" s="20">
        <v>15607950</v>
      </c>
      <c r="X78" s="20"/>
      <c r="Y78" s="19"/>
      <c r="Z78" s="22">
        <v>31215900</v>
      </c>
    </row>
    <row r="79" spans="1:26" ht="13.5" hidden="1">
      <c r="A79" s="38" t="s">
        <v>114</v>
      </c>
      <c r="B79" s="18"/>
      <c r="C79" s="18"/>
      <c r="D79" s="19">
        <v>12093756</v>
      </c>
      <c r="E79" s="20">
        <v>12093756</v>
      </c>
      <c r="F79" s="20">
        <v>209319</v>
      </c>
      <c r="G79" s="20">
        <v>426821</v>
      </c>
      <c r="H79" s="20">
        <v>410112</v>
      </c>
      <c r="I79" s="20">
        <v>1046252</v>
      </c>
      <c r="J79" s="20">
        <v>275639</v>
      </c>
      <c r="K79" s="20">
        <v>623547</v>
      </c>
      <c r="L79" s="20">
        <v>263716</v>
      </c>
      <c r="M79" s="20">
        <v>1162902</v>
      </c>
      <c r="N79" s="20"/>
      <c r="O79" s="20"/>
      <c r="P79" s="20"/>
      <c r="Q79" s="20"/>
      <c r="R79" s="20"/>
      <c r="S79" s="20"/>
      <c r="T79" s="20"/>
      <c r="U79" s="20"/>
      <c r="V79" s="20">
        <v>2209154</v>
      </c>
      <c r="W79" s="20">
        <v>6046878</v>
      </c>
      <c r="X79" s="20"/>
      <c r="Y79" s="19"/>
      <c r="Z79" s="22">
        <v>12093756</v>
      </c>
    </row>
    <row r="80" spans="1:26" ht="13.5" hidden="1">
      <c r="A80" s="38" t="s">
        <v>115</v>
      </c>
      <c r="B80" s="18"/>
      <c r="C80" s="18"/>
      <c r="D80" s="19">
        <v>7971324</v>
      </c>
      <c r="E80" s="20">
        <v>7971324</v>
      </c>
      <c r="F80" s="20">
        <v>79732</v>
      </c>
      <c r="G80" s="20">
        <v>123901</v>
      </c>
      <c r="H80" s="20">
        <v>137199</v>
      </c>
      <c r="I80" s="20">
        <v>340832</v>
      </c>
      <c r="J80" s="20">
        <v>98346</v>
      </c>
      <c r="K80" s="20">
        <v>191641</v>
      </c>
      <c r="L80" s="20">
        <v>88669</v>
      </c>
      <c r="M80" s="20">
        <v>378656</v>
      </c>
      <c r="N80" s="20"/>
      <c r="O80" s="20"/>
      <c r="P80" s="20"/>
      <c r="Q80" s="20"/>
      <c r="R80" s="20"/>
      <c r="S80" s="20"/>
      <c r="T80" s="20"/>
      <c r="U80" s="20"/>
      <c r="V80" s="20">
        <v>719488</v>
      </c>
      <c r="W80" s="20">
        <v>3985662</v>
      </c>
      <c r="X80" s="20"/>
      <c r="Y80" s="19"/>
      <c r="Z80" s="22">
        <v>7971324</v>
      </c>
    </row>
    <row r="81" spans="1:26" ht="13.5" hidden="1">
      <c r="A81" s="38" t="s">
        <v>116</v>
      </c>
      <c r="B81" s="18"/>
      <c r="C81" s="18"/>
      <c r="D81" s="19">
        <v>6053844</v>
      </c>
      <c r="E81" s="20">
        <v>6053844</v>
      </c>
      <c r="F81" s="20">
        <v>30204</v>
      </c>
      <c r="G81" s="20">
        <v>29705</v>
      </c>
      <c r="H81" s="20">
        <v>20859</v>
      </c>
      <c r="I81" s="20">
        <v>80768</v>
      </c>
      <c r="J81" s="20">
        <v>23263</v>
      </c>
      <c r="K81" s="20">
        <v>36260</v>
      </c>
      <c r="L81" s="20">
        <v>23320</v>
      </c>
      <c r="M81" s="20">
        <v>82843</v>
      </c>
      <c r="N81" s="20"/>
      <c r="O81" s="20"/>
      <c r="P81" s="20"/>
      <c r="Q81" s="20"/>
      <c r="R81" s="20"/>
      <c r="S81" s="20"/>
      <c r="T81" s="20"/>
      <c r="U81" s="20"/>
      <c r="V81" s="20">
        <v>163611</v>
      </c>
      <c r="W81" s="20">
        <v>3026922</v>
      </c>
      <c r="X81" s="20"/>
      <c r="Y81" s="19"/>
      <c r="Z81" s="22">
        <v>6053844</v>
      </c>
    </row>
    <row r="82" spans="1:26" ht="13.5" hidden="1">
      <c r="A82" s="38" t="s">
        <v>117</v>
      </c>
      <c r="B82" s="18"/>
      <c r="C82" s="18"/>
      <c r="D82" s="19">
        <v>5096976</v>
      </c>
      <c r="E82" s="20">
        <v>5096976</v>
      </c>
      <c r="F82" s="20">
        <v>28144</v>
      </c>
      <c r="G82" s="20">
        <v>40561</v>
      </c>
      <c r="H82" s="20">
        <v>47092</v>
      </c>
      <c r="I82" s="20">
        <v>115797</v>
      </c>
      <c r="J82" s="20">
        <v>35723</v>
      </c>
      <c r="K82" s="20">
        <v>45264</v>
      </c>
      <c r="L82" s="20">
        <v>32961</v>
      </c>
      <c r="M82" s="20">
        <v>113948</v>
      </c>
      <c r="N82" s="20"/>
      <c r="O82" s="20"/>
      <c r="P82" s="20"/>
      <c r="Q82" s="20"/>
      <c r="R82" s="20"/>
      <c r="S82" s="20"/>
      <c r="T82" s="20"/>
      <c r="U82" s="20"/>
      <c r="V82" s="20">
        <v>229745</v>
      </c>
      <c r="W82" s="20">
        <v>2548488</v>
      </c>
      <c r="X82" s="20"/>
      <c r="Y82" s="19"/>
      <c r="Z82" s="22">
        <v>5096976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4978080</v>
      </c>
      <c r="E84" s="29">
        <v>4978080</v>
      </c>
      <c r="F84" s="29">
        <v>12108</v>
      </c>
      <c r="G84" s="29">
        <v>20740</v>
      </c>
      <c r="H84" s="29">
        <v>20716</v>
      </c>
      <c r="I84" s="29">
        <v>53564</v>
      </c>
      <c r="J84" s="29">
        <v>13207</v>
      </c>
      <c r="K84" s="29">
        <v>32012</v>
      </c>
      <c r="L84" s="29">
        <v>41318</v>
      </c>
      <c r="M84" s="29">
        <v>86537</v>
      </c>
      <c r="N84" s="29"/>
      <c r="O84" s="29"/>
      <c r="P84" s="29"/>
      <c r="Q84" s="29"/>
      <c r="R84" s="29"/>
      <c r="S84" s="29"/>
      <c r="T84" s="29"/>
      <c r="U84" s="29"/>
      <c r="V84" s="29">
        <v>140101</v>
      </c>
      <c r="W84" s="29">
        <v>2489040</v>
      </c>
      <c r="X84" s="29"/>
      <c r="Y84" s="28"/>
      <c r="Z84" s="30">
        <v>4978080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22118105</v>
      </c>
      <c r="E5" s="59">
        <v>22118105</v>
      </c>
      <c r="F5" s="59">
        <v>2457130</v>
      </c>
      <c r="G5" s="59">
        <v>1707672</v>
      </c>
      <c r="H5" s="59">
        <v>1279353</v>
      </c>
      <c r="I5" s="59">
        <v>5444155</v>
      </c>
      <c r="J5" s="59">
        <v>1643448</v>
      </c>
      <c r="K5" s="59">
        <v>1549657</v>
      </c>
      <c r="L5" s="59">
        <v>1704163</v>
      </c>
      <c r="M5" s="59">
        <v>4897268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10341423</v>
      </c>
      <c r="W5" s="59">
        <v>11059050</v>
      </c>
      <c r="X5" s="59">
        <v>-717627</v>
      </c>
      <c r="Y5" s="60">
        <v>-6.49</v>
      </c>
      <c r="Z5" s="61">
        <v>22118105</v>
      </c>
    </row>
    <row r="6" spans="1:26" ht="13.5">
      <c r="A6" s="57" t="s">
        <v>32</v>
      </c>
      <c r="B6" s="18">
        <v>0</v>
      </c>
      <c r="C6" s="18">
        <v>0</v>
      </c>
      <c r="D6" s="58">
        <v>117403454</v>
      </c>
      <c r="E6" s="59">
        <v>117403454</v>
      </c>
      <c r="F6" s="59">
        <v>9850137</v>
      </c>
      <c r="G6" s="59">
        <v>10519324</v>
      </c>
      <c r="H6" s="59">
        <v>11709349</v>
      </c>
      <c r="I6" s="59">
        <v>32078810</v>
      </c>
      <c r="J6" s="59">
        <v>9475832</v>
      </c>
      <c r="K6" s="59">
        <v>10577053</v>
      </c>
      <c r="L6" s="59">
        <v>93339123</v>
      </c>
      <c r="M6" s="59">
        <v>113392008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145470818</v>
      </c>
      <c r="W6" s="59">
        <v>58701726</v>
      </c>
      <c r="X6" s="59">
        <v>86769092</v>
      </c>
      <c r="Y6" s="60">
        <v>147.81</v>
      </c>
      <c r="Z6" s="61">
        <v>117403454</v>
      </c>
    </row>
    <row r="7" spans="1:26" ht="13.5">
      <c r="A7" s="57" t="s">
        <v>33</v>
      </c>
      <c r="B7" s="18">
        <v>0</v>
      </c>
      <c r="C7" s="18">
        <v>0</v>
      </c>
      <c r="D7" s="58">
        <v>800000</v>
      </c>
      <c r="E7" s="59">
        <v>800000</v>
      </c>
      <c r="F7" s="59">
        <v>19398</v>
      </c>
      <c r="G7" s="59">
        <v>110489</v>
      </c>
      <c r="H7" s="59">
        <v>88745</v>
      </c>
      <c r="I7" s="59">
        <v>218632</v>
      </c>
      <c r="J7" s="59">
        <v>40353</v>
      </c>
      <c r="K7" s="59">
        <v>-1982245</v>
      </c>
      <c r="L7" s="59">
        <v>17076</v>
      </c>
      <c r="M7" s="59">
        <v>-1924816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-1706184</v>
      </c>
      <c r="W7" s="59">
        <v>400002</v>
      </c>
      <c r="X7" s="59">
        <v>-2106186</v>
      </c>
      <c r="Y7" s="60">
        <v>-526.54</v>
      </c>
      <c r="Z7" s="61">
        <v>800000</v>
      </c>
    </row>
    <row r="8" spans="1:26" ht="13.5">
      <c r="A8" s="57" t="s">
        <v>34</v>
      </c>
      <c r="B8" s="18">
        <v>0</v>
      </c>
      <c r="C8" s="18">
        <v>0</v>
      </c>
      <c r="D8" s="58">
        <v>112152551</v>
      </c>
      <c r="E8" s="59">
        <v>112152551</v>
      </c>
      <c r="F8" s="59">
        <v>33045000</v>
      </c>
      <c r="G8" s="59">
        <v>0</v>
      </c>
      <c r="H8" s="59">
        <v>0</v>
      </c>
      <c r="I8" s="59">
        <v>33045000</v>
      </c>
      <c r="J8" s="59">
        <v>0</v>
      </c>
      <c r="K8" s="59">
        <v>0</v>
      </c>
      <c r="L8" s="59">
        <v>26393000</v>
      </c>
      <c r="M8" s="59">
        <v>26393000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59438000</v>
      </c>
      <c r="W8" s="59">
        <v>56076276</v>
      </c>
      <c r="X8" s="59">
        <v>3361724</v>
      </c>
      <c r="Y8" s="60">
        <v>5.99</v>
      </c>
      <c r="Z8" s="61">
        <v>112152551</v>
      </c>
    </row>
    <row r="9" spans="1:26" ht="13.5">
      <c r="A9" s="57" t="s">
        <v>35</v>
      </c>
      <c r="B9" s="18">
        <v>0</v>
      </c>
      <c r="C9" s="18">
        <v>0</v>
      </c>
      <c r="D9" s="58">
        <v>21199475</v>
      </c>
      <c r="E9" s="59">
        <v>21199475</v>
      </c>
      <c r="F9" s="59">
        <v>2021125</v>
      </c>
      <c r="G9" s="59">
        <v>2096038</v>
      </c>
      <c r="H9" s="59">
        <v>1845116</v>
      </c>
      <c r="I9" s="59">
        <v>5962279</v>
      </c>
      <c r="J9" s="59">
        <v>2246702</v>
      </c>
      <c r="K9" s="59">
        <v>2223026</v>
      </c>
      <c r="L9" s="59">
        <v>2152888</v>
      </c>
      <c r="M9" s="59">
        <v>6622616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12584895</v>
      </c>
      <c r="W9" s="59">
        <v>10599738</v>
      </c>
      <c r="X9" s="59">
        <v>1985157</v>
      </c>
      <c r="Y9" s="60">
        <v>18.73</v>
      </c>
      <c r="Z9" s="61">
        <v>21199475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273673585</v>
      </c>
      <c r="E10" s="65">
        <f t="shared" si="0"/>
        <v>273673585</v>
      </c>
      <c r="F10" s="65">
        <f t="shared" si="0"/>
        <v>47392790</v>
      </c>
      <c r="G10" s="65">
        <f t="shared" si="0"/>
        <v>14433523</v>
      </c>
      <c r="H10" s="65">
        <f t="shared" si="0"/>
        <v>14922563</v>
      </c>
      <c r="I10" s="65">
        <f t="shared" si="0"/>
        <v>76748876</v>
      </c>
      <c r="J10" s="65">
        <f t="shared" si="0"/>
        <v>13406335</v>
      </c>
      <c r="K10" s="65">
        <f t="shared" si="0"/>
        <v>12367491</v>
      </c>
      <c r="L10" s="65">
        <f t="shared" si="0"/>
        <v>123606250</v>
      </c>
      <c r="M10" s="65">
        <f t="shared" si="0"/>
        <v>149380076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226128952</v>
      </c>
      <c r="W10" s="65">
        <f t="shared" si="0"/>
        <v>136836792</v>
      </c>
      <c r="X10" s="65">
        <f t="shared" si="0"/>
        <v>89292160</v>
      </c>
      <c r="Y10" s="66">
        <f>+IF(W10&lt;&gt;0,(X10/W10)*100,0)</f>
        <v>65.2544967584449</v>
      </c>
      <c r="Z10" s="67">
        <f t="shared" si="0"/>
        <v>273673585</v>
      </c>
    </row>
    <row r="11" spans="1:26" ht="13.5">
      <c r="A11" s="57" t="s">
        <v>36</v>
      </c>
      <c r="B11" s="18">
        <v>0</v>
      </c>
      <c r="C11" s="18">
        <v>0</v>
      </c>
      <c r="D11" s="58">
        <v>68628557</v>
      </c>
      <c r="E11" s="59">
        <v>68628557</v>
      </c>
      <c r="F11" s="59">
        <v>5224531</v>
      </c>
      <c r="G11" s="59">
        <v>5590123</v>
      </c>
      <c r="H11" s="59">
        <v>5709774</v>
      </c>
      <c r="I11" s="59">
        <v>16524428</v>
      </c>
      <c r="J11" s="59">
        <v>5713558</v>
      </c>
      <c r="K11" s="59">
        <v>6151097</v>
      </c>
      <c r="L11" s="59">
        <v>5952275</v>
      </c>
      <c r="M11" s="59">
        <v>17816930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34341358</v>
      </c>
      <c r="W11" s="59">
        <v>34314276</v>
      </c>
      <c r="X11" s="59">
        <v>27082</v>
      </c>
      <c r="Y11" s="60">
        <v>0.08</v>
      </c>
      <c r="Z11" s="61">
        <v>68628557</v>
      </c>
    </row>
    <row r="12" spans="1:26" ht="13.5">
      <c r="A12" s="57" t="s">
        <v>37</v>
      </c>
      <c r="B12" s="18">
        <v>0</v>
      </c>
      <c r="C12" s="18">
        <v>0</v>
      </c>
      <c r="D12" s="58">
        <v>5874726</v>
      </c>
      <c r="E12" s="59">
        <v>5874726</v>
      </c>
      <c r="F12" s="59">
        <v>444754</v>
      </c>
      <c r="G12" s="59">
        <v>439037</v>
      </c>
      <c r="H12" s="59">
        <v>465050</v>
      </c>
      <c r="I12" s="59">
        <v>1348841</v>
      </c>
      <c r="J12" s="59">
        <v>462775</v>
      </c>
      <c r="K12" s="59">
        <v>461779</v>
      </c>
      <c r="L12" s="59">
        <v>467738</v>
      </c>
      <c r="M12" s="59">
        <v>1392292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2741133</v>
      </c>
      <c r="W12" s="59">
        <v>2937366</v>
      </c>
      <c r="X12" s="59">
        <v>-196233</v>
      </c>
      <c r="Y12" s="60">
        <v>-6.68</v>
      </c>
      <c r="Z12" s="61">
        <v>5874726</v>
      </c>
    </row>
    <row r="13" spans="1:26" ht="13.5">
      <c r="A13" s="57" t="s">
        <v>107</v>
      </c>
      <c r="B13" s="18">
        <v>0</v>
      </c>
      <c r="C13" s="18">
        <v>0</v>
      </c>
      <c r="D13" s="58">
        <v>13104451</v>
      </c>
      <c r="E13" s="59">
        <v>13104451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6552228</v>
      </c>
      <c r="X13" s="59">
        <v>-6552228</v>
      </c>
      <c r="Y13" s="60">
        <v>-100</v>
      </c>
      <c r="Z13" s="61">
        <v>13104451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92280243</v>
      </c>
      <c r="E15" s="59">
        <v>92280243</v>
      </c>
      <c r="F15" s="59">
        <v>1149742</v>
      </c>
      <c r="G15" s="59">
        <v>519126</v>
      </c>
      <c r="H15" s="59">
        <v>1011056</v>
      </c>
      <c r="I15" s="59">
        <v>2679924</v>
      </c>
      <c r="J15" s="59">
        <v>4781475</v>
      </c>
      <c r="K15" s="59">
        <v>4210205</v>
      </c>
      <c r="L15" s="59">
        <v>12385381</v>
      </c>
      <c r="M15" s="59">
        <v>21377061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24056985</v>
      </c>
      <c r="W15" s="59">
        <v>46140120</v>
      </c>
      <c r="X15" s="59">
        <v>-22083135</v>
      </c>
      <c r="Y15" s="60">
        <v>-47.86</v>
      </c>
      <c r="Z15" s="61">
        <v>92280243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90462554</v>
      </c>
      <c r="E17" s="59">
        <v>90462554</v>
      </c>
      <c r="F17" s="59">
        <v>1306849</v>
      </c>
      <c r="G17" s="59">
        <v>2865389</v>
      </c>
      <c r="H17" s="59">
        <v>4169569</v>
      </c>
      <c r="I17" s="59">
        <v>8341807</v>
      </c>
      <c r="J17" s="59">
        <v>6018638</v>
      </c>
      <c r="K17" s="59">
        <v>2269550</v>
      </c>
      <c r="L17" s="59">
        <v>3866945</v>
      </c>
      <c r="M17" s="59">
        <v>12155133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20496940</v>
      </c>
      <c r="W17" s="59">
        <v>45231276</v>
      </c>
      <c r="X17" s="59">
        <v>-24734336</v>
      </c>
      <c r="Y17" s="60">
        <v>-54.68</v>
      </c>
      <c r="Z17" s="61">
        <v>90462554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270350531</v>
      </c>
      <c r="E18" s="72">
        <f t="shared" si="1"/>
        <v>270350531</v>
      </c>
      <c r="F18" s="72">
        <f t="shared" si="1"/>
        <v>8125876</v>
      </c>
      <c r="G18" s="72">
        <f t="shared" si="1"/>
        <v>9413675</v>
      </c>
      <c r="H18" s="72">
        <f t="shared" si="1"/>
        <v>11355449</v>
      </c>
      <c r="I18" s="72">
        <f t="shared" si="1"/>
        <v>28895000</v>
      </c>
      <c r="J18" s="72">
        <f t="shared" si="1"/>
        <v>16976446</v>
      </c>
      <c r="K18" s="72">
        <f t="shared" si="1"/>
        <v>13092631</v>
      </c>
      <c r="L18" s="72">
        <f t="shared" si="1"/>
        <v>22672339</v>
      </c>
      <c r="M18" s="72">
        <f t="shared" si="1"/>
        <v>52741416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81636416</v>
      </c>
      <c r="W18" s="72">
        <f t="shared" si="1"/>
        <v>135175266</v>
      </c>
      <c r="X18" s="72">
        <f t="shared" si="1"/>
        <v>-53538850</v>
      </c>
      <c r="Y18" s="66">
        <f>+IF(W18&lt;&gt;0,(X18/W18)*100,0)</f>
        <v>-39.60698697644878</v>
      </c>
      <c r="Z18" s="73">
        <f t="shared" si="1"/>
        <v>270350531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3323054</v>
      </c>
      <c r="E19" s="76">
        <f t="shared" si="2"/>
        <v>3323054</v>
      </c>
      <c r="F19" s="76">
        <f t="shared" si="2"/>
        <v>39266914</v>
      </c>
      <c r="G19" s="76">
        <f t="shared" si="2"/>
        <v>5019848</v>
      </c>
      <c r="H19" s="76">
        <f t="shared" si="2"/>
        <v>3567114</v>
      </c>
      <c r="I19" s="76">
        <f t="shared" si="2"/>
        <v>47853876</v>
      </c>
      <c r="J19" s="76">
        <f t="shared" si="2"/>
        <v>-3570111</v>
      </c>
      <c r="K19" s="76">
        <f t="shared" si="2"/>
        <v>-725140</v>
      </c>
      <c r="L19" s="76">
        <f t="shared" si="2"/>
        <v>100933911</v>
      </c>
      <c r="M19" s="76">
        <f t="shared" si="2"/>
        <v>96638660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144492536</v>
      </c>
      <c r="W19" s="76">
        <f>IF(E10=E18,0,W10-W18)</f>
        <v>1661526</v>
      </c>
      <c r="X19" s="76">
        <f t="shared" si="2"/>
        <v>142831010</v>
      </c>
      <c r="Y19" s="77">
        <f>+IF(W19&lt;&gt;0,(X19/W19)*100,0)</f>
        <v>8596.375259851486</v>
      </c>
      <c r="Z19" s="78">
        <f t="shared" si="2"/>
        <v>3323054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35778999</v>
      </c>
      <c r="E21" s="81">
        <v>35778999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17889498</v>
      </c>
      <c r="X21" s="81">
        <v>-17889498</v>
      </c>
      <c r="Y21" s="82">
        <v>-100</v>
      </c>
      <c r="Z21" s="83">
        <v>35778999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39102053</v>
      </c>
      <c r="E22" s="87">
        <f t="shared" si="3"/>
        <v>39102053</v>
      </c>
      <c r="F22" s="87">
        <f t="shared" si="3"/>
        <v>39266914</v>
      </c>
      <c r="G22" s="87">
        <f t="shared" si="3"/>
        <v>5019848</v>
      </c>
      <c r="H22" s="87">
        <f t="shared" si="3"/>
        <v>3567114</v>
      </c>
      <c r="I22" s="87">
        <f t="shared" si="3"/>
        <v>47853876</v>
      </c>
      <c r="J22" s="87">
        <f t="shared" si="3"/>
        <v>-3570111</v>
      </c>
      <c r="K22" s="87">
        <f t="shared" si="3"/>
        <v>-725140</v>
      </c>
      <c r="L22" s="87">
        <f t="shared" si="3"/>
        <v>100933911</v>
      </c>
      <c r="M22" s="87">
        <f t="shared" si="3"/>
        <v>96638660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144492536</v>
      </c>
      <c r="W22" s="87">
        <f t="shared" si="3"/>
        <v>19551024</v>
      </c>
      <c r="X22" s="87">
        <f t="shared" si="3"/>
        <v>124941512</v>
      </c>
      <c r="Y22" s="88">
        <f>+IF(W22&lt;&gt;0,(X22/W22)*100,0)</f>
        <v>639.053545226071</v>
      </c>
      <c r="Z22" s="89">
        <f t="shared" si="3"/>
        <v>39102053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39102053</v>
      </c>
      <c r="E24" s="76">
        <f t="shared" si="4"/>
        <v>39102053</v>
      </c>
      <c r="F24" s="76">
        <f t="shared" si="4"/>
        <v>39266914</v>
      </c>
      <c r="G24" s="76">
        <f t="shared" si="4"/>
        <v>5019848</v>
      </c>
      <c r="H24" s="76">
        <f t="shared" si="4"/>
        <v>3567114</v>
      </c>
      <c r="I24" s="76">
        <f t="shared" si="4"/>
        <v>47853876</v>
      </c>
      <c r="J24" s="76">
        <f t="shared" si="4"/>
        <v>-3570111</v>
      </c>
      <c r="K24" s="76">
        <f t="shared" si="4"/>
        <v>-725140</v>
      </c>
      <c r="L24" s="76">
        <f t="shared" si="4"/>
        <v>100933911</v>
      </c>
      <c r="M24" s="76">
        <f t="shared" si="4"/>
        <v>96638660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144492536</v>
      </c>
      <c r="W24" s="76">
        <f t="shared" si="4"/>
        <v>19551024</v>
      </c>
      <c r="X24" s="76">
        <f t="shared" si="4"/>
        <v>124941512</v>
      </c>
      <c r="Y24" s="77">
        <f>+IF(W24&lt;&gt;0,(X24/W24)*100,0)</f>
        <v>639.053545226071</v>
      </c>
      <c r="Z24" s="78">
        <f t="shared" si="4"/>
        <v>39102053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35778999</v>
      </c>
      <c r="E27" s="99">
        <v>35778999</v>
      </c>
      <c r="F27" s="99">
        <v>0</v>
      </c>
      <c r="G27" s="99">
        <v>4187427</v>
      </c>
      <c r="H27" s="99">
        <v>2629996</v>
      </c>
      <c r="I27" s="99">
        <v>6817423</v>
      </c>
      <c r="J27" s="99">
        <v>1895176</v>
      </c>
      <c r="K27" s="99">
        <v>446579</v>
      </c>
      <c r="L27" s="99">
        <v>3648475</v>
      </c>
      <c r="M27" s="99">
        <v>5990230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12807653</v>
      </c>
      <c r="W27" s="99">
        <v>17889500</v>
      </c>
      <c r="X27" s="99">
        <v>-5081847</v>
      </c>
      <c r="Y27" s="100">
        <v>-28.41</v>
      </c>
      <c r="Z27" s="101">
        <v>35778999</v>
      </c>
    </row>
    <row r="28" spans="1:26" ht="13.5">
      <c r="A28" s="102" t="s">
        <v>44</v>
      </c>
      <c r="B28" s="18">
        <v>0</v>
      </c>
      <c r="C28" s="18">
        <v>0</v>
      </c>
      <c r="D28" s="58">
        <v>32563999</v>
      </c>
      <c r="E28" s="59">
        <v>32563999</v>
      </c>
      <c r="F28" s="59">
        <v>0</v>
      </c>
      <c r="G28" s="59">
        <v>4187428</v>
      </c>
      <c r="H28" s="59">
        <v>2629996</v>
      </c>
      <c r="I28" s="59">
        <v>6817424</v>
      </c>
      <c r="J28" s="59">
        <v>1696776</v>
      </c>
      <c r="K28" s="59">
        <v>129782</v>
      </c>
      <c r="L28" s="59">
        <v>3352975</v>
      </c>
      <c r="M28" s="59">
        <v>5179533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11996957</v>
      </c>
      <c r="W28" s="59">
        <v>16282000</v>
      </c>
      <c r="X28" s="59">
        <v>-4285043</v>
      </c>
      <c r="Y28" s="60">
        <v>-26.32</v>
      </c>
      <c r="Z28" s="61">
        <v>32563999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3215000</v>
      </c>
      <c r="E31" s="59">
        <v>3215000</v>
      </c>
      <c r="F31" s="59">
        <v>0</v>
      </c>
      <c r="G31" s="59">
        <v>0</v>
      </c>
      <c r="H31" s="59">
        <v>0</v>
      </c>
      <c r="I31" s="59">
        <v>0</v>
      </c>
      <c r="J31" s="59">
        <v>198400</v>
      </c>
      <c r="K31" s="59">
        <v>316797</v>
      </c>
      <c r="L31" s="59">
        <v>295500</v>
      </c>
      <c r="M31" s="59">
        <v>810697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810697</v>
      </c>
      <c r="W31" s="59">
        <v>1607500</v>
      </c>
      <c r="X31" s="59">
        <v>-796803</v>
      </c>
      <c r="Y31" s="60">
        <v>-49.57</v>
      </c>
      <c r="Z31" s="61">
        <v>3215000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35778999</v>
      </c>
      <c r="E32" s="99">
        <f t="shared" si="5"/>
        <v>35778999</v>
      </c>
      <c r="F32" s="99">
        <f t="shared" si="5"/>
        <v>0</v>
      </c>
      <c r="G32" s="99">
        <f t="shared" si="5"/>
        <v>4187428</v>
      </c>
      <c r="H32" s="99">
        <f t="shared" si="5"/>
        <v>2629996</v>
      </c>
      <c r="I32" s="99">
        <f t="shared" si="5"/>
        <v>6817424</v>
      </c>
      <c r="J32" s="99">
        <f t="shared" si="5"/>
        <v>1895176</v>
      </c>
      <c r="K32" s="99">
        <f t="shared" si="5"/>
        <v>446579</v>
      </c>
      <c r="L32" s="99">
        <f t="shared" si="5"/>
        <v>3648475</v>
      </c>
      <c r="M32" s="99">
        <f t="shared" si="5"/>
        <v>5990230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12807654</v>
      </c>
      <c r="W32" s="99">
        <f t="shared" si="5"/>
        <v>17889500</v>
      </c>
      <c r="X32" s="99">
        <f t="shared" si="5"/>
        <v>-5081846</v>
      </c>
      <c r="Y32" s="100">
        <f>+IF(W32&lt;&gt;0,(X32/W32)*100,0)</f>
        <v>-28.406864361776464</v>
      </c>
      <c r="Z32" s="101">
        <f t="shared" si="5"/>
        <v>35778999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112044735</v>
      </c>
      <c r="E35" s="59">
        <v>112044735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56022368</v>
      </c>
      <c r="X35" s="59">
        <v>-56022368</v>
      </c>
      <c r="Y35" s="60">
        <v>-100</v>
      </c>
      <c r="Z35" s="61">
        <v>112044735</v>
      </c>
    </row>
    <row r="36" spans="1:26" ht="13.5">
      <c r="A36" s="57" t="s">
        <v>53</v>
      </c>
      <c r="B36" s="18">
        <v>0</v>
      </c>
      <c r="C36" s="18">
        <v>0</v>
      </c>
      <c r="D36" s="58">
        <v>193930626</v>
      </c>
      <c r="E36" s="59">
        <v>193930626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96965313</v>
      </c>
      <c r="X36" s="59">
        <v>-96965313</v>
      </c>
      <c r="Y36" s="60">
        <v>-100</v>
      </c>
      <c r="Z36" s="61">
        <v>193930626</v>
      </c>
    </row>
    <row r="37" spans="1:26" ht="13.5">
      <c r="A37" s="57" t="s">
        <v>54</v>
      </c>
      <c r="B37" s="18">
        <v>0</v>
      </c>
      <c r="C37" s="18">
        <v>0</v>
      </c>
      <c r="D37" s="58">
        <v>30432237</v>
      </c>
      <c r="E37" s="59">
        <v>30432237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15216119</v>
      </c>
      <c r="X37" s="59">
        <v>-15216119</v>
      </c>
      <c r="Y37" s="60">
        <v>-100</v>
      </c>
      <c r="Z37" s="61">
        <v>30432237</v>
      </c>
    </row>
    <row r="38" spans="1:26" ht="13.5">
      <c r="A38" s="57" t="s">
        <v>55</v>
      </c>
      <c r="B38" s="18">
        <v>0</v>
      </c>
      <c r="C38" s="18">
        <v>0</v>
      </c>
      <c r="D38" s="58">
        <v>14642259</v>
      </c>
      <c r="E38" s="59">
        <v>14642259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7321130</v>
      </c>
      <c r="X38" s="59">
        <v>-7321130</v>
      </c>
      <c r="Y38" s="60">
        <v>-100</v>
      </c>
      <c r="Z38" s="61">
        <v>14642259</v>
      </c>
    </row>
    <row r="39" spans="1:26" ht="13.5">
      <c r="A39" s="57" t="s">
        <v>56</v>
      </c>
      <c r="B39" s="18">
        <v>0</v>
      </c>
      <c r="C39" s="18">
        <v>0</v>
      </c>
      <c r="D39" s="58">
        <v>260900865</v>
      </c>
      <c r="E39" s="59">
        <v>260900865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130450433</v>
      </c>
      <c r="X39" s="59">
        <v>-130450433</v>
      </c>
      <c r="Y39" s="60">
        <v>-100</v>
      </c>
      <c r="Z39" s="61">
        <v>260900865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70708795</v>
      </c>
      <c r="E42" s="59">
        <v>70708795</v>
      </c>
      <c r="F42" s="59">
        <v>35333783</v>
      </c>
      <c r="G42" s="59">
        <v>-188703</v>
      </c>
      <c r="H42" s="59">
        <v>-2246262</v>
      </c>
      <c r="I42" s="59">
        <v>32898818</v>
      </c>
      <c r="J42" s="59">
        <v>-9026602</v>
      </c>
      <c r="K42" s="59">
        <v>-2612514</v>
      </c>
      <c r="L42" s="59">
        <v>12863719</v>
      </c>
      <c r="M42" s="59">
        <v>1224603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34123421</v>
      </c>
      <c r="W42" s="59">
        <v>39939518</v>
      </c>
      <c r="X42" s="59">
        <v>-5816097</v>
      </c>
      <c r="Y42" s="60">
        <v>-14.56</v>
      </c>
      <c r="Z42" s="61">
        <v>70708795</v>
      </c>
    </row>
    <row r="43" spans="1:26" ht="13.5">
      <c r="A43" s="57" t="s">
        <v>59</v>
      </c>
      <c r="B43" s="18">
        <v>0</v>
      </c>
      <c r="C43" s="18">
        <v>0</v>
      </c>
      <c r="D43" s="58">
        <v>-35778999</v>
      </c>
      <c r="E43" s="59">
        <v>-35778999</v>
      </c>
      <c r="F43" s="59">
        <v>0</v>
      </c>
      <c r="G43" s="59">
        <v>-4187427</v>
      </c>
      <c r="H43" s="59">
        <v>-2629996</v>
      </c>
      <c r="I43" s="59">
        <v>-6817423</v>
      </c>
      <c r="J43" s="59">
        <v>-1895176</v>
      </c>
      <c r="K43" s="59">
        <v>-446579</v>
      </c>
      <c r="L43" s="59">
        <v>-3648475</v>
      </c>
      <c r="M43" s="59">
        <v>-5990230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-12807653</v>
      </c>
      <c r="W43" s="59">
        <v>-21871082</v>
      </c>
      <c r="X43" s="59">
        <v>9063429</v>
      </c>
      <c r="Y43" s="60">
        <v>-41.44</v>
      </c>
      <c r="Z43" s="61">
        <v>-35778999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39381555</v>
      </c>
      <c r="E45" s="99">
        <v>39381555</v>
      </c>
      <c r="F45" s="99">
        <v>36236580</v>
      </c>
      <c r="G45" s="99">
        <v>31860450</v>
      </c>
      <c r="H45" s="99">
        <v>26984192</v>
      </c>
      <c r="I45" s="99">
        <v>26984192</v>
      </c>
      <c r="J45" s="99">
        <v>16062414</v>
      </c>
      <c r="K45" s="99">
        <v>13003321</v>
      </c>
      <c r="L45" s="99">
        <v>22218565</v>
      </c>
      <c r="M45" s="99">
        <v>22218565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22218565</v>
      </c>
      <c r="W45" s="99">
        <v>22520195</v>
      </c>
      <c r="X45" s="99">
        <v>-301630</v>
      </c>
      <c r="Y45" s="100">
        <v>-1.34</v>
      </c>
      <c r="Z45" s="101">
        <v>39381555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3794502</v>
      </c>
      <c r="C51" s="51">
        <v>0</v>
      </c>
      <c r="D51" s="128">
        <v>5748581</v>
      </c>
      <c r="E51" s="53">
        <v>7332278</v>
      </c>
      <c r="F51" s="53">
        <v>0</v>
      </c>
      <c r="G51" s="53">
        <v>0</v>
      </c>
      <c r="H51" s="53">
        <v>0</v>
      </c>
      <c r="I51" s="53">
        <v>11125362</v>
      </c>
      <c r="J51" s="53">
        <v>0</v>
      </c>
      <c r="K51" s="53">
        <v>0</v>
      </c>
      <c r="L51" s="53">
        <v>0</v>
      </c>
      <c r="M51" s="53">
        <v>5311755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7875070</v>
      </c>
      <c r="W51" s="53">
        <v>1380128</v>
      </c>
      <c r="X51" s="53">
        <v>0</v>
      </c>
      <c r="Y51" s="53">
        <v>42567676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93.92072269946486</v>
      </c>
      <c r="E58" s="7">
        <f t="shared" si="6"/>
        <v>93.92072269946486</v>
      </c>
      <c r="F58" s="7">
        <f t="shared" si="6"/>
        <v>71.69868356197404</v>
      </c>
      <c r="G58" s="7">
        <f t="shared" si="6"/>
        <v>62.41930102208843</v>
      </c>
      <c r="H58" s="7">
        <f t="shared" si="6"/>
        <v>59.47554098225345</v>
      </c>
      <c r="I58" s="7">
        <f t="shared" si="6"/>
        <v>64.47942045054796</v>
      </c>
      <c r="J58" s="7">
        <f t="shared" si="6"/>
        <v>57.8181295594044</v>
      </c>
      <c r="K58" s="7">
        <f t="shared" si="6"/>
        <v>86.4707001032453</v>
      </c>
      <c r="L58" s="7">
        <f t="shared" si="6"/>
        <v>9.120567426530018</v>
      </c>
      <c r="M58" s="7">
        <f t="shared" si="6"/>
        <v>22.925588307579343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33.47098283815219</v>
      </c>
      <c r="W58" s="7">
        <f t="shared" si="6"/>
        <v>103.87225367755255</v>
      </c>
      <c r="X58" s="7">
        <f t="shared" si="6"/>
        <v>0</v>
      </c>
      <c r="Y58" s="7">
        <f t="shared" si="6"/>
        <v>0</v>
      </c>
      <c r="Z58" s="8">
        <f t="shared" si="6"/>
        <v>93.92072269946486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86.66001449943383</v>
      </c>
      <c r="E59" s="10">
        <f t="shared" si="7"/>
        <v>86.66001449943383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86.66002956854341</v>
      </c>
      <c r="X59" s="10">
        <f t="shared" si="7"/>
        <v>0</v>
      </c>
      <c r="Y59" s="10">
        <f t="shared" si="7"/>
        <v>0</v>
      </c>
      <c r="Z59" s="11">
        <f t="shared" si="7"/>
        <v>86.66001449943383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96.48231218137757</v>
      </c>
      <c r="E60" s="13">
        <f t="shared" si="7"/>
        <v>96.48231218137757</v>
      </c>
      <c r="F60" s="13">
        <f t="shared" si="7"/>
        <v>60.07027110384353</v>
      </c>
      <c r="G60" s="13">
        <f t="shared" si="7"/>
        <v>50.490715943343886</v>
      </c>
      <c r="H60" s="13">
        <f t="shared" si="7"/>
        <v>50.35513929937523</v>
      </c>
      <c r="I60" s="13">
        <f t="shared" si="7"/>
        <v>53.38273146665977</v>
      </c>
      <c r="J60" s="13">
        <f t="shared" si="7"/>
        <v>42.41678197756144</v>
      </c>
      <c r="K60" s="13">
        <f t="shared" si="7"/>
        <v>82.15596537145082</v>
      </c>
      <c r="L60" s="13">
        <f t="shared" si="7"/>
        <v>5.644931975630412</v>
      </c>
      <c r="M60" s="13">
        <f t="shared" si="7"/>
        <v>15.85469145232881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24.130267831449192</v>
      </c>
      <c r="W60" s="13">
        <f t="shared" si="7"/>
        <v>109.6403059766931</v>
      </c>
      <c r="X60" s="13">
        <f t="shared" si="7"/>
        <v>0</v>
      </c>
      <c r="Y60" s="13">
        <f t="shared" si="7"/>
        <v>0</v>
      </c>
      <c r="Z60" s="14">
        <f t="shared" si="7"/>
        <v>96.48231218137757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98.00000758297045</v>
      </c>
      <c r="E61" s="13">
        <f t="shared" si="7"/>
        <v>98.00000758297045</v>
      </c>
      <c r="F61" s="13">
        <f t="shared" si="7"/>
        <v>74.04570456182398</v>
      </c>
      <c r="G61" s="13">
        <f t="shared" si="7"/>
        <v>58.11848678765532</v>
      </c>
      <c r="H61" s="13">
        <f t="shared" si="7"/>
        <v>58.04446656886733</v>
      </c>
      <c r="I61" s="13">
        <f t="shared" si="7"/>
        <v>62.71037594026384</v>
      </c>
      <c r="J61" s="13">
        <f t="shared" si="7"/>
        <v>61.909073662237056</v>
      </c>
      <c r="K61" s="13">
        <f t="shared" si="7"/>
        <v>84.68321429334179</v>
      </c>
      <c r="L61" s="13">
        <f t="shared" si="7"/>
        <v>4.591171437475456</v>
      </c>
      <c r="M61" s="13">
        <f t="shared" si="7"/>
        <v>12.99250390419379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21.67804361083066</v>
      </c>
      <c r="W61" s="13">
        <f t="shared" si="7"/>
        <v>106.40310127168169</v>
      </c>
      <c r="X61" s="13">
        <f t="shared" si="7"/>
        <v>0</v>
      </c>
      <c r="Y61" s="13">
        <f t="shared" si="7"/>
        <v>0</v>
      </c>
      <c r="Z61" s="14">
        <f t="shared" si="7"/>
        <v>98.00000758297045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93.00001626558236</v>
      </c>
      <c r="E62" s="13">
        <f t="shared" si="7"/>
        <v>93.00001626558236</v>
      </c>
      <c r="F62" s="13">
        <f t="shared" si="7"/>
        <v>57.699231679517204</v>
      </c>
      <c r="G62" s="13">
        <f t="shared" si="7"/>
        <v>54.62215829357283</v>
      </c>
      <c r="H62" s="13">
        <f t="shared" si="7"/>
        <v>49.548151278296466</v>
      </c>
      <c r="I62" s="13">
        <f t="shared" si="7"/>
        <v>53.78472043198964</v>
      </c>
      <c r="J62" s="13">
        <f t="shared" si="7"/>
        <v>25.298923638929683</v>
      </c>
      <c r="K62" s="13">
        <f t="shared" si="7"/>
        <v>121.8732039105336</v>
      </c>
      <c r="L62" s="13">
        <f t="shared" si="7"/>
        <v>15.491963644648232</v>
      </c>
      <c r="M62" s="13">
        <f t="shared" si="7"/>
        <v>37.17799741249752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42.86126344865782</v>
      </c>
      <c r="W62" s="13">
        <f t="shared" si="7"/>
        <v>98.32917198381911</v>
      </c>
      <c r="X62" s="13">
        <f t="shared" si="7"/>
        <v>0</v>
      </c>
      <c r="Y62" s="13">
        <f t="shared" si="7"/>
        <v>0</v>
      </c>
      <c r="Z62" s="14">
        <f t="shared" si="7"/>
        <v>93.00001626558236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99.00001746258641</v>
      </c>
      <c r="E63" s="13">
        <f t="shared" si="7"/>
        <v>99.00001746258641</v>
      </c>
      <c r="F63" s="13">
        <f t="shared" si="7"/>
        <v>19.17835043127558</v>
      </c>
      <c r="G63" s="13">
        <f t="shared" si="7"/>
        <v>18.748924318996135</v>
      </c>
      <c r="H63" s="13">
        <f t="shared" si="7"/>
        <v>20.088655647290867</v>
      </c>
      <c r="I63" s="13">
        <f t="shared" si="7"/>
        <v>19.33629147631063</v>
      </c>
      <c r="J63" s="13">
        <f t="shared" si="7"/>
        <v>15.842973470702205</v>
      </c>
      <c r="K63" s="13">
        <f t="shared" si="7"/>
        <v>29.03600098152627</v>
      </c>
      <c r="L63" s="13">
        <f t="shared" si="7"/>
        <v>16.823932938932575</v>
      </c>
      <c r="M63" s="13">
        <f t="shared" si="7"/>
        <v>20.567202622336087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19.951343812865403</v>
      </c>
      <c r="W63" s="13">
        <f t="shared" si="7"/>
        <v>162.66010073417704</v>
      </c>
      <c r="X63" s="13">
        <f t="shared" si="7"/>
        <v>0</v>
      </c>
      <c r="Y63" s="13">
        <f t="shared" si="7"/>
        <v>0</v>
      </c>
      <c r="Z63" s="14">
        <f t="shared" si="7"/>
        <v>99.00001746258641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95.99994825897325</v>
      </c>
      <c r="E64" s="13">
        <f t="shared" si="7"/>
        <v>95.99994825897325</v>
      </c>
      <c r="F64" s="13">
        <f t="shared" si="7"/>
        <v>18.78855075190227</v>
      </c>
      <c r="G64" s="13">
        <f t="shared" si="7"/>
        <v>19.303824794512416</v>
      </c>
      <c r="H64" s="13">
        <f t="shared" si="7"/>
        <v>20.683328026594854</v>
      </c>
      <c r="I64" s="13">
        <f t="shared" si="7"/>
        <v>19.58891668335679</v>
      </c>
      <c r="J64" s="13">
        <f t="shared" si="7"/>
        <v>15.863255109438304</v>
      </c>
      <c r="K64" s="13">
        <f t="shared" si="7"/>
        <v>26.869379373473546</v>
      </c>
      <c r="L64" s="13">
        <f t="shared" si="7"/>
        <v>17.219194261442443</v>
      </c>
      <c r="M64" s="13">
        <f t="shared" si="7"/>
        <v>19.986818204753014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19.787325284218866</v>
      </c>
      <c r="W64" s="13">
        <f t="shared" si="7"/>
        <v>141.7628915856953</v>
      </c>
      <c r="X64" s="13">
        <f t="shared" si="7"/>
        <v>0</v>
      </c>
      <c r="Y64" s="13">
        <f t="shared" si="7"/>
        <v>0</v>
      </c>
      <c r="Z64" s="14">
        <f t="shared" si="7"/>
        <v>95.99994825897325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85.00000795660658</v>
      </c>
      <c r="E66" s="16">
        <f t="shared" si="7"/>
        <v>85.00000795660658</v>
      </c>
      <c r="F66" s="16">
        <f t="shared" si="7"/>
        <v>100</v>
      </c>
      <c r="G66" s="16">
        <f t="shared" si="7"/>
        <v>99.99993869904664</v>
      </c>
      <c r="H66" s="16">
        <f t="shared" si="7"/>
        <v>99.9999262507504</v>
      </c>
      <c r="I66" s="16">
        <f t="shared" si="7"/>
        <v>99.99995630635797</v>
      </c>
      <c r="J66" s="16">
        <f t="shared" si="7"/>
        <v>100</v>
      </c>
      <c r="K66" s="16">
        <f t="shared" si="7"/>
        <v>99.99994516224025</v>
      </c>
      <c r="L66" s="16">
        <f t="shared" si="7"/>
        <v>100</v>
      </c>
      <c r="M66" s="16">
        <f t="shared" si="7"/>
        <v>99.99998183617721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99.99997024628341</v>
      </c>
      <c r="W66" s="16">
        <f t="shared" si="7"/>
        <v>84.99998090415029</v>
      </c>
      <c r="X66" s="16">
        <f t="shared" si="7"/>
        <v>0</v>
      </c>
      <c r="Y66" s="16">
        <f t="shared" si="7"/>
        <v>0</v>
      </c>
      <c r="Z66" s="17">
        <f t="shared" si="7"/>
        <v>85.00000795660658</v>
      </c>
    </row>
    <row r="67" spans="1:26" ht="13.5" hidden="1">
      <c r="A67" s="40" t="s">
        <v>120</v>
      </c>
      <c r="B67" s="23"/>
      <c r="C67" s="23"/>
      <c r="D67" s="24">
        <v>155231774</v>
      </c>
      <c r="E67" s="25">
        <v>155231774</v>
      </c>
      <c r="F67" s="25">
        <v>13897350</v>
      </c>
      <c r="G67" s="25">
        <v>13858292</v>
      </c>
      <c r="H67" s="25">
        <v>14344648</v>
      </c>
      <c r="I67" s="25">
        <v>42100290</v>
      </c>
      <c r="J67" s="25">
        <v>12935626</v>
      </c>
      <c r="K67" s="25">
        <v>13950271</v>
      </c>
      <c r="L67" s="25">
        <v>96908828</v>
      </c>
      <c r="M67" s="25">
        <v>123794725</v>
      </c>
      <c r="N67" s="25"/>
      <c r="O67" s="25"/>
      <c r="P67" s="25"/>
      <c r="Q67" s="25"/>
      <c r="R67" s="25"/>
      <c r="S67" s="25"/>
      <c r="T67" s="25"/>
      <c r="U67" s="25"/>
      <c r="V67" s="25">
        <v>165895015</v>
      </c>
      <c r="W67" s="25">
        <v>77615886</v>
      </c>
      <c r="X67" s="25"/>
      <c r="Y67" s="24"/>
      <c r="Z67" s="26">
        <v>155231774</v>
      </c>
    </row>
    <row r="68" spans="1:26" ht="13.5" hidden="1">
      <c r="A68" s="36" t="s">
        <v>31</v>
      </c>
      <c r="B68" s="18"/>
      <c r="C68" s="18"/>
      <c r="D68" s="19">
        <v>22118105</v>
      </c>
      <c r="E68" s="20">
        <v>22118105</v>
      </c>
      <c r="F68" s="20">
        <v>2457130</v>
      </c>
      <c r="G68" s="20">
        <v>1707672</v>
      </c>
      <c r="H68" s="20">
        <v>1279353</v>
      </c>
      <c r="I68" s="20">
        <v>5444155</v>
      </c>
      <c r="J68" s="20">
        <v>1643448</v>
      </c>
      <c r="K68" s="20">
        <v>1549657</v>
      </c>
      <c r="L68" s="20">
        <v>1704163</v>
      </c>
      <c r="M68" s="20">
        <v>4897268</v>
      </c>
      <c r="N68" s="20"/>
      <c r="O68" s="20"/>
      <c r="P68" s="20"/>
      <c r="Q68" s="20"/>
      <c r="R68" s="20"/>
      <c r="S68" s="20"/>
      <c r="T68" s="20"/>
      <c r="U68" s="20"/>
      <c r="V68" s="20">
        <v>10341423</v>
      </c>
      <c r="W68" s="20">
        <v>11059050</v>
      </c>
      <c r="X68" s="20"/>
      <c r="Y68" s="19"/>
      <c r="Z68" s="22">
        <v>22118105</v>
      </c>
    </row>
    <row r="69" spans="1:26" ht="13.5" hidden="1">
      <c r="A69" s="37" t="s">
        <v>32</v>
      </c>
      <c r="B69" s="18"/>
      <c r="C69" s="18"/>
      <c r="D69" s="19">
        <v>117403454</v>
      </c>
      <c r="E69" s="20">
        <v>117403454</v>
      </c>
      <c r="F69" s="20">
        <v>9850137</v>
      </c>
      <c r="G69" s="20">
        <v>10519324</v>
      </c>
      <c r="H69" s="20">
        <v>11709349</v>
      </c>
      <c r="I69" s="20">
        <v>32078810</v>
      </c>
      <c r="J69" s="20">
        <v>9475832</v>
      </c>
      <c r="K69" s="20">
        <v>10577053</v>
      </c>
      <c r="L69" s="20">
        <v>93339123</v>
      </c>
      <c r="M69" s="20">
        <v>113392008</v>
      </c>
      <c r="N69" s="20"/>
      <c r="O69" s="20"/>
      <c r="P69" s="20"/>
      <c r="Q69" s="20"/>
      <c r="R69" s="20"/>
      <c r="S69" s="20"/>
      <c r="T69" s="20"/>
      <c r="U69" s="20"/>
      <c r="V69" s="20">
        <v>145470818</v>
      </c>
      <c r="W69" s="20">
        <v>58701726</v>
      </c>
      <c r="X69" s="20"/>
      <c r="Y69" s="19"/>
      <c r="Z69" s="22">
        <v>117403454</v>
      </c>
    </row>
    <row r="70" spans="1:26" ht="13.5" hidden="1">
      <c r="A70" s="38" t="s">
        <v>114</v>
      </c>
      <c r="B70" s="18"/>
      <c r="C70" s="18"/>
      <c r="D70" s="19">
        <v>68574710</v>
      </c>
      <c r="E70" s="20">
        <v>68574710</v>
      </c>
      <c r="F70" s="20">
        <v>5896523</v>
      </c>
      <c r="G70" s="20">
        <v>6860478</v>
      </c>
      <c r="H70" s="20">
        <v>7573330</v>
      </c>
      <c r="I70" s="20">
        <v>20330331</v>
      </c>
      <c r="J70" s="20">
        <v>4917893</v>
      </c>
      <c r="K70" s="20">
        <v>6555220</v>
      </c>
      <c r="L70" s="20">
        <v>84571684</v>
      </c>
      <c r="M70" s="20">
        <v>96044797</v>
      </c>
      <c r="N70" s="20"/>
      <c r="O70" s="20"/>
      <c r="P70" s="20"/>
      <c r="Q70" s="20"/>
      <c r="R70" s="20"/>
      <c r="S70" s="20"/>
      <c r="T70" s="20"/>
      <c r="U70" s="20"/>
      <c r="V70" s="20">
        <v>116375128</v>
      </c>
      <c r="W70" s="20">
        <v>34287354</v>
      </c>
      <c r="X70" s="20"/>
      <c r="Y70" s="19"/>
      <c r="Z70" s="22">
        <v>68574710</v>
      </c>
    </row>
    <row r="71" spans="1:26" ht="13.5" hidden="1">
      <c r="A71" s="38" t="s">
        <v>115</v>
      </c>
      <c r="B71" s="18"/>
      <c r="C71" s="18"/>
      <c r="D71" s="19">
        <v>34858881</v>
      </c>
      <c r="E71" s="20">
        <v>34858881</v>
      </c>
      <c r="F71" s="20">
        <v>2065284</v>
      </c>
      <c r="G71" s="20">
        <v>1767248</v>
      </c>
      <c r="H71" s="20">
        <v>2257614</v>
      </c>
      <c r="I71" s="20">
        <v>6090146</v>
      </c>
      <c r="J71" s="20">
        <v>2669829</v>
      </c>
      <c r="K71" s="20">
        <v>2140066</v>
      </c>
      <c r="L71" s="20">
        <v>6895601</v>
      </c>
      <c r="M71" s="20">
        <v>11705496</v>
      </c>
      <c r="N71" s="20"/>
      <c r="O71" s="20"/>
      <c r="P71" s="20"/>
      <c r="Q71" s="20"/>
      <c r="R71" s="20"/>
      <c r="S71" s="20"/>
      <c r="T71" s="20"/>
      <c r="U71" s="20"/>
      <c r="V71" s="20">
        <v>17795642</v>
      </c>
      <c r="W71" s="20">
        <v>17429442</v>
      </c>
      <c r="X71" s="20"/>
      <c r="Y71" s="19"/>
      <c r="Z71" s="22">
        <v>34858881</v>
      </c>
    </row>
    <row r="72" spans="1:26" ht="13.5" hidden="1">
      <c r="A72" s="38" t="s">
        <v>116</v>
      </c>
      <c r="B72" s="18"/>
      <c r="C72" s="18"/>
      <c r="D72" s="19">
        <v>8017140</v>
      </c>
      <c r="E72" s="20">
        <v>8017140</v>
      </c>
      <c r="F72" s="20">
        <v>1138831</v>
      </c>
      <c r="G72" s="20">
        <v>1150434</v>
      </c>
      <c r="H72" s="20">
        <v>1137209</v>
      </c>
      <c r="I72" s="20">
        <v>3426474</v>
      </c>
      <c r="J72" s="20">
        <v>1147373</v>
      </c>
      <c r="K72" s="20">
        <v>1141080</v>
      </c>
      <c r="L72" s="20">
        <v>1133534</v>
      </c>
      <c r="M72" s="20">
        <v>3421987</v>
      </c>
      <c r="N72" s="20"/>
      <c r="O72" s="20"/>
      <c r="P72" s="20"/>
      <c r="Q72" s="20"/>
      <c r="R72" s="20"/>
      <c r="S72" s="20"/>
      <c r="T72" s="20"/>
      <c r="U72" s="20"/>
      <c r="V72" s="20">
        <v>6848461</v>
      </c>
      <c r="W72" s="20">
        <v>4008570</v>
      </c>
      <c r="X72" s="20"/>
      <c r="Y72" s="19"/>
      <c r="Z72" s="22">
        <v>8017140</v>
      </c>
    </row>
    <row r="73" spans="1:26" ht="13.5" hidden="1">
      <c r="A73" s="38" t="s">
        <v>117</v>
      </c>
      <c r="B73" s="18"/>
      <c r="C73" s="18"/>
      <c r="D73" s="19">
        <v>5952723</v>
      </c>
      <c r="E73" s="20">
        <v>5952723</v>
      </c>
      <c r="F73" s="20">
        <v>749499</v>
      </c>
      <c r="G73" s="20">
        <v>741164</v>
      </c>
      <c r="H73" s="20">
        <v>741196</v>
      </c>
      <c r="I73" s="20">
        <v>2231859</v>
      </c>
      <c r="J73" s="20">
        <v>740737</v>
      </c>
      <c r="K73" s="20">
        <v>740687</v>
      </c>
      <c r="L73" s="20">
        <v>738304</v>
      </c>
      <c r="M73" s="20">
        <v>2219728</v>
      </c>
      <c r="N73" s="20"/>
      <c r="O73" s="20"/>
      <c r="P73" s="20"/>
      <c r="Q73" s="20"/>
      <c r="R73" s="20"/>
      <c r="S73" s="20"/>
      <c r="T73" s="20"/>
      <c r="U73" s="20"/>
      <c r="V73" s="20">
        <v>4451587</v>
      </c>
      <c r="W73" s="20">
        <v>2976360</v>
      </c>
      <c r="X73" s="20"/>
      <c r="Y73" s="19"/>
      <c r="Z73" s="22">
        <v>5952723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15710215</v>
      </c>
      <c r="E75" s="29">
        <v>15710215</v>
      </c>
      <c r="F75" s="29">
        <v>1590083</v>
      </c>
      <c r="G75" s="29">
        <v>1631296</v>
      </c>
      <c r="H75" s="29">
        <v>1355946</v>
      </c>
      <c r="I75" s="29">
        <v>4577325</v>
      </c>
      <c r="J75" s="29">
        <v>1816346</v>
      </c>
      <c r="K75" s="29">
        <v>1823561</v>
      </c>
      <c r="L75" s="29">
        <v>1865542</v>
      </c>
      <c r="M75" s="29">
        <v>5505449</v>
      </c>
      <c r="N75" s="29"/>
      <c r="O75" s="29"/>
      <c r="P75" s="29"/>
      <c r="Q75" s="29"/>
      <c r="R75" s="29"/>
      <c r="S75" s="29"/>
      <c r="T75" s="29"/>
      <c r="U75" s="29"/>
      <c r="V75" s="29">
        <v>10082774</v>
      </c>
      <c r="W75" s="29">
        <v>7855110</v>
      </c>
      <c r="X75" s="29"/>
      <c r="Y75" s="28"/>
      <c r="Z75" s="30">
        <v>15710215</v>
      </c>
    </row>
    <row r="76" spans="1:26" ht="13.5" hidden="1">
      <c r="A76" s="41" t="s">
        <v>121</v>
      </c>
      <c r="B76" s="31"/>
      <c r="C76" s="31"/>
      <c r="D76" s="32">
        <v>145794804</v>
      </c>
      <c r="E76" s="33">
        <v>145794804</v>
      </c>
      <c r="F76" s="33">
        <v>9964217</v>
      </c>
      <c r="G76" s="33">
        <v>8650249</v>
      </c>
      <c r="H76" s="33">
        <v>8531557</v>
      </c>
      <c r="I76" s="33">
        <v>27146023</v>
      </c>
      <c r="J76" s="33">
        <v>7479137</v>
      </c>
      <c r="K76" s="33">
        <v>12062897</v>
      </c>
      <c r="L76" s="33">
        <v>8838635</v>
      </c>
      <c r="M76" s="33">
        <v>28380669</v>
      </c>
      <c r="N76" s="33"/>
      <c r="O76" s="33"/>
      <c r="P76" s="33"/>
      <c r="Q76" s="33"/>
      <c r="R76" s="33"/>
      <c r="S76" s="33"/>
      <c r="T76" s="33"/>
      <c r="U76" s="33"/>
      <c r="V76" s="33">
        <v>55526692</v>
      </c>
      <c r="W76" s="33">
        <v>80621370</v>
      </c>
      <c r="X76" s="33"/>
      <c r="Y76" s="32"/>
      <c r="Z76" s="34">
        <v>145794804</v>
      </c>
    </row>
    <row r="77" spans="1:26" ht="13.5" hidden="1">
      <c r="A77" s="36" t="s">
        <v>31</v>
      </c>
      <c r="B77" s="18"/>
      <c r="C77" s="18"/>
      <c r="D77" s="19">
        <v>19167553</v>
      </c>
      <c r="E77" s="20">
        <v>19167553</v>
      </c>
      <c r="F77" s="20">
        <v>2457130</v>
      </c>
      <c r="G77" s="20">
        <v>1707672</v>
      </c>
      <c r="H77" s="20">
        <v>1279353</v>
      </c>
      <c r="I77" s="20">
        <v>5444155</v>
      </c>
      <c r="J77" s="20">
        <v>1643448</v>
      </c>
      <c r="K77" s="20">
        <v>1549657</v>
      </c>
      <c r="L77" s="20">
        <v>1704163</v>
      </c>
      <c r="M77" s="20">
        <v>4897268</v>
      </c>
      <c r="N77" s="20"/>
      <c r="O77" s="20"/>
      <c r="P77" s="20"/>
      <c r="Q77" s="20"/>
      <c r="R77" s="20"/>
      <c r="S77" s="20"/>
      <c r="T77" s="20"/>
      <c r="U77" s="20"/>
      <c r="V77" s="20">
        <v>10341423</v>
      </c>
      <c r="W77" s="20">
        <v>9583776</v>
      </c>
      <c r="X77" s="20"/>
      <c r="Y77" s="19"/>
      <c r="Z77" s="22">
        <v>19167553</v>
      </c>
    </row>
    <row r="78" spans="1:26" ht="13.5" hidden="1">
      <c r="A78" s="37" t="s">
        <v>32</v>
      </c>
      <c r="B78" s="18"/>
      <c r="C78" s="18"/>
      <c r="D78" s="19">
        <v>113273567</v>
      </c>
      <c r="E78" s="20">
        <v>113273567</v>
      </c>
      <c r="F78" s="20">
        <v>5917004</v>
      </c>
      <c r="G78" s="20">
        <v>5311282</v>
      </c>
      <c r="H78" s="20">
        <v>5896259</v>
      </c>
      <c r="I78" s="20">
        <v>17124545</v>
      </c>
      <c r="J78" s="20">
        <v>4019343</v>
      </c>
      <c r="K78" s="20">
        <v>8689680</v>
      </c>
      <c r="L78" s="20">
        <v>5268930</v>
      </c>
      <c r="M78" s="20">
        <v>17977953</v>
      </c>
      <c r="N78" s="20"/>
      <c r="O78" s="20"/>
      <c r="P78" s="20"/>
      <c r="Q78" s="20"/>
      <c r="R78" s="20"/>
      <c r="S78" s="20"/>
      <c r="T78" s="20"/>
      <c r="U78" s="20"/>
      <c r="V78" s="20">
        <v>35102498</v>
      </c>
      <c r="W78" s="20">
        <v>64360752</v>
      </c>
      <c r="X78" s="20"/>
      <c r="Y78" s="19"/>
      <c r="Z78" s="22">
        <v>113273567</v>
      </c>
    </row>
    <row r="79" spans="1:26" ht="13.5" hidden="1">
      <c r="A79" s="38" t="s">
        <v>114</v>
      </c>
      <c r="B79" s="18"/>
      <c r="C79" s="18"/>
      <c r="D79" s="19">
        <v>67203221</v>
      </c>
      <c r="E79" s="20">
        <v>67203221</v>
      </c>
      <c r="F79" s="20">
        <v>4366122</v>
      </c>
      <c r="G79" s="20">
        <v>3987206</v>
      </c>
      <c r="H79" s="20">
        <v>4395899</v>
      </c>
      <c r="I79" s="20">
        <v>12749227</v>
      </c>
      <c r="J79" s="20">
        <v>3044622</v>
      </c>
      <c r="K79" s="20">
        <v>5551171</v>
      </c>
      <c r="L79" s="20">
        <v>3882831</v>
      </c>
      <c r="M79" s="20">
        <v>12478624</v>
      </c>
      <c r="N79" s="20"/>
      <c r="O79" s="20"/>
      <c r="P79" s="20"/>
      <c r="Q79" s="20"/>
      <c r="R79" s="20"/>
      <c r="S79" s="20"/>
      <c r="T79" s="20"/>
      <c r="U79" s="20"/>
      <c r="V79" s="20">
        <v>25227851</v>
      </c>
      <c r="W79" s="20">
        <v>36482808</v>
      </c>
      <c r="X79" s="20"/>
      <c r="Y79" s="19"/>
      <c r="Z79" s="22">
        <v>67203221</v>
      </c>
    </row>
    <row r="80" spans="1:26" ht="13.5" hidden="1">
      <c r="A80" s="38" t="s">
        <v>115</v>
      </c>
      <c r="B80" s="18"/>
      <c r="C80" s="18"/>
      <c r="D80" s="19">
        <v>32418765</v>
      </c>
      <c r="E80" s="20">
        <v>32418765</v>
      </c>
      <c r="F80" s="20">
        <v>1191653</v>
      </c>
      <c r="G80" s="20">
        <v>965309</v>
      </c>
      <c r="H80" s="20">
        <v>1118606</v>
      </c>
      <c r="I80" s="20">
        <v>3275568</v>
      </c>
      <c r="J80" s="20">
        <v>675438</v>
      </c>
      <c r="K80" s="20">
        <v>2608167</v>
      </c>
      <c r="L80" s="20">
        <v>1068264</v>
      </c>
      <c r="M80" s="20">
        <v>4351869</v>
      </c>
      <c r="N80" s="20"/>
      <c r="O80" s="20"/>
      <c r="P80" s="20"/>
      <c r="Q80" s="20"/>
      <c r="R80" s="20"/>
      <c r="S80" s="20"/>
      <c r="T80" s="20"/>
      <c r="U80" s="20"/>
      <c r="V80" s="20">
        <v>7627437</v>
      </c>
      <c r="W80" s="20">
        <v>17138226</v>
      </c>
      <c r="X80" s="20"/>
      <c r="Y80" s="19"/>
      <c r="Z80" s="22">
        <v>32418765</v>
      </c>
    </row>
    <row r="81" spans="1:26" ht="13.5" hidden="1">
      <c r="A81" s="38" t="s">
        <v>116</v>
      </c>
      <c r="B81" s="18"/>
      <c r="C81" s="18"/>
      <c r="D81" s="19">
        <v>7936970</v>
      </c>
      <c r="E81" s="20">
        <v>7936970</v>
      </c>
      <c r="F81" s="20">
        <v>218409</v>
      </c>
      <c r="G81" s="20">
        <v>215694</v>
      </c>
      <c r="H81" s="20">
        <v>228450</v>
      </c>
      <c r="I81" s="20">
        <v>662553</v>
      </c>
      <c r="J81" s="20">
        <v>181778</v>
      </c>
      <c r="K81" s="20">
        <v>331324</v>
      </c>
      <c r="L81" s="20">
        <v>190705</v>
      </c>
      <c r="M81" s="20">
        <v>703807</v>
      </c>
      <c r="N81" s="20"/>
      <c r="O81" s="20"/>
      <c r="P81" s="20"/>
      <c r="Q81" s="20"/>
      <c r="R81" s="20"/>
      <c r="S81" s="20"/>
      <c r="T81" s="20"/>
      <c r="U81" s="20"/>
      <c r="V81" s="20">
        <v>1366360</v>
      </c>
      <c r="W81" s="20">
        <v>6520344</v>
      </c>
      <c r="X81" s="20"/>
      <c r="Y81" s="19"/>
      <c r="Z81" s="22">
        <v>7936970</v>
      </c>
    </row>
    <row r="82" spans="1:26" ht="13.5" hidden="1">
      <c r="A82" s="38" t="s">
        <v>117</v>
      </c>
      <c r="B82" s="18"/>
      <c r="C82" s="18"/>
      <c r="D82" s="19">
        <v>5714611</v>
      </c>
      <c r="E82" s="20">
        <v>5714611</v>
      </c>
      <c r="F82" s="20">
        <v>140820</v>
      </c>
      <c r="G82" s="20">
        <v>143073</v>
      </c>
      <c r="H82" s="20">
        <v>153304</v>
      </c>
      <c r="I82" s="20">
        <v>437197</v>
      </c>
      <c r="J82" s="20">
        <v>117505</v>
      </c>
      <c r="K82" s="20">
        <v>199018</v>
      </c>
      <c r="L82" s="20">
        <v>127130</v>
      </c>
      <c r="M82" s="20">
        <v>443653</v>
      </c>
      <c r="N82" s="20"/>
      <c r="O82" s="20"/>
      <c r="P82" s="20"/>
      <c r="Q82" s="20"/>
      <c r="R82" s="20"/>
      <c r="S82" s="20"/>
      <c r="T82" s="20"/>
      <c r="U82" s="20"/>
      <c r="V82" s="20">
        <v>880850</v>
      </c>
      <c r="W82" s="20">
        <v>4219374</v>
      </c>
      <c r="X82" s="20"/>
      <c r="Y82" s="19"/>
      <c r="Z82" s="22">
        <v>5714611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13353684</v>
      </c>
      <c r="E84" s="29">
        <v>13353684</v>
      </c>
      <c r="F84" s="29">
        <v>1590083</v>
      </c>
      <c r="G84" s="29">
        <v>1631295</v>
      </c>
      <c r="H84" s="29">
        <v>1355945</v>
      </c>
      <c r="I84" s="29">
        <v>4577323</v>
      </c>
      <c r="J84" s="29">
        <v>1816346</v>
      </c>
      <c r="K84" s="29">
        <v>1823560</v>
      </c>
      <c r="L84" s="29">
        <v>1865542</v>
      </c>
      <c r="M84" s="29">
        <v>5505448</v>
      </c>
      <c r="N84" s="29"/>
      <c r="O84" s="29"/>
      <c r="P84" s="29"/>
      <c r="Q84" s="29"/>
      <c r="R84" s="29"/>
      <c r="S84" s="29"/>
      <c r="T84" s="29"/>
      <c r="U84" s="29"/>
      <c r="V84" s="29">
        <v>10082771</v>
      </c>
      <c r="W84" s="29">
        <v>6676842</v>
      </c>
      <c r="X84" s="29"/>
      <c r="Y84" s="28"/>
      <c r="Z84" s="30">
        <v>13353684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7866135</v>
      </c>
      <c r="C7" s="18">
        <v>0</v>
      </c>
      <c r="D7" s="58">
        <v>5443350</v>
      </c>
      <c r="E7" s="59">
        <v>5443350</v>
      </c>
      <c r="F7" s="59">
        <v>351170</v>
      </c>
      <c r="G7" s="59">
        <v>590952</v>
      </c>
      <c r="H7" s="59">
        <v>654418</v>
      </c>
      <c r="I7" s="59">
        <v>1596540</v>
      </c>
      <c r="J7" s="59">
        <v>544495</v>
      </c>
      <c r="K7" s="59">
        <v>499393</v>
      </c>
      <c r="L7" s="59">
        <v>384022</v>
      </c>
      <c r="M7" s="59">
        <v>1427910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3024450</v>
      </c>
      <c r="W7" s="59">
        <v>2721498</v>
      </c>
      <c r="X7" s="59">
        <v>302952</v>
      </c>
      <c r="Y7" s="60">
        <v>11.13</v>
      </c>
      <c r="Z7" s="61">
        <v>5443350</v>
      </c>
    </row>
    <row r="8" spans="1:26" ht="13.5">
      <c r="A8" s="57" t="s">
        <v>34</v>
      </c>
      <c r="B8" s="18">
        <v>110413265</v>
      </c>
      <c r="C8" s="18">
        <v>0</v>
      </c>
      <c r="D8" s="58">
        <v>112990522</v>
      </c>
      <c r="E8" s="59">
        <v>112990522</v>
      </c>
      <c r="F8" s="59">
        <v>39286792</v>
      </c>
      <c r="G8" s="59">
        <v>0</v>
      </c>
      <c r="H8" s="59">
        <v>7079072</v>
      </c>
      <c r="I8" s="59">
        <v>46365864</v>
      </c>
      <c r="J8" s="59">
        <v>-336003</v>
      </c>
      <c r="K8" s="59">
        <v>-518987</v>
      </c>
      <c r="L8" s="59">
        <v>31628031</v>
      </c>
      <c r="M8" s="59">
        <v>30773041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77138905</v>
      </c>
      <c r="W8" s="59">
        <v>70277334</v>
      </c>
      <c r="X8" s="59">
        <v>6861571</v>
      </c>
      <c r="Y8" s="60">
        <v>9.76</v>
      </c>
      <c r="Z8" s="61">
        <v>112990522</v>
      </c>
    </row>
    <row r="9" spans="1:26" ht="13.5">
      <c r="A9" s="57" t="s">
        <v>35</v>
      </c>
      <c r="B9" s="18">
        <v>2778699</v>
      </c>
      <c r="C9" s="18">
        <v>0</v>
      </c>
      <c r="D9" s="58">
        <v>1211113</v>
      </c>
      <c r="E9" s="59">
        <v>1211113</v>
      </c>
      <c r="F9" s="59">
        <v>39032</v>
      </c>
      <c r="G9" s="59">
        <v>25648</v>
      </c>
      <c r="H9" s="59">
        <v>13959</v>
      </c>
      <c r="I9" s="59">
        <v>78639</v>
      </c>
      <c r="J9" s="59">
        <v>9871</v>
      </c>
      <c r="K9" s="59">
        <v>15057</v>
      </c>
      <c r="L9" s="59">
        <v>803168</v>
      </c>
      <c r="M9" s="59">
        <v>828096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906735</v>
      </c>
      <c r="W9" s="59">
        <v>585798</v>
      </c>
      <c r="X9" s="59">
        <v>320937</v>
      </c>
      <c r="Y9" s="60">
        <v>54.79</v>
      </c>
      <c r="Z9" s="61">
        <v>1211113</v>
      </c>
    </row>
    <row r="10" spans="1:26" ht="25.5">
      <c r="A10" s="62" t="s">
        <v>106</v>
      </c>
      <c r="B10" s="63">
        <f>SUM(B5:B9)</f>
        <v>121058099</v>
      </c>
      <c r="C10" s="63">
        <f>SUM(C5:C9)</f>
        <v>0</v>
      </c>
      <c r="D10" s="64">
        <f aca="true" t="shared" si="0" ref="D10:Z10">SUM(D5:D9)</f>
        <v>119644985</v>
      </c>
      <c r="E10" s="65">
        <f t="shared" si="0"/>
        <v>119644985</v>
      </c>
      <c r="F10" s="65">
        <f t="shared" si="0"/>
        <v>39676994</v>
      </c>
      <c r="G10" s="65">
        <f t="shared" si="0"/>
        <v>616600</v>
      </c>
      <c r="H10" s="65">
        <f t="shared" si="0"/>
        <v>7747449</v>
      </c>
      <c r="I10" s="65">
        <f t="shared" si="0"/>
        <v>48041043</v>
      </c>
      <c r="J10" s="65">
        <f t="shared" si="0"/>
        <v>218363</v>
      </c>
      <c r="K10" s="65">
        <f t="shared" si="0"/>
        <v>-4537</v>
      </c>
      <c r="L10" s="65">
        <f t="shared" si="0"/>
        <v>32815221</v>
      </c>
      <c r="M10" s="65">
        <f t="shared" si="0"/>
        <v>33029047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81070090</v>
      </c>
      <c r="W10" s="65">
        <f t="shared" si="0"/>
        <v>73584630</v>
      </c>
      <c r="X10" s="65">
        <f t="shared" si="0"/>
        <v>7485460</v>
      </c>
      <c r="Y10" s="66">
        <f>+IF(W10&lt;&gt;0,(X10/W10)*100,0)</f>
        <v>10.172586313201549</v>
      </c>
      <c r="Z10" s="67">
        <f t="shared" si="0"/>
        <v>119644985</v>
      </c>
    </row>
    <row r="11" spans="1:26" ht="13.5">
      <c r="A11" s="57" t="s">
        <v>36</v>
      </c>
      <c r="B11" s="18">
        <v>52743677</v>
      </c>
      <c r="C11" s="18">
        <v>0</v>
      </c>
      <c r="D11" s="58">
        <v>61214626</v>
      </c>
      <c r="E11" s="59">
        <v>61214626</v>
      </c>
      <c r="F11" s="59">
        <v>4103785</v>
      </c>
      <c r="G11" s="59">
        <v>3993926</v>
      </c>
      <c r="H11" s="59">
        <v>4164661</v>
      </c>
      <c r="I11" s="59">
        <v>12262372</v>
      </c>
      <c r="J11" s="59">
        <v>4006893</v>
      </c>
      <c r="K11" s="59">
        <v>4106207</v>
      </c>
      <c r="L11" s="59">
        <v>4045536</v>
      </c>
      <c r="M11" s="59">
        <v>12158636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24421008</v>
      </c>
      <c r="W11" s="59">
        <v>29732449</v>
      </c>
      <c r="X11" s="59">
        <v>-5311441</v>
      </c>
      <c r="Y11" s="60">
        <v>-17.86</v>
      </c>
      <c r="Z11" s="61">
        <v>61214626</v>
      </c>
    </row>
    <row r="12" spans="1:26" ht="13.5">
      <c r="A12" s="57" t="s">
        <v>37</v>
      </c>
      <c r="B12" s="18">
        <v>5987653</v>
      </c>
      <c r="C12" s="18">
        <v>0</v>
      </c>
      <c r="D12" s="58">
        <v>6714580</v>
      </c>
      <c r="E12" s="59">
        <v>6714580</v>
      </c>
      <c r="F12" s="59">
        <v>504930</v>
      </c>
      <c r="G12" s="59">
        <v>206855</v>
      </c>
      <c r="H12" s="59">
        <v>608077</v>
      </c>
      <c r="I12" s="59">
        <v>1319862</v>
      </c>
      <c r="J12" s="59">
        <v>497657</v>
      </c>
      <c r="K12" s="59">
        <v>502158</v>
      </c>
      <c r="L12" s="59">
        <v>502158</v>
      </c>
      <c r="M12" s="59">
        <v>1501973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2821835</v>
      </c>
      <c r="W12" s="59">
        <v>3290145</v>
      </c>
      <c r="X12" s="59">
        <v>-468310</v>
      </c>
      <c r="Y12" s="60">
        <v>-14.23</v>
      </c>
      <c r="Z12" s="61">
        <v>6714580</v>
      </c>
    </row>
    <row r="13" spans="1:26" ht="13.5">
      <c r="A13" s="57" t="s">
        <v>107</v>
      </c>
      <c r="B13" s="18">
        <v>3960968</v>
      </c>
      <c r="C13" s="18">
        <v>0</v>
      </c>
      <c r="D13" s="58">
        <v>3826620</v>
      </c>
      <c r="E13" s="59">
        <v>3826620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1721979</v>
      </c>
      <c r="X13" s="59">
        <v>-1721979</v>
      </c>
      <c r="Y13" s="60">
        <v>-100</v>
      </c>
      <c r="Z13" s="61">
        <v>3826620</v>
      </c>
    </row>
    <row r="14" spans="1:26" ht="13.5">
      <c r="A14" s="57" t="s">
        <v>38</v>
      </c>
      <c r="B14" s="18">
        <v>2397250</v>
      </c>
      <c r="C14" s="18">
        <v>0</v>
      </c>
      <c r="D14" s="58">
        <v>2165810</v>
      </c>
      <c r="E14" s="59">
        <v>2165810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365355</v>
      </c>
      <c r="M14" s="59">
        <v>365355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365355</v>
      </c>
      <c r="W14" s="59">
        <v>385500</v>
      </c>
      <c r="X14" s="59">
        <v>-20145</v>
      </c>
      <c r="Y14" s="60">
        <v>-5.23</v>
      </c>
      <c r="Z14" s="61">
        <v>2165810</v>
      </c>
    </row>
    <row r="15" spans="1:26" ht="13.5">
      <c r="A15" s="57" t="s">
        <v>39</v>
      </c>
      <c r="B15" s="18">
        <v>3520613</v>
      </c>
      <c r="C15" s="18">
        <v>0</v>
      </c>
      <c r="D15" s="58">
        <v>4406400</v>
      </c>
      <c r="E15" s="59">
        <v>4406400</v>
      </c>
      <c r="F15" s="59">
        <v>61865</v>
      </c>
      <c r="G15" s="59">
        <v>725628</v>
      </c>
      <c r="H15" s="59">
        <v>643144</v>
      </c>
      <c r="I15" s="59">
        <v>1430637</v>
      </c>
      <c r="J15" s="59">
        <v>368193</v>
      </c>
      <c r="K15" s="59">
        <v>609654</v>
      </c>
      <c r="L15" s="59">
        <v>345063</v>
      </c>
      <c r="M15" s="59">
        <v>1322910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2753547</v>
      </c>
      <c r="W15" s="59">
        <v>1578686</v>
      </c>
      <c r="X15" s="59">
        <v>1174861</v>
      </c>
      <c r="Y15" s="60">
        <v>74.42</v>
      </c>
      <c r="Z15" s="61">
        <v>4406400</v>
      </c>
    </row>
    <row r="16" spans="1:26" ht="13.5">
      <c r="A16" s="68" t="s">
        <v>40</v>
      </c>
      <c r="B16" s="18">
        <v>54621446</v>
      </c>
      <c r="C16" s="18">
        <v>0</v>
      </c>
      <c r="D16" s="58">
        <v>61335440</v>
      </c>
      <c r="E16" s="59">
        <v>61335440</v>
      </c>
      <c r="F16" s="59">
        <v>1195941</v>
      </c>
      <c r="G16" s="59">
        <v>17641</v>
      </c>
      <c r="H16" s="59">
        <v>761201</v>
      </c>
      <c r="I16" s="59">
        <v>1974783</v>
      </c>
      <c r="J16" s="59">
        <v>3339504</v>
      </c>
      <c r="K16" s="59">
        <v>623284</v>
      </c>
      <c r="L16" s="59">
        <v>10140565</v>
      </c>
      <c r="M16" s="59">
        <v>14103353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16078136</v>
      </c>
      <c r="W16" s="59">
        <v>22864311</v>
      </c>
      <c r="X16" s="59">
        <v>-6786175</v>
      </c>
      <c r="Y16" s="60">
        <v>-29.68</v>
      </c>
      <c r="Z16" s="61">
        <v>61335440</v>
      </c>
    </row>
    <row r="17" spans="1:26" ht="13.5">
      <c r="A17" s="57" t="s">
        <v>41</v>
      </c>
      <c r="B17" s="18">
        <v>14323378</v>
      </c>
      <c r="C17" s="18">
        <v>0</v>
      </c>
      <c r="D17" s="58">
        <v>20605144</v>
      </c>
      <c r="E17" s="59">
        <v>20605144</v>
      </c>
      <c r="F17" s="59">
        <v>283840</v>
      </c>
      <c r="G17" s="59">
        <v>1983600</v>
      </c>
      <c r="H17" s="59">
        <v>1785006</v>
      </c>
      <c r="I17" s="59">
        <v>4052446</v>
      </c>
      <c r="J17" s="59">
        <v>1836090</v>
      </c>
      <c r="K17" s="59">
        <v>1747368</v>
      </c>
      <c r="L17" s="59">
        <v>2560506</v>
      </c>
      <c r="M17" s="59">
        <v>6143964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10196410</v>
      </c>
      <c r="W17" s="59">
        <v>11557403</v>
      </c>
      <c r="X17" s="59">
        <v>-1360993</v>
      </c>
      <c r="Y17" s="60">
        <v>-11.78</v>
      </c>
      <c r="Z17" s="61">
        <v>20605144</v>
      </c>
    </row>
    <row r="18" spans="1:26" ht="13.5">
      <c r="A18" s="69" t="s">
        <v>42</v>
      </c>
      <c r="B18" s="70">
        <f>SUM(B11:B17)</f>
        <v>137554985</v>
      </c>
      <c r="C18" s="70">
        <f>SUM(C11:C17)</f>
        <v>0</v>
      </c>
      <c r="D18" s="71">
        <f aca="true" t="shared" si="1" ref="D18:Z18">SUM(D11:D17)</f>
        <v>160268620</v>
      </c>
      <c r="E18" s="72">
        <f t="shared" si="1"/>
        <v>160268620</v>
      </c>
      <c r="F18" s="72">
        <f t="shared" si="1"/>
        <v>6150361</v>
      </c>
      <c r="G18" s="72">
        <f t="shared" si="1"/>
        <v>6927650</v>
      </c>
      <c r="H18" s="72">
        <f t="shared" si="1"/>
        <v>7962089</v>
      </c>
      <c r="I18" s="72">
        <f t="shared" si="1"/>
        <v>21040100</v>
      </c>
      <c r="J18" s="72">
        <f t="shared" si="1"/>
        <v>10048337</v>
      </c>
      <c r="K18" s="72">
        <f t="shared" si="1"/>
        <v>7588671</v>
      </c>
      <c r="L18" s="72">
        <f t="shared" si="1"/>
        <v>17959183</v>
      </c>
      <c r="M18" s="72">
        <f t="shared" si="1"/>
        <v>35596191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56636291</v>
      </c>
      <c r="W18" s="72">
        <f t="shared" si="1"/>
        <v>71130473</v>
      </c>
      <c r="X18" s="72">
        <f t="shared" si="1"/>
        <v>-14494182</v>
      </c>
      <c r="Y18" s="66">
        <f>+IF(W18&lt;&gt;0,(X18/W18)*100,0)</f>
        <v>-20.37689528649697</v>
      </c>
      <c r="Z18" s="73">
        <f t="shared" si="1"/>
        <v>160268620</v>
      </c>
    </row>
    <row r="19" spans="1:26" ht="13.5">
      <c r="A19" s="69" t="s">
        <v>43</v>
      </c>
      <c r="B19" s="74">
        <f>+B10-B18</f>
        <v>-16496886</v>
      </c>
      <c r="C19" s="74">
        <f>+C10-C18</f>
        <v>0</v>
      </c>
      <c r="D19" s="75">
        <f aca="true" t="shared" si="2" ref="D19:Z19">+D10-D18</f>
        <v>-40623635</v>
      </c>
      <c r="E19" s="76">
        <f t="shared" si="2"/>
        <v>-40623635</v>
      </c>
      <c r="F19" s="76">
        <f t="shared" si="2"/>
        <v>33526633</v>
      </c>
      <c r="G19" s="76">
        <f t="shared" si="2"/>
        <v>-6311050</v>
      </c>
      <c r="H19" s="76">
        <f t="shared" si="2"/>
        <v>-214640</v>
      </c>
      <c r="I19" s="76">
        <f t="shared" si="2"/>
        <v>27000943</v>
      </c>
      <c r="J19" s="76">
        <f t="shared" si="2"/>
        <v>-9829974</v>
      </c>
      <c r="K19" s="76">
        <f t="shared" si="2"/>
        <v>-7593208</v>
      </c>
      <c r="L19" s="76">
        <f t="shared" si="2"/>
        <v>14856038</v>
      </c>
      <c r="M19" s="76">
        <f t="shared" si="2"/>
        <v>-2567144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24433799</v>
      </c>
      <c r="W19" s="76">
        <f>IF(E10=E18,0,W10-W18)</f>
        <v>2454157</v>
      </c>
      <c r="X19" s="76">
        <f t="shared" si="2"/>
        <v>21979642</v>
      </c>
      <c r="Y19" s="77">
        <f>+IF(W19&lt;&gt;0,(X19/W19)*100,0)</f>
        <v>895.6086346554031</v>
      </c>
      <c r="Z19" s="78">
        <f t="shared" si="2"/>
        <v>-40623635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-28752</v>
      </c>
      <c r="L20" s="59">
        <v>12466</v>
      </c>
      <c r="M20" s="59">
        <v>-16286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-16286</v>
      </c>
      <c r="W20" s="59"/>
      <c r="X20" s="59">
        <v>-16286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-16496886</v>
      </c>
      <c r="C22" s="85">
        <f>SUM(C19:C21)</f>
        <v>0</v>
      </c>
      <c r="D22" s="86">
        <f aca="true" t="shared" si="3" ref="D22:Z22">SUM(D19:D21)</f>
        <v>-40623635</v>
      </c>
      <c r="E22" s="87">
        <f t="shared" si="3"/>
        <v>-40623635</v>
      </c>
      <c r="F22" s="87">
        <f t="shared" si="3"/>
        <v>33526633</v>
      </c>
      <c r="G22" s="87">
        <f t="shared" si="3"/>
        <v>-6311050</v>
      </c>
      <c r="H22" s="87">
        <f t="shared" si="3"/>
        <v>-214640</v>
      </c>
      <c r="I22" s="87">
        <f t="shared" si="3"/>
        <v>27000943</v>
      </c>
      <c r="J22" s="87">
        <f t="shared" si="3"/>
        <v>-9829974</v>
      </c>
      <c r="K22" s="87">
        <f t="shared" si="3"/>
        <v>-7621960</v>
      </c>
      <c r="L22" s="87">
        <f t="shared" si="3"/>
        <v>14868504</v>
      </c>
      <c r="M22" s="87">
        <f t="shared" si="3"/>
        <v>-2583430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24417513</v>
      </c>
      <c r="W22" s="87">
        <f t="shared" si="3"/>
        <v>2454157</v>
      </c>
      <c r="X22" s="87">
        <f t="shared" si="3"/>
        <v>21963356</v>
      </c>
      <c r="Y22" s="88">
        <f>+IF(W22&lt;&gt;0,(X22/W22)*100,0)</f>
        <v>894.9450259294739</v>
      </c>
      <c r="Z22" s="89">
        <f t="shared" si="3"/>
        <v>-40623635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-16496886</v>
      </c>
      <c r="C24" s="74">
        <f>SUM(C22:C23)</f>
        <v>0</v>
      </c>
      <c r="D24" s="75">
        <f aca="true" t="shared" si="4" ref="D24:Z24">SUM(D22:D23)</f>
        <v>-40623635</v>
      </c>
      <c r="E24" s="76">
        <f t="shared" si="4"/>
        <v>-40623635</v>
      </c>
      <c r="F24" s="76">
        <f t="shared" si="4"/>
        <v>33526633</v>
      </c>
      <c r="G24" s="76">
        <f t="shared" si="4"/>
        <v>-6311050</v>
      </c>
      <c r="H24" s="76">
        <f t="shared" si="4"/>
        <v>-214640</v>
      </c>
      <c r="I24" s="76">
        <f t="shared" si="4"/>
        <v>27000943</v>
      </c>
      <c r="J24" s="76">
        <f t="shared" si="4"/>
        <v>-9829974</v>
      </c>
      <c r="K24" s="76">
        <f t="shared" si="4"/>
        <v>-7621960</v>
      </c>
      <c r="L24" s="76">
        <f t="shared" si="4"/>
        <v>14868504</v>
      </c>
      <c r="M24" s="76">
        <f t="shared" si="4"/>
        <v>-2583430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24417513</v>
      </c>
      <c r="W24" s="76">
        <f t="shared" si="4"/>
        <v>2454157</v>
      </c>
      <c r="X24" s="76">
        <f t="shared" si="4"/>
        <v>21963356</v>
      </c>
      <c r="Y24" s="77">
        <f>+IF(W24&lt;&gt;0,(X24/W24)*100,0)</f>
        <v>894.9450259294739</v>
      </c>
      <c r="Z24" s="78">
        <f t="shared" si="4"/>
        <v>-40623635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5582005</v>
      </c>
      <c r="C27" s="21">
        <v>0</v>
      </c>
      <c r="D27" s="98">
        <v>19036000</v>
      </c>
      <c r="E27" s="99">
        <v>19036000</v>
      </c>
      <c r="F27" s="99">
        <v>6364</v>
      </c>
      <c r="G27" s="99">
        <v>12654</v>
      </c>
      <c r="H27" s="99">
        <v>146362</v>
      </c>
      <c r="I27" s="99">
        <v>165380</v>
      </c>
      <c r="J27" s="99">
        <v>1759223</v>
      </c>
      <c r="K27" s="99">
        <v>116805</v>
      </c>
      <c r="L27" s="99">
        <v>53414</v>
      </c>
      <c r="M27" s="99">
        <v>1929442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2094822</v>
      </c>
      <c r="W27" s="99">
        <v>9518000</v>
      </c>
      <c r="X27" s="99">
        <v>-7423178</v>
      </c>
      <c r="Y27" s="100">
        <v>-77.99</v>
      </c>
      <c r="Z27" s="101">
        <v>19036000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5582005</v>
      </c>
      <c r="C31" s="18">
        <v>0</v>
      </c>
      <c r="D31" s="58">
        <v>19036000</v>
      </c>
      <c r="E31" s="59">
        <v>19036000</v>
      </c>
      <c r="F31" s="59">
        <v>6364</v>
      </c>
      <c r="G31" s="59">
        <v>12654</v>
      </c>
      <c r="H31" s="59">
        <v>146362</v>
      </c>
      <c r="I31" s="59">
        <v>165380</v>
      </c>
      <c r="J31" s="59">
        <v>1759223</v>
      </c>
      <c r="K31" s="59">
        <v>116805</v>
      </c>
      <c r="L31" s="59">
        <v>53414</v>
      </c>
      <c r="M31" s="59">
        <v>1929442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2094822</v>
      </c>
      <c r="W31" s="59">
        <v>9518000</v>
      </c>
      <c r="X31" s="59">
        <v>-7423178</v>
      </c>
      <c r="Y31" s="60">
        <v>-77.99</v>
      </c>
      <c r="Z31" s="61">
        <v>19036000</v>
      </c>
    </row>
    <row r="32" spans="1:26" ht="13.5">
      <c r="A32" s="69" t="s">
        <v>50</v>
      </c>
      <c r="B32" s="21">
        <f>SUM(B28:B31)</f>
        <v>5582005</v>
      </c>
      <c r="C32" s="21">
        <f>SUM(C28:C31)</f>
        <v>0</v>
      </c>
      <c r="D32" s="98">
        <f aca="true" t="shared" si="5" ref="D32:Z32">SUM(D28:D31)</f>
        <v>19036000</v>
      </c>
      <c r="E32" s="99">
        <f t="shared" si="5"/>
        <v>19036000</v>
      </c>
      <c r="F32" s="99">
        <f t="shared" si="5"/>
        <v>6364</v>
      </c>
      <c r="G32" s="99">
        <f t="shared" si="5"/>
        <v>12654</v>
      </c>
      <c r="H32" s="99">
        <f t="shared" si="5"/>
        <v>146362</v>
      </c>
      <c r="I32" s="99">
        <f t="shared" si="5"/>
        <v>165380</v>
      </c>
      <c r="J32" s="99">
        <f t="shared" si="5"/>
        <v>1759223</v>
      </c>
      <c r="K32" s="99">
        <f t="shared" si="5"/>
        <v>116805</v>
      </c>
      <c r="L32" s="99">
        <f t="shared" si="5"/>
        <v>53414</v>
      </c>
      <c r="M32" s="99">
        <f t="shared" si="5"/>
        <v>1929442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2094822</v>
      </c>
      <c r="W32" s="99">
        <f t="shared" si="5"/>
        <v>9518000</v>
      </c>
      <c r="X32" s="99">
        <f t="shared" si="5"/>
        <v>-7423178</v>
      </c>
      <c r="Y32" s="100">
        <f>+IF(W32&lt;&gt;0,(X32/W32)*100,0)</f>
        <v>-77.99094347552007</v>
      </c>
      <c r="Z32" s="101">
        <f t="shared" si="5"/>
        <v>19036000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77475957</v>
      </c>
      <c r="C35" s="18">
        <v>0</v>
      </c>
      <c r="D35" s="58">
        <v>44836701</v>
      </c>
      <c r="E35" s="59">
        <v>44836701</v>
      </c>
      <c r="F35" s="59">
        <v>77245564</v>
      </c>
      <c r="G35" s="59">
        <v>104672523</v>
      </c>
      <c r="H35" s="59">
        <v>104875777</v>
      </c>
      <c r="I35" s="59">
        <v>104875777</v>
      </c>
      <c r="J35" s="59">
        <v>88447930</v>
      </c>
      <c r="K35" s="59">
        <v>77746934</v>
      </c>
      <c r="L35" s="59">
        <v>84153832</v>
      </c>
      <c r="M35" s="59">
        <v>84153832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84153832</v>
      </c>
      <c r="W35" s="59">
        <v>22418351</v>
      </c>
      <c r="X35" s="59">
        <v>61735481</v>
      </c>
      <c r="Y35" s="60">
        <v>275.38</v>
      </c>
      <c r="Z35" s="61">
        <v>44836701</v>
      </c>
    </row>
    <row r="36" spans="1:26" ht="13.5">
      <c r="A36" s="57" t="s">
        <v>53</v>
      </c>
      <c r="B36" s="18">
        <v>61616741</v>
      </c>
      <c r="C36" s="18">
        <v>0</v>
      </c>
      <c r="D36" s="58">
        <v>67065799</v>
      </c>
      <c r="E36" s="59">
        <v>67065799</v>
      </c>
      <c r="F36" s="59">
        <v>53921120</v>
      </c>
      <c r="G36" s="59">
        <v>61635759</v>
      </c>
      <c r="H36" s="59">
        <v>61782120</v>
      </c>
      <c r="I36" s="59">
        <v>61782120</v>
      </c>
      <c r="J36" s="59">
        <v>63691768</v>
      </c>
      <c r="K36" s="59">
        <v>62972496</v>
      </c>
      <c r="L36" s="59">
        <v>63636513</v>
      </c>
      <c r="M36" s="59">
        <v>63636513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63636513</v>
      </c>
      <c r="W36" s="59">
        <v>33532900</v>
      </c>
      <c r="X36" s="59">
        <v>30103613</v>
      </c>
      <c r="Y36" s="60">
        <v>89.77</v>
      </c>
      <c r="Z36" s="61">
        <v>67065799</v>
      </c>
    </row>
    <row r="37" spans="1:26" ht="13.5">
      <c r="A37" s="57" t="s">
        <v>54</v>
      </c>
      <c r="B37" s="18">
        <v>22960945</v>
      </c>
      <c r="C37" s="18">
        <v>0</v>
      </c>
      <c r="D37" s="58">
        <v>25486846</v>
      </c>
      <c r="E37" s="59">
        <v>25486846</v>
      </c>
      <c r="F37" s="59">
        <v>20155637</v>
      </c>
      <c r="G37" s="59">
        <v>22757770</v>
      </c>
      <c r="H37" s="59">
        <v>23322999</v>
      </c>
      <c r="I37" s="59">
        <v>23322999</v>
      </c>
      <c r="J37" s="59">
        <v>18811997</v>
      </c>
      <c r="K37" s="59">
        <v>14638988</v>
      </c>
      <c r="L37" s="59">
        <v>15902387</v>
      </c>
      <c r="M37" s="59">
        <v>15902387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15902387</v>
      </c>
      <c r="W37" s="59">
        <v>12743423</v>
      </c>
      <c r="X37" s="59">
        <v>3158964</v>
      </c>
      <c r="Y37" s="60">
        <v>24.79</v>
      </c>
      <c r="Z37" s="61">
        <v>25486846</v>
      </c>
    </row>
    <row r="38" spans="1:26" ht="13.5">
      <c r="A38" s="57" t="s">
        <v>55</v>
      </c>
      <c r="B38" s="18">
        <v>32374633</v>
      </c>
      <c r="C38" s="18">
        <v>0</v>
      </c>
      <c r="D38" s="58">
        <v>34730350</v>
      </c>
      <c r="E38" s="59">
        <v>34730350</v>
      </c>
      <c r="F38" s="59">
        <v>31341355</v>
      </c>
      <c r="G38" s="59">
        <v>32577808</v>
      </c>
      <c r="H38" s="59">
        <v>32577808</v>
      </c>
      <c r="I38" s="59">
        <v>32577808</v>
      </c>
      <c r="J38" s="59">
        <v>32374633</v>
      </c>
      <c r="K38" s="59">
        <v>32374633</v>
      </c>
      <c r="L38" s="59">
        <v>31410330</v>
      </c>
      <c r="M38" s="59">
        <v>31410330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31410330</v>
      </c>
      <c r="W38" s="59">
        <v>17365175</v>
      </c>
      <c r="X38" s="59">
        <v>14045155</v>
      </c>
      <c r="Y38" s="60">
        <v>80.88</v>
      </c>
      <c r="Z38" s="61">
        <v>34730350</v>
      </c>
    </row>
    <row r="39" spans="1:26" ht="13.5">
      <c r="A39" s="57" t="s">
        <v>56</v>
      </c>
      <c r="B39" s="18">
        <v>83757120</v>
      </c>
      <c r="C39" s="18">
        <v>0</v>
      </c>
      <c r="D39" s="58">
        <v>51685304</v>
      </c>
      <c r="E39" s="59">
        <v>51685304</v>
      </c>
      <c r="F39" s="59">
        <v>79669692</v>
      </c>
      <c r="G39" s="59">
        <v>110972704</v>
      </c>
      <c r="H39" s="59">
        <v>110757090</v>
      </c>
      <c r="I39" s="59">
        <v>110757090</v>
      </c>
      <c r="J39" s="59">
        <v>100953068</v>
      </c>
      <c r="K39" s="59">
        <v>93705809</v>
      </c>
      <c r="L39" s="59">
        <v>100477628</v>
      </c>
      <c r="M39" s="59">
        <v>100477628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100477628</v>
      </c>
      <c r="W39" s="59">
        <v>25842652</v>
      </c>
      <c r="X39" s="59">
        <v>74634976</v>
      </c>
      <c r="Y39" s="60">
        <v>288.81</v>
      </c>
      <c r="Z39" s="61">
        <v>51685304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-11640629</v>
      </c>
      <c r="C42" s="18">
        <v>0</v>
      </c>
      <c r="D42" s="58">
        <v>-20103696</v>
      </c>
      <c r="E42" s="59">
        <v>-20103696</v>
      </c>
      <c r="F42" s="59">
        <v>38801146</v>
      </c>
      <c r="G42" s="59">
        <v>-11546624</v>
      </c>
      <c r="H42" s="59">
        <v>-8183560</v>
      </c>
      <c r="I42" s="59">
        <v>19070962</v>
      </c>
      <c r="J42" s="59">
        <v>-7637219</v>
      </c>
      <c r="K42" s="59">
        <v>-7420352</v>
      </c>
      <c r="L42" s="59">
        <v>11643396</v>
      </c>
      <c r="M42" s="59">
        <v>-3414175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15656787</v>
      </c>
      <c r="W42" s="59">
        <v>13834775</v>
      </c>
      <c r="X42" s="59">
        <v>1822012</v>
      </c>
      <c r="Y42" s="60">
        <v>13.17</v>
      </c>
      <c r="Z42" s="61">
        <v>-20103696</v>
      </c>
    </row>
    <row r="43" spans="1:26" ht="13.5">
      <c r="A43" s="57" t="s">
        <v>59</v>
      </c>
      <c r="B43" s="18">
        <v>-4782288</v>
      </c>
      <c r="C43" s="18">
        <v>0</v>
      </c>
      <c r="D43" s="58">
        <v>-15228800</v>
      </c>
      <c r="E43" s="59">
        <v>-15228800</v>
      </c>
      <c r="F43" s="59">
        <v>-6364</v>
      </c>
      <c r="G43" s="59">
        <v>-12654</v>
      </c>
      <c r="H43" s="59">
        <v>-146361</v>
      </c>
      <c r="I43" s="59">
        <v>-165379</v>
      </c>
      <c r="J43" s="59">
        <v>-1759223</v>
      </c>
      <c r="K43" s="59">
        <v>-116804</v>
      </c>
      <c r="L43" s="59">
        <v>-53414</v>
      </c>
      <c r="M43" s="59">
        <v>-1929441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-2094820</v>
      </c>
      <c r="W43" s="59">
        <v>-4908080</v>
      </c>
      <c r="X43" s="59">
        <v>2813260</v>
      </c>
      <c r="Y43" s="60">
        <v>-57.32</v>
      </c>
      <c r="Z43" s="61">
        <v>-15228800</v>
      </c>
    </row>
    <row r="44" spans="1:26" ht="13.5">
      <c r="A44" s="57" t="s">
        <v>60</v>
      </c>
      <c r="B44" s="18">
        <v>-1784602</v>
      </c>
      <c r="C44" s="18">
        <v>0</v>
      </c>
      <c r="D44" s="58">
        <v>-1800000</v>
      </c>
      <c r="E44" s="59">
        <v>-1800000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-964302</v>
      </c>
      <c r="M44" s="59">
        <v>-964302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-964302</v>
      </c>
      <c r="W44" s="59">
        <v>-900000</v>
      </c>
      <c r="X44" s="59">
        <v>-64302</v>
      </c>
      <c r="Y44" s="60">
        <v>7.14</v>
      </c>
      <c r="Z44" s="61">
        <v>-1800000</v>
      </c>
    </row>
    <row r="45" spans="1:26" ht="13.5">
      <c r="A45" s="69" t="s">
        <v>61</v>
      </c>
      <c r="B45" s="21">
        <v>69275054</v>
      </c>
      <c r="C45" s="21">
        <v>0</v>
      </c>
      <c r="D45" s="98">
        <v>41636697</v>
      </c>
      <c r="E45" s="99">
        <v>41636697</v>
      </c>
      <c r="F45" s="99">
        <v>108069782</v>
      </c>
      <c r="G45" s="99">
        <v>96510504</v>
      </c>
      <c r="H45" s="99">
        <v>88180583</v>
      </c>
      <c r="I45" s="99">
        <v>88180583</v>
      </c>
      <c r="J45" s="99">
        <v>78784141</v>
      </c>
      <c r="K45" s="99">
        <v>71246985</v>
      </c>
      <c r="L45" s="99">
        <v>81872665</v>
      </c>
      <c r="M45" s="99">
        <v>81872665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81872665</v>
      </c>
      <c r="W45" s="99">
        <v>86795888</v>
      </c>
      <c r="X45" s="99">
        <v>-4923223</v>
      </c>
      <c r="Y45" s="100">
        <v>-5.67</v>
      </c>
      <c r="Z45" s="101">
        <v>41636697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506703</v>
      </c>
      <c r="C49" s="51">
        <v>0</v>
      </c>
      <c r="D49" s="128">
        <v>64148</v>
      </c>
      <c r="E49" s="53">
        <v>80031</v>
      </c>
      <c r="F49" s="53">
        <v>0</v>
      </c>
      <c r="G49" s="53">
        <v>0</v>
      </c>
      <c r="H49" s="53">
        <v>0</v>
      </c>
      <c r="I49" s="53">
        <v>353993</v>
      </c>
      <c r="J49" s="53">
        <v>0</v>
      </c>
      <c r="K49" s="53">
        <v>0</v>
      </c>
      <c r="L49" s="53">
        <v>0</v>
      </c>
      <c r="M49" s="53">
        <v>5523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75772</v>
      </c>
      <c r="W49" s="53">
        <v>0</v>
      </c>
      <c r="X49" s="53">
        <v>82626</v>
      </c>
      <c r="Y49" s="53">
        <v>1168796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5926110</v>
      </c>
      <c r="C51" s="51">
        <v>0</v>
      </c>
      <c r="D51" s="128">
        <v>4276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5930386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415583674</v>
      </c>
      <c r="C5" s="18">
        <v>0</v>
      </c>
      <c r="D5" s="58">
        <v>281254278</v>
      </c>
      <c r="E5" s="59">
        <v>281254278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140627136</v>
      </c>
      <c r="X5" s="59">
        <v>-140627136</v>
      </c>
      <c r="Y5" s="60">
        <v>-100</v>
      </c>
      <c r="Z5" s="61">
        <v>281254278</v>
      </c>
    </row>
    <row r="6" spans="1:26" ht="13.5">
      <c r="A6" s="57" t="s">
        <v>32</v>
      </c>
      <c r="B6" s="18">
        <v>222544018</v>
      </c>
      <c r="C6" s="18">
        <v>0</v>
      </c>
      <c r="D6" s="58">
        <v>306042124</v>
      </c>
      <c r="E6" s="59">
        <v>306042124</v>
      </c>
      <c r="F6" s="59">
        <v>1353636</v>
      </c>
      <c r="G6" s="59">
        <v>830531</v>
      </c>
      <c r="H6" s="59">
        <v>5128812</v>
      </c>
      <c r="I6" s="59">
        <v>7312979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7312979</v>
      </c>
      <c r="W6" s="59">
        <v>153021066</v>
      </c>
      <c r="X6" s="59">
        <v>-145708087</v>
      </c>
      <c r="Y6" s="60">
        <v>-95.22</v>
      </c>
      <c r="Z6" s="61">
        <v>306042124</v>
      </c>
    </row>
    <row r="7" spans="1:26" ht="13.5">
      <c r="A7" s="57" t="s">
        <v>33</v>
      </c>
      <c r="B7" s="18">
        <v>265942</v>
      </c>
      <c r="C7" s="18">
        <v>0</v>
      </c>
      <c r="D7" s="58">
        <v>450000</v>
      </c>
      <c r="E7" s="59">
        <v>450000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225000</v>
      </c>
      <c r="X7" s="59">
        <v>-225000</v>
      </c>
      <c r="Y7" s="60">
        <v>-100</v>
      </c>
      <c r="Z7" s="61">
        <v>450000</v>
      </c>
    </row>
    <row r="8" spans="1:26" ht="13.5">
      <c r="A8" s="57" t="s">
        <v>34</v>
      </c>
      <c r="B8" s="18">
        <v>36855206</v>
      </c>
      <c r="C8" s="18">
        <v>0</v>
      </c>
      <c r="D8" s="58">
        <v>28792000</v>
      </c>
      <c r="E8" s="59">
        <v>28792000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14394000</v>
      </c>
      <c r="X8" s="59">
        <v>-14394000</v>
      </c>
      <c r="Y8" s="60">
        <v>-100</v>
      </c>
      <c r="Z8" s="61">
        <v>28792000</v>
      </c>
    </row>
    <row r="9" spans="1:26" ht="13.5">
      <c r="A9" s="57" t="s">
        <v>35</v>
      </c>
      <c r="B9" s="18">
        <v>5859753</v>
      </c>
      <c r="C9" s="18">
        <v>0</v>
      </c>
      <c r="D9" s="58">
        <v>7552380</v>
      </c>
      <c r="E9" s="59">
        <v>7552380</v>
      </c>
      <c r="F9" s="59">
        <v>110515</v>
      </c>
      <c r="G9" s="59">
        <v>120202</v>
      </c>
      <c r="H9" s="59">
        <v>214779</v>
      </c>
      <c r="I9" s="59">
        <v>445496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445496</v>
      </c>
      <c r="W9" s="59">
        <v>3776190</v>
      </c>
      <c r="X9" s="59">
        <v>-3330694</v>
      </c>
      <c r="Y9" s="60">
        <v>-88.2</v>
      </c>
      <c r="Z9" s="61">
        <v>7552380</v>
      </c>
    </row>
    <row r="10" spans="1:26" ht="25.5">
      <c r="A10" s="62" t="s">
        <v>106</v>
      </c>
      <c r="B10" s="63">
        <f>SUM(B5:B9)</f>
        <v>681108593</v>
      </c>
      <c r="C10" s="63">
        <f>SUM(C5:C9)</f>
        <v>0</v>
      </c>
      <c r="D10" s="64">
        <f aca="true" t="shared" si="0" ref="D10:Z10">SUM(D5:D9)</f>
        <v>624090782</v>
      </c>
      <c r="E10" s="65">
        <f t="shared" si="0"/>
        <v>624090782</v>
      </c>
      <c r="F10" s="65">
        <f t="shared" si="0"/>
        <v>1464151</v>
      </c>
      <c r="G10" s="65">
        <f t="shared" si="0"/>
        <v>950733</v>
      </c>
      <c r="H10" s="65">
        <f t="shared" si="0"/>
        <v>5343591</v>
      </c>
      <c r="I10" s="65">
        <f t="shared" si="0"/>
        <v>7758475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7758475</v>
      </c>
      <c r="W10" s="65">
        <f t="shared" si="0"/>
        <v>312043392</v>
      </c>
      <c r="X10" s="65">
        <f t="shared" si="0"/>
        <v>-304284917</v>
      </c>
      <c r="Y10" s="66">
        <f>+IF(W10&lt;&gt;0,(X10/W10)*100,0)</f>
        <v>-97.51365508807184</v>
      </c>
      <c r="Z10" s="67">
        <f t="shared" si="0"/>
        <v>624090782</v>
      </c>
    </row>
    <row r="11" spans="1:26" ht="13.5">
      <c r="A11" s="57" t="s">
        <v>36</v>
      </c>
      <c r="B11" s="18">
        <v>115579365</v>
      </c>
      <c r="C11" s="18">
        <v>0</v>
      </c>
      <c r="D11" s="58">
        <v>143567994</v>
      </c>
      <c r="E11" s="59">
        <v>143567994</v>
      </c>
      <c r="F11" s="59">
        <v>8825539</v>
      </c>
      <c r="G11" s="59">
        <v>9253927</v>
      </c>
      <c r="H11" s="59">
        <v>9356781</v>
      </c>
      <c r="I11" s="59">
        <v>27436247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27436247</v>
      </c>
      <c r="W11" s="59">
        <v>71783994</v>
      </c>
      <c r="X11" s="59">
        <v>-44347747</v>
      </c>
      <c r="Y11" s="60">
        <v>-61.78</v>
      </c>
      <c r="Z11" s="61">
        <v>143567994</v>
      </c>
    </row>
    <row r="12" spans="1:26" ht="13.5">
      <c r="A12" s="57" t="s">
        <v>37</v>
      </c>
      <c r="B12" s="18">
        <v>2931554</v>
      </c>
      <c r="C12" s="18">
        <v>0</v>
      </c>
      <c r="D12" s="58">
        <v>3547876</v>
      </c>
      <c r="E12" s="59">
        <v>3547876</v>
      </c>
      <c r="F12" s="59">
        <v>249631</v>
      </c>
      <c r="G12" s="59">
        <v>157947</v>
      </c>
      <c r="H12" s="59">
        <v>315917</v>
      </c>
      <c r="I12" s="59">
        <v>723495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723495</v>
      </c>
      <c r="W12" s="59">
        <v>1773936</v>
      </c>
      <c r="X12" s="59">
        <v>-1050441</v>
      </c>
      <c r="Y12" s="60">
        <v>-59.22</v>
      </c>
      <c r="Z12" s="61">
        <v>3547876</v>
      </c>
    </row>
    <row r="13" spans="1:26" ht="13.5">
      <c r="A13" s="57" t="s">
        <v>107</v>
      </c>
      <c r="B13" s="18">
        <v>59363205</v>
      </c>
      <c r="C13" s="18">
        <v>0</v>
      </c>
      <c r="D13" s="58">
        <v>61502813</v>
      </c>
      <c r="E13" s="59">
        <v>61502813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30751410</v>
      </c>
      <c r="X13" s="59">
        <v>-30751410</v>
      </c>
      <c r="Y13" s="60">
        <v>-100</v>
      </c>
      <c r="Z13" s="61">
        <v>61502813</v>
      </c>
    </row>
    <row r="14" spans="1:26" ht="13.5">
      <c r="A14" s="57" t="s">
        <v>38</v>
      </c>
      <c r="B14" s="18">
        <v>3922833</v>
      </c>
      <c r="C14" s="18">
        <v>0</v>
      </c>
      <c r="D14" s="58">
        <v>5044037</v>
      </c>
      <c r="E14" s="59">
        <v>5044037</v>
      </c>
      <c r="F14" s="59">
        <v>137280</v>
      </c>
      <c r="G14" s="59">
        <v>1445</v>
      </c>
      <c r="H14" s="59">
        <v>8809</v>
      </c>
      <c r="I14" s="59">
        <v>147534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147534</v>
      </c>
      <c r="W14" s="59">
        <v>2522016</v>
      </c>
      <c r="X14" s="59">
        <v>-2374482</v>
      </c>
      <c r="Y14" s="60">
        <v>-94.15</v>
      </c>
      <c r="Z14" s="61">
        <v>5044037</v>
      </c>
    </row>
    <row r="15" spans="1:26" ht="13.5">
      <c r="A15" s="57" t="s">
        <v>39</v>
      </c>
      <c r="B15" s="18">
        <v>127933249</v>
      </c>
      <c r="C15" s="18">
        <v>0</v>
      </c>
      <c r="D15" s="58">
        <v>154577186</v>
      </c>
      <c r="E15" s="59">
        <v>154577186</v>
      </c>
      <c r="F15" s="59">
        <v>383629</v>
      </c>
      <c r="G15" s="59">
        <v>12635391</v>
      </c>
      <c r="H15" s="59">
        <v>12018888</v>
      </c>
      <c r="I15" s="59">
        <v>25037908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25037908</v>
      </c>
      <c r="W15" s="59">
        <v>77288940</v>
      </c>
      <c r="X15" s="59">
        <v>-52251032</v>
      </c>
      <c r="Y15" s="60">
        <v>-67.6</v>
      </c>
      <c r="Z15" s="61">
        <v>154577186</v>
      </c>
    </row>
    <row r="16" spans="1:26" ht="13.5">
      <c r="A16" s="68" t="s">
        <v>40</v>
      </c>
      <c r="B16" s="18">
        <v>2343317</v>
      </c>
      <c r="C16" s="18">
        <v>0</v>
      </c>
      <c r="D16" s="58">
        <v>0</v>
      </c>
      <c r="E16" s="59">
        <v>0</v>
      </c>
      <c r="F16" s="59">
        <v>16584</v>
      </c>
      <c r="G16" s="59">
        <v>588799</v>
      </c>
      <c r="H16" s="59">
        <v>15844</v>
      </c>
      <c r="I16" s="59">
        <v>621227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621227</v>
      </c>
      <c r="W16" s="59"/>
      <c r="X16" s="59">
        <v>621227</v>
      </c>
      <c r="Y16" s="60">
        <v>0</v>
      </c>
      <c r="Z16" s="61">
        <v>0</v>
      </c>
    </row>
    <row r="17" spans="1:26" ht="13.5">
      <c r="A17" s="57" t="s">
        <v>41</v>
      </c>
      <c r="B17" s="18">
        <v>153565578</v>
      </c>
      <c r="C17" s="18">
        <v>0</v>
      </c>
      <c r="D17" s="58">
        <v>160758595</v>
      </c>
      <c r="E17" s="59">
        <v>160758595</v>
      </c>
      <c r="F17" s="59">
        <v>2320961</v>
      </c>
      <c r="G17" s="59">
        <v>2856184</v>
      </c>
      <c r="H17" s="59">
        <v>4921870</v>
      </c>
      <c r="I17" s="59">
        <v>10099015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10099015</v>
      </c>
      <c r="W17" s="59">
        <v>80375796</v>
      </c>
      <c r="X17" s="59">
        <v>-70276781</v>
      </c>
      <c r="Y17" s="60">
        <v>-87.44</v>
      </c>
      <c r="Z17" s="61">
        <v>160758595</v>
      </c>
    </row>
    <row r="18" spans="1:26" ht="13.5">
      <c r="A18" s="69" t="s">
        <v>42</v>
      </c>
      <c r="B18" s="70">
        <f>SUM(B11:B17)</f>
        <v>465639101</v>
      </c>
      <c r="C18" s="70">
        <f>SUM(C11:C17)</f>
        <v>0</v>
      </c>
      <c r="D18" s="71">
        <f aca="true" t="shared" si="1" ref="D18:Z18">SUM(D11:D17)</f>
        <v>528998501</v>
      </c>
      <c r="E18" s="72">
        <f t="shared" si="1"/>
        <v>528998501</v>
      </c>
      <c r="F18" s="72">
        <f t="shared" si="1"/>
        <v>11933624</v>
      </c>
      <c r="G18" s="72">
        <f t="shared" si="1"/>
        <v>25493693</v>
      </c>
      <c r="H18" s="72">
        <f t="shared" si="1"/>
        <v>26638109</v>
      </c>
      <c r="I18" s="72">
        <f t="shared" si="1"/>
        <v>64065426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64065426</v>
      </c>
      <c r="W18" s="72">
        <f t="shared" si="1"/>
        <v>264496092</v>
      </c>
      <c r="X18" s="72">
        <f t="shared" si="1"/>
        <v>-200430666</v>
      </c>
      <c r="Y18" s="66">
        <f>+IF(W18&lt;&gt;0,(X18/W18)*100,0)</f>
        <v>-75.77830904208595</v>
      </c>
      <c r="Z18" s="73">
        <f t="shared" si="1"/>
        <v>528998501</v>
      </c>
    </row>
    <row r="19" spans="1:26" ht="13.5">
      <c r="A19" s="69" t="s">
        <v>43</v>
      </c>
      <c r="B19" s="74">
        <f>+B10-B18</f>
        <v>215469492</v>
      </c>
      <c r="C19" s="74">
        <f>+C10-C18</f>
        <v>0</v>
      </c>
      <c r="D19" s="75">
        <f aca="true" t="shared" si="2" ref="D19:Z19">+D10-D18</f>
        <v>95092281</v>
      </c>
      <c r="E19" s="76">
        <f t="shared" si="2"/>
        <v>95092281</v>
      </c>
      <c r="F19" s="76">
        <f t="shared" si="2"/>
        <v>-10469473</v>
      </c>
      <c r="G19" s="76">
        <f t="shared" si="2"/>
        <v>-24542960</v>
      </c>
      <c r="H19" s="76">
        <f t="shared" si="2"/>
        <v>-21294518</v>
      </c>
      <c r="I19" s="76">
        <f t="shared" si="2"/>
        <v>-56306951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-56306951</v>
      </c>
      <c r="W19" s="76">
        <f>IF(E10=E18,0,W10-W18)</f>
        <v>47547300</v>
      </c>
      <c r="X19" s="76">
        <f t="shared" si="2"/>
        <v>-103854251</v>
      </c>
      <c r="Y19" s="77">
        <f>+IF(W19&lt;&gt;0,(X19/W19)*100,0)</f>
        <v>-218.4230250718758</v>
      </c>
      <c r="Z19" s="78">
        <f t="shared" si="2"/>
        <v>95092281</v>
      </c>
    </row>
    <row r="20" spans="1:26" ht="13.5">
      <c r="A20" s="57" t="s">
        <v>44</v>
      </c>
      <c r="B20" s="18">
        <v>3262406</v>
      </c>
      <c r="C20" s="18">
        <v>0</v>
      </c>
      <c r="D20" s="58">
        <v>45103000</v>
      </c>
      <c r="E20" s="59">
        <v>45103000</v>
      </c>
      <c r="F20" s="59">
        <v>0</v>
      </c>
      <c r="G20" s="59">
        <v>0</v>
      </c>
      <c r="H20" s="59">
        <v>377957</v>
      </c>
      <c r="I20" s="59">
        <v>377957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377957</v>
      </c>
      <c r="W20" s="59">
        <v>2210034</v>
      </c>
      <c r="X20" s="59">
        <v>-1832077</v>
      </c>
      <c r="Y20" s="60">
        <v>-82.9</v>
      </c>
      <c r="Z20" s="61">
        <v>45103000</v>
      </c>
    </row>
    <row r="21" spans="1:26" ht="13.5">
      <c r="A21" s="57" t="s">
        <v>108</v>
      </c>
      <c r="B21" s="79">
        <v>-927801</v>
      </c>
      <c r="C21" s="79">
        <v>0</v>
      </c>
      <c r="D21" s="80">
        <v>53648745</v>
      </c>
      <c r="E21" s="81">
        <v>53648745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2660268</v>
      </c>
      <c r="X21" s="81">
        <v>-2660268</v>
      </c>
      <c r="Y21" s="82">
        <v>-100</v>
      </c>
      <c r="Z21" s="83">
        <v>53648745</v>
      </c>
    </row>
    <row r="22" spans="1:26" ht="25.5">
      <c r="A22" s="84" t="s">
        <v>109</v>
      </c>
      <c r="B22" s="85">
        <f>SUM(B19:B21)</f>
        <v>217804097</v>
      </c>
      <c r="C22" s="85">
        <f>SUM(C19:C21)</f>
        <v>0</v>
      </c>
      <c r="D22" s="86">
        <f aca="true" t="shared" si="3" ref="D22:Z22">SUM(D19:D21)</f>
        <v>193844026</v>
      </c>
      <c r="E22" s="87">
        <f t="shared" si="3"/>
        <v>193844026</v>
      </c>
      <c r="F22" s="87">
        <f t="shared" si="3"/>
        <v>-10469473</v>
      </c>
      <c r="G22" s="87">
        <f t="shared" si="3"/>
        <v>-24542960</v>
      </c>
      <c r="H22" s="87">
        <f t="shared" si="3"/>
        <v>-20916561</v>
      </c>
      <c r="I22" s="87">
        <f t="shared" si="3"/>
        <v>-55928994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-55928994</v>
      </c>
      <c r="W22" s="87">
        <f t="shared" si="3"/>
        <v>52417602</v>
      </c>
      <c r="X22" s="87">
        <f t="shared" si="3"/>
        <v>-108346596</v>
      </c>
      <c r="Y22" s="88">
        <f>+IF(W22&lt;&gt;0,(X22/W22)*100,0)</f>
        <v>-206.69887950997835</v>
      </c>
      <c r="Z22" s="89">
        <f t="shared" si="3"/>
        <v>193844026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217804097</v>
      </c>
      <c r="C24" s="74">
        <f>SUM(C22:C23)</f>
        <v>0</v>
      </c>
      <c r="D24" s="75">
        <f aca="true" t="shared" si="4" ref="D24:Z24">SUM(D22:D23)</f>
        <v>193844026</v>
      </c>
      <c r="E24" s="76">
        <f t="shared" si="4"/>
        <v>193844026</v>
      </c>
      <c r="F24" s="76">
        <f t="shared" si="4"/>
        <v>-10469473</v>
      </c>
      <c r="G24" s="76">
        <f t="shared" si="4"/>
        <v>-24542960</v>
      </c>
      <c r="H24" s="76">
        <f t="shared" si="4"/>
        <v>-20916561</v>
      </c>
      <c r="I24" s="76">
        <f t="shared" si="4"/>
        <v>-55928994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-55928994</v>
      </c>
      <c r="W24" s="76">
        <f t="shared" si="4"/>
        <v>52417602</v>
      </c>
      <c r="X24" s="76">
        <f t="shared" si="4"/>
        <v>-108346596</v>
      </c>
      <c r="Y24" s="77">
        <f>+IF(W24&lt;&gt;0,(X24/W24)*100,0)</f>
        <v>-206.69887950997835</v>
      </c>
      <c r="Z24" s="78">
        <f t="shared" si="4"/>
        <v>193844026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63716666</v>
      </c>
      <c r="C27" s="21">
        <v>0</v>
      </c>
      <c r="D27" s="98">
        <v>278844024</v>
      </c>
      <c r="E27" s="99">
        <v>278844024</v>
      </c>
      <c r="F27" s="99">
        <v>0</v>
      </c>
      <c r="G27" s="99">
        <v>2886342</v>
      </c>
      <c r="H27" s="99">
        <v>2217651</v>
      </c>
      <c r="I27" s="99">
        <v>5103993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5103993</v>
      </c>
      <c r="W27" s="99">
        <v>139422012</v>
      </c>
      <c r="X27" s="99">
        <v>-134318019</v>
      </c>
      <c r="Y27" s="100">
        <v>-96.34</v>
      </c>
      <c r="Z27" s="101">
        <v>278844024</v>
      </c>
    </row>
    <row r="28" spans="1:26" ht="13.5">
      <c r="A28" s="102" t="s">
        <v>44</v>
      </c>
      <c r="B28" s="18">
        <v>21226774</v>
      </c>
      <c r="C28" s="18">
        <v>0</v>
      </c>
      <c r="D28" s="58">
        <v>45103000</v>
      </c>
      <c r="E28" s="59">
        <v>45103000</v>
      </c>
      <c r="F28" s="59">
        <v>0</v>
      </c>
      <c r="G28" s="59">
        <v>2214708</v>
      </c>
      <c r="H28" s="59">
        <v>1953443</v>
      </c>
      <c r="I28" s="59">
        <v>4168151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4168151</v>
      </c>
      <c r="W28" s="59">
        <v>22551500</v>
      </c>
      <c r="X28" s="59">
        <v>-18383349</v>
      </c>
      <c r="Y28" s="60">
        <v>-81.52</v>
      </c>
      <c r="Z28" s="61">
        <v>45103000</v>
      </c>
    </row>
    <row r="29" spans="1:26" ht="13.5">
      <c r="A29" s="57" t="s">
        <v>111</v>
      </c>
      <c r="B29" s="18">
        <v>41362443</v>
      </c>
      <c r="C29" s="18">
        <v>0</v>
      </c>
      <c r="D29" s="58">
        <v>53648745</v>
      </c>
      <c r="E29" s="59">
        <v>53648745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26824373</v>
      </c>
      <c r="X29" s="59">
        <v>-26824373</v>
      </c>
      <c r="Y29" s="60">
        <v>-100</v>
      </c>
      <c r="Z29" s="61">
        <v>53648745</v>
      </c>
    </row>
    <row r="30" spans="1:26" ht="13.5">
      <c r="A30" s="57" t="s">
        <v>48</v>
      </c>
      <c r="B30" s="18">
        <v>0</v>
      </c>
      <c r="C30" s="18">
        <v>0</v>
      </c>
      <c r="D30" s="58">
        <v>85000000</v>
      </c>
      <c r="E30" s="59">
        <v>85000000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42500000</v>
      </c>
      <c r="X30" s="59">
        <v>-42500000</v>
      </c>
      <c r="Y30" s="60">
        <v>-100</v>
      </c>
      <c r="Z30" s="61">
        <v>85000000</v>
      </c>
    </row>
    <row r="31" spans="1:26" ht="13.5">
      <c r="A31" s="57" t="s">
        <v>49</v>
      </c>
      <c r="B31" s="18">
        <v>1127449</v>
      </c>
      <c r="C31" s="18">
        <v>0</v>
      </c>
      <c r="D31" s="58">
        <v>95092279</v>
      </c>
      <c r="E31" s="59">
        <v>95092279</v>
      </c>
      <c r="F31" s="59">
        <v>0</v>
      </c>
      <c r="G31" s="59">
        <v>671634</v>
      </c>
      <c r="H31" s="59">
        <v>264208</v>
      </c>
      <c r="I31" s="59">
        <v>935842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935842</v>
      </c>
      <c r="W31" s="59">
        <v>47546140</v>
      </c>
      <c r="X31" s="59">
        <v>-46610298</v>
      </c>
      <c r="Y31" s="60">
        <v>-98.03</v>
      </c>
      <c r="Z31" s="61">
        <v>95092279</v>
      </c>
    </row>
    <row r="32" spans="1:26" ht="13.5">
      <c r="A32" s="69" t="s">
        <v>50</v>
      </c>
      <c r="B32" s="21">
        <f>SUM(B28:B31)</f>
        <v>63716666</v>
      </c>
      <c r="C32" s="21">
        <f>SUM(C28:C31)</f>
        <v>0</v>
      </c>
      <c r="D32" s="98">
        <f aca="true" t="shared" si="5" ref="D32:Z32">SUM(D28:D31)</f>
        <v>278844024</v>
      </c>
      <c r="E32" s="99">
        <f t="shared" si="5"/>
        <v>278844024</v>
      </c>
      <c r="F32" s="99">
        <f t="shared" si="5"/>
        <v>0</v>
      </c>
      <c r="G32" s="99">
        <f t="shared" si="5"/>
        <v>2886342</v>
      </c>
      <c r="H32" s="99">
        <f t="shared" si="5"/>
        <v>2217651</v>
      </c>
      <c r="I32" s="99">
        <f t="shared" si="5"/>
        <v>5103993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5103993</v>
      </c>
      <c r="W32" s="99">
        <f t="shared" si="5"/>
        <v>139422013</v>
      </c>
      <c r="X32" s="99">
        <f t="shared" si="5"/>
        <v>-134318020</v>
      </c>
      <c r="Y32" s="100">
        <f>+IF(W32&lt;&gt;0,(X32/W32)*100,0)</f>
        <v>-96.3391770853287</v>
      </c>
      <c r="Z32" s="101">
        <f t="shared" si="5"/>
        <v>278844024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688660197</v>
      </c>
      <c r="C35" s="18">
        <v>0</v>
      </c>
      <c r="D35" s="58">
        <v>401001900</v>
      </c>
      <c r="E35" s="59">
        <v>401001900</v>
      </c>
      <c r="F35" s="59">
        <v>324428726</v>
      </c>
      <c r="G35" s="59">
        <v>607090536</v>
      </c>
      <c r="H35" s="59">
        <v>879928425</v>
      </c>
      <c r="I35" s="59">
        <v>879928425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200500950</v>
      </c>
      <c r="X35" s="59">
        <v>-200500950</v>
      </c>
      <c r="Y35" s="60">
        <v>-100</v>
      </c>
      <c r="Z35" s="61">
        <v>401001900</v>
      </c>
    </row>
    <row r="36" spans="1:26" ht="13.5">
      <c r="A36" s="57" t="s">
        <v>53</v>
      </c>
      <c r="B36" s="18">
        <v>1074963526</v>
      </c>
      <c r="C36" s="18">
        <v>0</v>
      </c>
      <c r="D36" s="58">
        <v>1114000000</v>
      </c>
      <c r="E36" s="59">
        <v>1114000000</v>
      </c>
      <c r="F36" s="59">
        <v>1034765642</v>
      </c>
      <c r="G36" s="59">
        <v>1078726787</v>
      </c>
      <c r="H36" s="59">
        <v>1080689417</v>
      </c>
      <c r="I36" s="59">
        <v>1080689417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557000000</v>
      </c>
      <c r="X36" s="59">
        <v>-557000000</v>
      </c>
      <c r="Y36" s="60">
        <v>-100</v>
      </c>
      <c r="Z36" s="61">
        <v>1114000000</v>
      </c>
    </row>
    <row r="37" spans="1:26" ht="13.5">
      <c r="A37" s="57" t="s">
        <v>54</v>
      </c>
      <c r="B37" s="18">
        <v>173663034</v>
      </c>
      <c r="C37" s="18">
        <v>0</v>
      </c>
      <c r="D37" s="58">
        <v>18700000</v>
      </c>
      <c r="E37" s="59">
        <v>18700000</v>
      </c>
      <c r="F37" s="59">
        <v>29306539</v>
      </c>
      <c r="G37" s="59">
        <v>130869064</v>
      </c>
      <c r="H37" s="59">
        <v>133381645</v>
      </c>
      <c r="I37" s="59">
        <v>133381645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9350000</v>
      </c>
      <c r="X37" s="59">
        <v>-9350000</v>
      </c>
      <c r="Y37" s="60">
        <v>-100</v>
      </c>
      <c r="Z37" s="61">
        <v>18700000</v>
      </c>
    </row>
    <row r="38" spans="1:26" ht="13.5">
      <c r="A38" s="57" t="s">
        <v>55</v>
      </c>
      <c r="B38" s="18">
        <v>69992799</v>
      </c>
      <c r="C38" s="18">
        <v>0</v>
      </c>
      <c r="D38" s="58">
        <v>63000000</v>
      </c>
      <c r="E38" s="59">
        <v>63000000</v>
      </c>
      <c r="F38" s="59">
        <v>67259874</v>
      </c>
      <c r="G38" s="59">
        <v>69992799</v>
      </c>
      <c r="H38" s="59">
        <v>69992799</v>
      </c>
      <c r="I38" s="59">
        <v>69992799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31500000</v>
      </c>
      <c r="X38" s="59">
        <v>-31500000</v>
      </c>
      <c r="Y38" s="60">
        <v>-100</v>
      </c>
      <c r="Z38" s="61">
        <v>63000000</v>
      </c>
    </row>
    <row r="39" spans="1:26" ht="13.5">
      <c r="A39" s="57" t="s">
        <v>56</v>
      </c>
      <c r="B39" s="18">
        <v>1519967890</v>
      </c>
      <c r="C39" s="18">
        <v>0</v>
      </c>
      <c r="D39" s="58">
        <v>1433301900</v>
      </c>
      <c r="E39" s="59">
        <v>1433301900</v>
      </c>
      <c r="F39" s="59">
        <v>1262627953</v>
      </c>
      <c r="G39" s="59">
        <v>1484955459</v>
      </c>
      <c r="H39" s="59">
        <v>1757243397</v>
      </c>
      <c r="I39" s="59">
        <v>1757243397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716650950</v>
      </c>
      <c r="X39" s="59">
        <v>-716650950</v>
      </c>
      <c r="Y39" s="60">
        <v>-100</v>
      </c>
      <c r="Z39" s="61">
        <v>1433301900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94351054</v>
      </c>
      <c r="C42" s="18">
        <v>0</v>
      </c>
      <c r="D42" s="58">
        <v>238775347</v>
      </c>
      <c r="E42" s="59">
        <v>238775347</v>
      </c>
      <c r="F42" s="59">
        <v>344088528</v>
      </c>
      <c r="G42" s="59">
        <v>-239769135</v>
      </c>
      <c r="H42" s="59">
        <v>-20388671</v>
      </c>
      <c r="I42" s="59">
        <v>83930722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83930722</v>
      </c>
      <c r="W42" s="59">
        <v>119388828</v>
      </c>
      <c r="X42" s="59">
        <v>-35458106</v>
      </c>
      <c r="Y42" s="60">
        <v>-29.7</v>
      </c>
      <c r="Z42" s="61">
        <v>238775347</v>
      </c>
    </row>
    <row r="43" spans="1:26" ht="13.5">
      <c r="A43" s="57" t="s">
        <v>59</v>
      </c>
      <c r="B43" s="18">
        <v>-63208123</v>
      </c>
      <c r="C43" s="18">
        <v>0</v>
      </c>
      <c r="D43" s="58">
        <v>-177426472</v>
      </c>
      <c r="E43" s="59">
        <v>-177426472</v>
      </c>
      <c r="F43" s="59">
        <v>58279642</v>
      </c>
      <c r="G43" s="59">
        <v>-43961145</v>
      </c>
      <c r="H43" s="59">
        <v>-2329465</v>
      </c>
      <c r="I43" s="59">
        <v>11989032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11989032</v>
      </c>
      <c r="W43" s="59">
        <v>-88711626</v>
      </c>
      <c r="X43" s="59">
        <v>100700658</v>
      </c>
      <c r="Y43" s="60">
        <v>-113.51</v>
      </c>
      <c r="Z43" s="61">
        <v>-177426472</v>
      </c>
    </row>
    <row r="44" spans="1:26" ht="13.5">
      <c r="A44" s="57" t="s">
        <v>60</v>
      </c>
      <c r="B44" s="18">
        <v>-1034218</v>
      </c>
      <c r="C44" s="18">
        <v>0</v>
      </c>
      <c r="D44" s="58">
        <v>0</v>
      </c>
      <c r="E44" s="59">
        <v>0</v>
      </c>
      <c r="F44" s="59">
        <v>-341353895</v>
      </c>
      <c r="G44" s="59">
        <v>268801037</v>
      </c>
      <c r="H44" s="59">
        <v>108799</v>
      </c>
      <c r="I44" s="59">
        <v>-72444059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-72444059</v>
      </c>
      <c r="W44" s="59"/>
      <c r="X44" s="59">
        <v>-72444059</v>
      </c>
      <c r="Y44" s="60">
        <v>0</v>
      </c>
      <c r="Z44" s="61">
        <v>0</v>
      </c>
    </row>
    <row r="45" spans="1:26" ht="13.5">
      <c r="A45" s="69" t="s">
        <v>61</v>
      </c>
      <c r="B45" s="21">
        <v>11089601</v>
      </c>
      <c r="C45" s="21">
        <v>0</v>
      </c>
      <c r="D45" s="98">
        <v>41305179</v>
      </c>
      <c r="E45" s="99">
        <v>41305179</v>
      </c>
      <c r="F45" s="99">
        <v>-38191530</v>
      </c>
      <c r="G45" s="99">
        <v>-53120773</v>
      </c>
      <c r="H45" s="99">
        <v>-75730110</v>
      </c>
      <c r="I45" s="99">
        <v>-75730110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10633506</v>
      </c>
      <c r="X45" s="99">
        <v>-10633506</v>
      </c>
      <c r="Y45" s="100">
        <v>-100</v>
      </c>
      <c r="Z45" s="101">
        <v>41305179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51.071954733473625</v>
      </c>
      <c r="C58" s="5">
        <f>IF(C67=0,0,+(C76/C67)*100)</f>
        <v>0</v>
      </c>
      <c r="D58" s="6">
        <f aca="true" t="shared" si="6" ref="D58:Z58">IF(D67=0,0,+(D76/D67)*100)</f>
        <v>95.00000103865783</v>
      </c>
      <c r="E58" s="7">
        <f t="shared" si="6"/>
        <v>95.00000103865783</v>
      </c>
      <c r="F58" s="7">
        <f t="shared" si="6"/>
        <v>27638.532367637974</v>
      </c>
      <c r="G58" s="7">
        <f t="shared" si="6"/>
        <v>-36638.188460153804</v>
      </c>
      <c r="H58" s="7">
        <f t="shared" si="6"/>
        <v>100.00974884632153</v>
      </c>
      <c r="I58" s="7">
        <f t="shared" si="6"/>
        <v>1025.066843484714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1025.066843484714</v>
      </c>
      <c r="W58" s="7">
        <f t="shared" si="6"/>
        <v>95.00000071514144</v>
      </c>
      <c r="X58" s="7">
        <f t="shared" si="6"/>
        <v>0</v>
      </c>
      <c r="Y58" s="7">
        <f t="shared" si="6"/>
        <v>0</v>
      </c>
      <c r="Z58" s="8">
        <f t="shared" si="6"/>
        <v>95.00000103865783</v>
      </c>
    </row>
    <row r="59" spans="1:26" ht="13.5">
      <c r="A59" s="36" t="s">
        <v>31</v>
      </c>
      <c r="B59" s="9">
        <f aca="true" t="shared" si="7" ref="B59:Z66">IF(B68=0,0,+(B77/B68)*100)</f>
        <v>32.61346089355762</v>
      </c>
      <c r="C59" s="9">
        <f t="shared" si="7"/>
        <v>0</v>
      </c>
      <c r="D59" s="2">
        <f t="shared" si="7"/>
        <v>95.00000138664558</v>
      </c>
      <c r="E59" s="10">
        <f t="shared" si="7"/>
        <v>95.00000138664558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95.00000341328149</v>
      </c>
      <c r="X59" s="10">
        <f t="shared" si="7"/>
        <v>0</v>
      </c>
      <c r="Y59" s="10">
        <f t="shared" si="7"/>
        <v>0</v>
      </c>
      <c r="Z59" s="11">
        <f t="shared" si="7"/>
        <v>95.00000138664558</v>
      </c>
    </row>
    <row r="60" spans="1:26" ht="13.5">
      <c r="A60" s="37" t="s">
        <v>32</v>
      </c>
      <c r="B60" s="12">
        <f t="shared" si="7"/>
        <v>85.5417587544411</v>
      </c>
      <c r="C60" s="12">
        <f t="shared" si="7"/>
        <v>0</v>
      </c>
      <c r="D60" s="3">
        <f t="shared" si="7"/>
        <v>95.00000071885529</v>
      </c>
      <c r="E60" s="13">
        <f t="shared" si="7"/>
        <v>95.00000071885529</v>
      </c>
      <c r="F60" s="13">
        <f t="shared" si="7"/>
        <v>2363.3897148125493</v>
      </c>
      <c r="G60" s="13">
        <f t="shared" si="7"/>
        <v>-5916.501129999964</v>
      </c>
      <c r="H60" s="13">
        <f t="shared" si="7"/>
        <v>100</v>
      </c>
      <c r="I60" s="13">
        <f t="shared" si="7"/>
        <v>-164.3361754491569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-164.3361754491569</v>
      </c>
      <c r="W60" s="13">
        <f t="shared" si="7"/>
        <v>94.99999823553706</v>
      </c>
      <c r="X60" s="13">
        <f t="shared" si="7"/>
        <v>0</v>
      </c>
      <c r="Y60" s="13">
        <f t="shared" si="7"/>
        <v>0</v>
      </c>
      <c r="Z60" s="14">
        <f t="shared" si="7"/>
        <v>95.00000071885529</v>
      </c>
    </row>
    <row r="61" spans="1:26" ht="13.5">
      <c r="A61" s="38" t="s">
        <v>114</v>
      </c>
      <c r="B61" s="12">
        <f t="shared" si="7"/>
        <v>89.16333931998547</v>
      </c>
      <c r="C61" s="12">
        <f t="shared" si="7"/>
        <v>0</v>
      </c>
      <c r="D61" s="3">
        <f t="shared" si="7"/>
        <v>95.0000019861226</v>
      </c>
      <c r="E61" s="13">
        <f t="shared" si="7"/>
        <v>95.0000019861226</v>
      </c>
      <c r="F61" s="13">
        <f t="shared" si="7"/>
        <v>1593.2501555772335</v>
      </c>
      <c r="G61" s="13">
        <f t="shared" si="7"/>
        <v>-3200.695113907352</v>
      </c>
      <c r="H61" s="13">
        <f t="shared" si="7"/>
        <v>100</v>
      </c>
      <c r="I61" s="13">
        <f t="shared" si="7"/>
        <v>66.38792165939182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66.38792165939182</v>
      </c>
      <c r="W61" s="13">
        <f t="shared" si="7"/>
        <v>95.00000034541262</v>
      </c>
      <c r="X61" s="13">
        <f t="shared" si="7"/>
        <v>0</v>
      </c>
      <c r="Y61" s="13">
        <f t="shared" si="7"/>
        <v>0</v>
      </c>
      <c r="Z61" s="14">
        <f t="shared" si="7"/>
        <v>95.0000019861226</v>
      </c>
    </row>
    <row r="62" spans="1:26" ht="13.5">
      <c r="A62" s="38" t="s">
        <v>115</v>
      </c>
      <c r="B62" s="12">
        <f t="shared" si="7"/>
        <v>79.63344617923985</v>
      </c>
      <c r="C62" s="12">
        <f t="shared" si="7"/>
        <v>0</v>
      </c>
      <c r="D62" s="3">
        <f t="shared" si="7"/>
        <v>95.00000668515831</v>
      </c>
      <c r="E62" s="13">
        <f t="shared" si="7"/>
        <v>95.00000668515831</v>
      </c>
      <c r="F62" s="13">
        <f t="shared" si="7"/>
        <v>3431.1366675379086</v>
      </c>
      <c r="G62" s="13">
        <f t="shared" si="7"/>
        <v>-8074.671732233777</v>
      </c>
      <c r="H62" s="13">
        <f t="shared" si="7"/>
        <v>100</v>
      </c>
      <c r="I62" s="13">
        <f t="shared" si="7"/>
        <v>-1115.75828786033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-1115.75828786033</v>
      </c>
      <c r="W62" s="13">
        <f t="shared" si="7"/>
        <v>95.00000668515831</v>
      </c>
      <c r="X62" s="13">
        <f t="shared" si="7"/>
        <v>0</v>
      </c>
      <c r="Y62" s="13">
        <f t="shared" si="7"/>
        <v>0</v>
      </c>
      <c r="Z62" s="14">
        <f t="shared" si="7"/>
        <v>95.00000668515831</v>
      </c>
    </row>
    <row r="63" spans="1:26" ht="13.5">
      <c r="A63" s="38" t="s">
        <v>116</v>
      </c>
      <c r="B63" s="12">
        <f t="shared" si="7"/>
        <v>75.33775728854553</v>
      </c>
      <c r="C63" s="12">
        <f t="shared" si="7"/>
        <v>0</v>
      </c>
      <c r="D63" s="3">
        <f t="shared" si="7"/>
        <v>94.99998772231812</v>
      </c>
      <c r="E63" s="13">
        <f t="shared" si="7"/>
        <v>94.99998772231812</v>
      </c>
      <c r="F63" s="13">
        <f t="shared" si="7"/>
        <v>2279.848065399822</v>
      </c>
      <c r="G63" s="13">
        <f t="shared" si="7"/>
        <v>-4396.370419342652</v>
      </c>
      <c r="H63" s="13">
        <f t="shared" si="7"/>
        <v>100</v>
      </c>
      <c r="I63" s="13">
        <f t="shared" si="7"/>
        <v>-388.9237261066187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-388.9237261066187</v>
      </c>
      <c r="W63" s="13">
        <f t="shared" si="7"/>
        <v>94.99998772231812</v>
      </c>
      <c r="X63" s="13">
        <f t="shared" si="7"/>
        <v>0</v>
      </c>
      <c r="Y63" s="13">
        <f t="shared" si="7"/>
        <v>0</v>
      </c>
      <c r="Z63" s="14">
        <f t="shared" si="7"/>
        <v>94.99998772231812</v>
      </c>
    </row>
    <row r="64" spans="1:26" ht="13.5">
      <c r="A64" s="38" t="s">
        <v>117</v>
      </c>
      <c r="B64" s="12">
        <f t="shared" si="7"/>
        <v>74.35805260237125</v>
      </c>
      <c r="C64" s="12">
        <f t="shared" si="7"/>
        <v>0</v>
      </c>
      <c r="D64" s="3">
        <f t="shared" si="7"/>
        <v>94.99998654442714</v>
      </c>
      <c r="E64" s="13">
        <f t="shared" si="7"/>
        <v>94.99998654442714</v>
      </c>
      <c r="F64" s="13">
        <f t="shared" si="7"/>
        <v>0</v>
      </c>
      <c r="G64" s="13">
        <f t="shared" si="7"/>
        <v>-1759430.1785714284</v>
      </c>
      <c r="H64" s="13">
        <f t="shared" si="7"/>
        <v>0</v>
      </c>
      <c r="I64" s="13">
        <f t="shared" si="7"/>
        <v>-829350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-829350</v>
      </c>
      <c r="W64" s="13">
        <f t="shared" si="7"/>
        <v>94.99996903375586</v>
      </c>
      <c r="X64" s="13">
        <f t="shared" si="7"/>
        <v>0</v>
      </c>
      <c r="Y64" s="13">
        <f t="shared" si="7"/>
        <v>0</v>
      </c>
      <c r="Z64" s="14">
        <f t="shared" si="7"/>
        <v>94.99998654442714</v>
      </c>
    </row>
    <row r="65" spans="1:26" ht="13.5">
      <c r="A65" s="38" t="s">
        <v>118</v>
      </c>
      <c r="B65" s="12">
        <f t="shared" si="7"/>
        <v>-51771.59643435981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638127692</v>
      </c>
      <c r="C67" s="23"/>
      <c r="D67" s="24">
        <v>587296402</v>
      </c>
      <c r="E67" s="25">
        <v>587296402</v>
      </c>
      <c r="F67" s="25">
        <v>1353636</v>
      </c>
      <c r="G67" s="25">
        <v>830531</v>
      </c>
      <c r="H67" s="25">
        <v>5128812</v>
      </c>
      <c r="I67" s="25">
        <v>7312979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7312979</v>
      </c>
      <c r="W67" s="25">
        <v>293648202</v>
      </c>
      <c r="X67" s="25"/>
      <c r="Y67" s="24"/>
      <c r="Z67" s="26">
        <v>587296402</v>
      </c>
    </row>
    <row r="68" spans="1:26" ht="13.5" hidden="1">
      <c r="A68" s="36" t="s">
        <v>31</v>
      </c>
      <c r="B68" s="18">
        <v>415583674</v>
      </c>
      <c r="C68" s="18"/>
      <c r="D68" s="19">
        <v>281254278</v>
      </c>
      <c r="E68" s="20">
        <v>281254278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140627136</v>
      </c>
      <c r="X68" s="20"/>
      <c r="Y68" s="19"/>
      <c r="Z68" s="22">
        <v>281254278</v>
      </c>
    </row>
    <row r="69" spans="1:26" ht="13.5" hidden="1">
      <c r="A69" s="37" t="s">
        <v>32</v>
      </c>
      <c r="B69" s="18">
        <v>222544018</v>
      </c>
      <c r="C69" s="18"/>
      <c r="D69" s="19">
        <v>306042124</v>
      </c>
      <c r="E69" s="20">
        <v>306042124</v>
      </c>
      <c r="F69" s="20">
        <v>1353636</v>
      </c>
      <c r="G69" s="20">
        <v>830531</v>
      </c>
      <c r="H69" s="20">
        <v>5128812</v>
      </c>
      <c r="I69" s="20">
        <v>7312979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7312979</v>
      </c>
      <c r="W69" s="20">
        <v>153021066</v>
      </c>
      <c r="X69" s="20"/>
      <c r="Y69" s="19"/>
      <c r="Z69" s="22">
        <v>306042124</v>
      </c>
    </row>
    <row r="70" spans="1:26" ht="13.5" hidden="1">
      <c r="A70" s="38" t="s">
        <v>114</v>
      </c>
      <c r="B70" s="18">
        <v>130967467</v>
      </c>
      <c r="C70" s="18"/>
      <c r="D70" s="19">
        <v>173705289</v>
      </c>
      <c r="E70" s="20">
        <v>173705289</v>
      </c>
      <c r="F70" s="20">
        <v>951296</v>
      </c>
      <c r="G70" s="20">
        <v>492725</v>
      </c>
      <c r="H70" s="20">
        <v>4679138</v>
      </c>
      <c r="I70" s="20">
        <v>6123159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6123159</v>
      </c>
      <c r="W70" s="20">
        <v>86852646</v>
      </c>
      <c r="X70" s="20"/>
      <c r="Y70" s="19"/>
      <c r="Z70" s="22">
        <v>173705289</v>
      </c>
    </row>
    <row r="71" spans="1:26" ht="13.5" hidden="1">
      <c r="A71" s="38" t="s">
        <v>115</v>
      </c>
      <c r="B71" s="18">
        <v>51712406</v>
      </c>
      <c r="C71" s="18"/>
      <c r="D71" s="19">
        <v>80775948</v>
      </c>
      <c r="E71" s="20">
        <v>80775948</v>
      </c>
      <c r="F71" s="20">
        <v>263991</v>
      </c>
      <c r="G71" s="20">
        <v>231366</v>
      </c>
      <c r="H71" s="20">
        <v>337005</v>
      </c>
      <c r="I71" s="20">
        <v>832362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832362</v>
      </c>
      <c r="W71" s="20">
        <v>40387974</v>
      </c>
      <c r="X71" s="20"/>
      <c r="Y71" s="19"/>
      <c r="Z71" s="22">
        <v>80775948</v>
      </c>
    </row>
    <row r="72" spans="1:26" ht="13.5" hidden="1">
      <c r="A72" s="38" t="s">
        <v>116</v>
      </c>
      <c r="B72" s="18">
        <v>21579031</v>
      </c>
      <c r="C72" s="18"/>
      <c r="D72" s="19">
        <v>24434580</v>
      </c>
      <c r="E72" s="20">
        <v>24434580</v>
      </c>
      <c r="F72" s="20">
        <v>138349</v>
      </c>
      <c r="G72" s="20">
        <v>105880</v>
      </c>
      <c r="H72" s="20">
        <v>112669</v>
      </c>
      <c r="I72" s="20">
        <v>356898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356898</v>
      </c>
      <c r="W72" s="20">
        <v>12217290</v>
      </c>
      <c r="X72" s="20"/>
      <c r="Y72" s="19"/>
      <c r="Z72" s="22">
        <v>24434580</v>
      </c>
    </row>
    <row r="73" spans="1:26" ht="13.5" hidden="1">
      <c r="A73" s="38" t="s">
        <v>117</v>
      </c>
      <c r="B73" s="18">
        <v>18290050</v>
      </c>
      <c r="C73" s="18"/>
      <c r="D73" s="19">
        <v>27126307</v>
      </c>
      <c r="E73" s="20">
        <v>27126307</v>
      </c>
      <c r="F73" s="20"/>
      <c r="G73" s="20">
        <v>560</v>
      </c>
      <c r="H73" s="20"/>
      <c r="I73" s="20">
        <v>560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560</v>
      </c>
      <c r="W73" s="20">
        <v>13563156</v>
      </c>
      <c r="X73" s="20"/>
      <c r="Y73" s="19"/>
      <c r="Z73" s="22">
        <v>27126307</v>
      </c>
    </row>
    <row r="74" spans="1:26" ht="13.5" hidden="1">
      <c r="A74" s="38" t="s">
        <v>118</v>
      </c>
      <c r="B74" s="18">
        <v>-4936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325904286</v>
      </c>
      <c r="C76" s="31"/>
      <c r="D76" s="32">
        <v>557931588</v>
      </c>
      <c r="E76" s="33">
        <v>557931588</v>
      </c>
      <c r="F76" s="33">
        <v>374125124</v>
      </c>
      <c r="G76" s="33">
        <v>-304291513</v>
      </c>
      <c r="H76" s="33">
        <v>5129312</v>
      </c>
      <c r="I76" s="33">
        <v>74962923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74962923</v>
      </c>
      <c r="W76" s="33">
        <v>278965794</v>
      </c>
      <c r="X76" s="33"/>
      <c r="Y76" s="32"/>
      <c r="Z76" s="34">
        <v>557931588</v>
      </c>
    </row>
    <row r="77" spans="1:26" ht="13.5" hidden="1">
      <c r="A77" s="36" t="s">
        <v>31</v>
      </c>
      <c r="B77" s="18">
        <v>135536219</v>
      </c>
      <c r="C77" s="18"/>
      <c r="D77" s="19">
        <v>267191568</v>
      </c>
      <c r="E77" s="20">
        <v>267191568</v>
      </c>
      <c r="F77" s="20">
        <v>342133430</v>
      </c>
      <c r="G77" s="20">
        <v>-255153137</v>
      </c>
      <c r="H77" s="20">
        <v>500</v>
      </c>
      <c r="I77" s="20">
        <v>86980793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86980793</v>
      </c>
      <c r="W77" s="20">
        <v>133595784</v>
      </c>
      <c r="X77" s="20"/>
      <c r="Y77" s="19"/>
      <c r="Z77" s="22">
        <v>267191568</v>
      </c>
    </row>
    <row r="78" spans="1:26" ht="13.5" hidden="1">
      <c r="A78" s="37" t="s">
        <v>32</v>
      </c>
      <c r="B78" s="18">
        <v>190368067</v>
      </c>
      <c r="C78" s="18"/>
      <c r="D78" s="19">
        <v>290740020</v>
      </c>
      <c r="E78" s="20">
        <v>290740020</v>
      </c>
      <c r="F78" s="20">
        <v>31991694</v>
      </c>
      <c r="G78" s="20">
        <v>-49138376</v>
      </c>
      <c r="H78" s="20">
        <v>5128812</v>
      </c>
      <c r="I78" s="20">
        <v>-12017870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-12017870</v>
      </c>
      <c r="W78" s="20">
        <v>145370010</v>
      </c>
      <c r="X78" s="20"/>
      <c r="Y78" s="19"/>
      <c r="Z78" s="22">
        <v>290740020</v>
      </c>
    </row>
    <row r="79" spans="1:26" ht="13.5" hidden="1">
      <c r="A79" s="38" t="s">
        <v>114</v>
      </c>
      <c r="B79" s="18">
        <v>116774967</v>
      </c>
      <c r="C79" s="18"/>
      <c r="D79" s="19">
        <v>165020028</v>
      </c>
      <c r="E79" s="20">
        <v>165020028</v>
      </c>
      <c r="F79" s="20">
        <v>15156525</v>
      </c>
      <c r="G79" s="20">
        <v>-15770625</v>
      </c>
      <c r="H79" s="20">
        <v>4679138</v>
      </c>
      <c r="I79" s="20">
        <v>4065038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4065038</v>
      </c>
      <c r="W79" s="20">
        <v>82510014</v>
      </c>
      <c r="X79" s="20"/>
      <c r="Y79" s="19"/>
      <c r="Z79" s="22">
        <v>165020028</v>
      </c>
    </row>
    <row r="80" spans="1:26" ht="13.5" hidden="1">
      <c r="A80" s="38" t="s">
        <v>115</v>
      </c>
      <c r="B80" s="18">
        <v>41180371</v>
      </c>
      <c r="C80" s="18"/>
      <c r="D80" s="19">
        <v>76737156</v>
      </c>
      <c r="E80" s="20">
        <v>76737156</v>
      </c>
      <c r="F80" s="20">
        <v>9057892</v>
      </c>
      <c r="G80" s="20">
        <v>-18682045</v>
      </c>
      <c r="H80" s="20">
        <v>337005</v>
      </c>
      <c r="I80" s="20">
        <v>-9287148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-9287148</v>
      </c>
      <c r="W80" s="20">
        <v>38368578</v>
      </c>
      <c r="X80" s="20"/>
      <c r="Y80" s="19"/>
      <c r="Z80" s="22">
        <v>76737156</v>
      </c>
    </row>
    <row r="81" spans="1:26" ht="13.5" hidden="1">
      <c r="A81" s="38" t="s">
        <v>116</v>
      </c>
      <c r="B81" s="18">
        <v>16257158</v>
      </c>
      <c r="C81" s="18"/>
      <c r="D81" s="19">
        <v>23212848</v>
      </c>
      <c r="E81" s="20">
        <v>23212848</v>
      </c>
      <c r="F81" s="20">
        <v>3154147</v>
      </c>
      <c r="G81" s="20">
        <v>-4654877</v>
      </c>
      <c r="H81" s="20">
        <v>112669</v>
      </c>
      <c r="I81" s="20">
        <v>-1388061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-1388061</v>
      </c>
      <c r="W81" s="20">
        <v>11606424</v>
      </c>
      <c r="X81" s="20"/>
      <c r="Y81" s="19"/>
      <c r="Z81" s="22">
        <v>23212848</v>
      </c>
    </row>
    <row r="82" spans="1:26" ht="13.5" hidden="1">
      <c r="A82" s="38" t="s">
        <v>117</v>
      </c>
      <c r="B82" s="18">
        <v>13600125</v>
      </c>
      <c r="C82" s="18"/>
      <c r="D82" s="19">
        <v>25769988</v>
      </c>
      <c r="E82" s="20">
        <v>25769988</v>
      </c>
      <c r="F82" s="20">
        <v>5208449</v>
      </c>
      <c r="G82" s="20">
        <v>-9852809</v>
      </c>
      <c r="H82" s="20"/>
      <c r="I82" s="20">
        <v>-4644360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-4644360</v>
      </c>
      <c r="W82" s="20">
        <v>12884994</v>
      </c>
      <c r="X82" s="20"/>
      <c r="Y82" s="19"/>
      <c r="Z82" s="22">
        <v>25769988</v>
      </c>
    </row>
    <row r="83" spans="1:26" ht="13.5" hidden="1">
      <c r="A83" s="38" t="s">
        <v>118</v>
      </c>
      <c r="B83" s="18">
        <v>2555446</v>
      </c>
      <c r="C83" s="18"/>
      <c r="D83" s="19"/>
      <c r="E83" s="20"/>
      <c r="F83" s="20">
        <v>-585319</v>
      </c>
      <c r="G83" s="20">
        <v>-178020</v>
      </c>
      <c r="H83" s="20"/>
      <c r="I83" s="20">
        <v>-763339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-763339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1458500</v>
      </c>
      <c r="E7" s="59">
        <v>1458500</v>
      </c>
      <c r="F7" s="59">
        <v>7939</v>
      </c>
      <c r="G7" s="59">
        <v>134394</v>
      </c>
      <c r="H7" s="59">
        <v>78450</v>
      </c>
      <c r="I7" s="59">
        <v>220783</v>
      </c>
      <c r="J7" s="59">
        <v>1333</v>
      </c>
      <c r="K7" s="59">
        <v>184288</v>
      </c>
      <c r="L7" s="59">
        <v>140550</v>
      </c>
      <c r="M7" s="59">
        <v>326171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546954</v>
      </c>
      <c r="W7" s="59">
        <v>729252</v>
      </c>
      <c r="X7" s="59">
        <v>-182298</v>
      </c>
      <c r="Y7" s="60">
        <v>-25</v>
      </c>
      <c r="Z7" s="61">
        <v>1458500</v>
      </c>
    </row>
    <row r="8" spans="1:26" ht="13.5">
      <c r="A8" s="57" t="s">
        <v>34</v>
      </c>
      <c r="B8" s="18">
        <v>0</v>
      </c>
      <c r="C8" s="18">
        <v>0</v>
      </c>
      <c r="D8" s="58">
        <v>74449000</v>
      </c>
      <c r="E8" s="59">
        <v>74449000</v>
      </c>
      <c r="F8" s="59">
        <v>27826538</v>
      </c>
      <c r="G8" s="59">
        <v>1500000</v>
      </c>
      <c r="H8" s="59">
        <v>185340</v>
      </c>
      <c r="I8" s="59">
        <v>29511878</v>
      </c>
      <c r="J8" s="59">
        <v>372650</v>
      </c>
      <c r="K8" s="59">
        <v>208154</v>
      </c>
      <c r="L8" s="59">
        <v>19362220</v>
      </c>
      <c r="M8" s="59">
        <v>19943024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49454902</v>
      </c>
      <c r="W8" s="59">
        <v>37224498</v>
      </c>
      <c r="X8" s="59">
        <v>12230404</v>
      </c>
      <c r="Y8" s="60">
        <v>32.86</v>
      </c>
      <c r="Z8" s="61">
        <v>74449000</v>
      </c>
    </row>
    <row r="9" spans="1:26" ht="13.5">
      <c r="A9" s="57" t="s">
        <v>35</v>
      </c>
      <c r="B9" s="18">
        <v>0</v>
      </c>
      <c r="C9" s="18">
        <v>0</v>
      </c>
      <c r="D9" s="58">
        <v>5099344</v>
      </c>
      <c r="E9" s="59">
        <v>5099344</v>
      </c>
      <c r="F9" s="59">
        <v>9816</v>
      </c>
      <c r="G9" s="59">
        <v>285934</v>
      </c>
      <c r="H9" s="59">
        <v>29177</v>
      </c>
      <c r="I9" s="59">
        <v>324927</v>
      </c>
      <c r="J9" s="59">
        <v>16595</v>
      </c>
      <c r="K9" s="59">
        <v>-45051</v>
      </c>
      <c r="L9" s="59">
        <v>-9214</v>
      </c>
      <c r="M9" s="59">
        <v>-37670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287257</v>
      </c>
      <c r="W9" s="59">
        <v>2549676</v>
      </c>
      <c r="X9" s="59">
        <v>-2262419</v>
      </c>
      <c r="Y9" s="60">
        <v>-88.73</v>
      </c>
      <c r="Z9" s="61">
        <v>5099344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81006844</v>
      </c>
      <c r="E10" s="65">
        <f t="shared" si="0"/>
        <v>81006844</v>
      </c>
      <c r="F10" s="65">
        <f t="shared" si="0"/>
        <v>27844293</v>
      </c>
      <c r="G10" s="65">
        <f t="shared" si="0"/>
        <v>1920328</v>
      </c>
      <c r="H10" s="65">
        <f t="shared" si="0"/>
        <v>292967</v>
      </c>
      <c r="I10" s="65">
        <f t="shared" si="0"/>
        <v>30057588</v>
      </c>
      <c r="J10" s="65">
        <f t="shared" si="0"/>
        <v>390578</v>
      </c>
      <c r="K10" s="65">
        <f t="shared" si="0"/>
        <v>347391</v>
      </c>
      <c r="L10" s="65">
        <f t="shared" si="0"/>
        <v>19493556</v>
      </c>
      <c r="M10" s="65">
        <f t="shared" si="0"/>
        <v>20231525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50289113</v>
      </c>
      <c r="W10" s="65">
        <f t="shared" si="0"/>
        <v>40503426</v>
      </c>
      <c r="X10" s="65">
        <f t="shared" si="0"/>
        <v>9785687</v>
      </c>
      <c r="Y10" s="66">
        <f>+IF(W10&lt;&gt;0,(X10/W10)*100,0)</f>
        <v>24.160146354039284</v>
      </c>
      <c r="Z10" s="67">
        <f t="shared" si="0"/>
        <v>81006844</v>
      </c>
    </row>
    <row r="11" spans="1:26" ht="13.5">
      <c r="A11" s="57" t="s">
        <v>36</v>
      </c>
      <c r="B11" s="18">
        <v>0</v>
      </c>
      <c r="C11" s="18">
        <v>0</v>
      </c>
      <c r="D11" s="58">
        <v>59594699</v>
      </c>
      <c r="E11" s="59">
        <v>59594699</v>
      </c>
      <c r="F11" s="59">
        <v>4021654</v>
      </c>
      <c r="G11" s="59">
        <v>3924370</v>
      </c>
      <c r="H11" s="59">
        <v>4329827</v>
      </c>
      <c r="I11" s="59">
        <v>12275851</v>
      </c>
      <c r="J11" s="59">
        <v>3750492</v>
      </c>
      <c r="K11" s="59">
        <v>5987984</v>
      </c>
      <c r="L11" s="59">
        <v>4589065</v>
      </c>
      <c r="M11" s="59">
        <v>14327541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26603392</v>
      </c>
      <c r="W11" s="59">
        <v>29797350</v>
      </c>
      <c r="X11" s="59">
        <v>-3193958</v>
      </c>
      <c r="Y11" s="60">
        <v>-10.72</v>
      </c>
      <c r="Z11" s="61">
        <v>59594699</v>
      </c>
    </row>
    <row r="12" spans="1:26" ht="13.5">
      <c r="A12" s="57" t="s">
        <v>37</v>
      </c>
      <c r="B12" s="18">
        <v>0</v>
      </c>
      <c r="C12" s="18">
        <v>0</v>
      </c>
      <c r="D12" s="58">
        <v>4674812</v>
      </c>
      <c r="E12" s="59">
        <v>4674812</v>
      </c>
      <c r="F12" s="59">
        <v>359934</v>
      </c>
      <c r="G12" s="59">
        <v>395177</v>
      </c>
      <c r="H12" s="59">
        <v>312147</v>
      </c>
      <c r="I12" s="59">
        <v>1067258</v>
      </c>
      <c r="J12" s="59">
        <v>355528</v>
      </c>
      <c r="K12" s="59">
        <v>358876</v>
      </c>
      <c r="L12" s="59">
        <v>342522</v>
      </c>
      <c r="M12" s="59">
        <v>1056926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2124184</v>
      </c>
      <c r="W12" s="59">
        <v>2337408</v>
      </c>
      <c r="X12" s="59">
        <v>-213224</v>
      </c>
      <c r="Y12" s="60">
        <v>-9.12</v>
      </c>
      <c r="Z12" s="61">
        <v>4674812</v>
      </c>
    </row>
    <row r="13" spans="1:26" ht="13.5">
      <c r="A13" s="57" t="s">
        <v>107</v>
      </c>
      <c r="B13" s="18">
        <v>0</v>
      </c>
      <c r="C13" s="18">
        <v>0</v>
      </c>
      <c r="D13" s="58">
        <v>2321000</v>
      </c>
      <c r="E13" s="59">
        <v>2321000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106711</v>
      </c>
      <c r="L13" s="59">
        <v>0</v>
      </c>
      <c r="M13" s="59">
        <v>106711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106711</v>
      </c>
      <c r="W13" s="59">
        <v>1160502</v>
      </c>
      <c r="X13" s="59">
        <v>-1053791</v>
      </c>
      <c r="Y13" s="60">
        <v>-90.8</v>
      </c>
      <c r="Z13" s="61">
        <v>2321000</v>
      </c>
    </row>
    <row r="14" spans="1:26" ht="13.5">
      <c r="A14" s="57" t="s">
        <v>38</v>
      </c>
      <c r="B14" s="18">
        <v>0</v>
      </c>
      <c r="C14" s="18">
        <v>0</v>
      </c>
      <c r="D14" s="58">
        <v>307000</v>
      </c>
      <c r="E14" s="59">
        <v>307000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153450</v>
      </c>
      <c r="X14" s="59">
        <v>-153450</v>
      </c>
      <c r="Y14" s="60">
        <v>-100</v>
      </c>
      <c r="Z14" s="61">
        <v>307000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3083000</v>
      </c>
      <c r="E16" s="59">
        <v>3083000</v>
      </c>
      <c r="F16" s="59">
        <v>215538</v>
      </c>
      <c r="G16" s="59">
        <v>567532</v>
      </c>
      <c r="H16" s="59">
        <v>581983</v>
      </c>
      <c r="I16" s="59">
        <v>1365053</v>
      </c>
      <c r="J16" s="59">
        <v>776297</v>
      </c>
      <c r="K16" s="59">
        <v>940033</v>
      </c>
      <c r="L16" s="59">
        <v>867358</v>
      </c>
      <c r="M16" s="59">
        <v>2583688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3948741</v>
      </c>
      <c r="W16" s="59">
        <v>1541502</v>
      </c>
      <c r="X16" s="59">
        <v>2407239</v>
      </c>
      <c r="Y16" s="60">
        <v>156.16</v>
      </c>
      <c r="Z16" s="61">
        <v>3083000</v>
      </c>
    </row>
    <row r="17" spans="1:26" ht="13.5">
      <c r="A17" s="57" t="s">
        <v>41</v>
      </c>
      <c r="B17" s="18">
        <v>0</v>
      </c>
      <c r="C17" s="18">
        <v>0</v>
      </c>
      <c r="D17" s="58">
        <v>26747768</v>
      </c>
      <c r="E17" s="59">
        <v>26747768</v>
      </c>
      <c r="F17" s="59">
        <v>526075</v>
      </c>
      <c r="G17" s="59">
        <v>2022289</v>
      </c>
      <c r="H17" s="59">
        <v>1623797</v>
      </c>
      <c r="I17" s="59">
        <v>4172161</v>
      </c>
      <c r="J17" s="59">
        <v>2126582</v>
      </c>
      <c r="K17" s="59">
        <v>1663772</v>
      </c>
      <c r="L17" s="59">
        <v>2321833</v>
      </c>
      <c r="M17" s="59">
        <v>6112187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10284348</v>
      </c>
      <c r="W17" s="59">
        <v>13373910</v>
      </c>
      <c r="X17" s="59">
        <v>-3089562</v>
      </c>
      <c r="Y17" s="60">
        <v>-23.1</v>
      </c>
      <c r="Z17" s="61">
        <v>26747768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96728279</v>
      </c>
      <c r="E18" s="72">
        <f t="shared" si="1"/>
        <v>96728279</v>
      </c>
      <c r="F18" s="72">
        <f t="shared" si="1"/>
        <v>5123201</v>
      </c>
      <c r="G18" s="72">
        <f t="shared" si="1"/>
        <v>6909368</v>
      </c>
      <c r="H18" s="72">
        <f t="shared" si="1"/>
        <v>6847754</v>
      </c>
      <c r="I18" s="72">
        <f t="shared" si="1"/>
        <v>18880323</v>
      </c>
      <c r="J18" s="72">
        <f t="shared" si="1"/>
        <v>7008899</v>
      </c>
      <c r="K18" s="72">
        <f t="shared" si="1"/>
        <v>9057376</v>
      </c>
      <c r="L18" s="72">
        <f t="shared" si="1"/>
        <v>8120778</v>
      </c>
      <c r="M18" s="72">
        <f t="shared" si="1"/>
        <v>24187053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43067376</v>
      </c>
      <c r="W18" s="72">
        <f t="shared" si="1"/>
        <v>48364122</v>
      </c>
      <c r="X18" s="72">
        <f t="shared" si="1"/>
        <v>-5296746</v>
      </c>
      <c r="Y18" s="66">
        <f>+IF(W18&lt;&gt;0,(X18/W18)*100,0)</f>
        <v>-10.951808450073797</v>
      </c>
      <c r="Z18" s="73">
        <f t="shared" si="1"/>
        <v>96728279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-15721435</v>
      </c>
      <c r="E19" s="76">
        <f t="shared" si="2"/>
        <v>-15721435</v>
      </c>
      <c r="F19" s="76">
        <f t="shared" si="2"/>
        <v>22721092</v>
      </c>
      <c r="G19" s="76">
        <f t="shared" si="2"/>
        <v>-4989040</v>
      </c>
      <c r="H19" s="76">
        <f t="shared" si="2"/>
        <v>-6554787</v>
      </c>
      <c r="I19" s="76">
        <f t="shared" si="2"/>
        <v>11177265</v>
      </c>
      <c r="J19" s="76">
        <f t="shared" si="2"/>
        <v>-6618321</v>
      </c>
      <c r="K19" s="76">
        <f t="shared" si="2"/>
        <v>-8709985</v>
      </c>
      <c r="L19" s="76">
        <f t="shared" si="2"/>
        <v>11372778</v>
      </c>
      <c r="M19" s="76">
        <f t="shared" si="2"/>
        <v>-3955528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7221737</v>
      </c>
      <c r="W19" s="76">
        <f>IF(E10=E18,0,W10-W18)</f>
        <v>-7860696</v>
      </c>
      <c r="X19" s="76">
        <f t="shared" si="2"/>
        <v>15082433</v>
      </c>
      <c r="Y19" s="77">
        <f>+IF(W19&lt;&gt;0,(X19/W19)*100,0)</f>
        <v>-191.87147041432465</v>
      </c>
      <c r="Z19" s="78">
        <f t="shared" si="2"/>
        <v>-15721435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585380</v>
      </c>
      <c r="M20" s="59">
        <v>585380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585380</v>
      </c>
      <c r="W20" s="59"/>
      <c r="X20" s="59">
        <v>585380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-15721435</v>
      </c>
      <c r="E22" s="87">
        <f t="shared" si="3"/>
        <v>-15721435</v>
      </c>
      <c r="F22" s="87">
        <f t="shared" si="3"/>
        <v>22721092</v>
      </c>
      <c r="G22" s="87">
        <f t="shared" si="3"/>
        <v>-4989040</v>
      </c>
      <c r="H22" s="87">
        <f t="shared" si="3"/>
        <v>-6554787</v>
      </c>
      <c r="I22" s="87">
        <f t="shared" si="3"/>
        <v>11177265</v>
      </c>
      <c r="J22" s="87">
        <f t="shared" si="3"/>
        <v>-6618321</v>
      </c>
      <c r="K22" s="87">
        <f t="shared" si="3"/>
        <v>-8709985</v>
      </c>
      <c r="L22" s="87">
        <f t="shared" si="3"/>
        <v>11958158</v>
      </c>
      <c r="M22" s="87">
        <f t="shared" si="3"/>
        <v>-3370148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7807117</v>
      </c>
      <c r="W22" s="87">
        <f t="shared" si="3"/>
        <v>-7860696</v>
      </c>
      <c r="X22" s="87">
        <f t="shared" si="3"/>
        <v>15667813</v>
      </c>
      <c r="Y22" s="88">
        <f>+IF(W22&lt;&gt;0,(X22/W22)*100,0)</f>
        <v>-199.318393689312</v>
      </c>
      <c r="Z22" s="89">
        <f t="shared" si="3"/>
        <v>-15721435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-15721435</v>
      </c>
      <c r="E24" s="76">
        <f t="shared" si="4"/>
        <v>-15721435</v>
      </c>
      <c r="F24" s="76">
        <f t="shared" si="4"/>
        <v>22721092</v>
      </c>
      <c r="G24" s="76">
        <f t="shared" si="4"/>
        <v>-4989040</v>
      </c>
      <c r="H24" s="76">
        <f t="shared" si="4"/>
        <v>-6554787</v>
      </c>
      <c r="I24" s="76">
        <f t="shared" si="4"/>
        <v>11177265</v>
      </c>
      <c r="J24" s="76">
        <f t="shared" si="4"/>
        <v>-6618321</v>
      </c>
      <c r="K24" s="76">
        <f t="shared" si="4"/>
        <v>-8709985</v>
      </c>
      <c r="L24" s="76">
        <f t="shared" si="4"/>
        <v>11958158</v>
      </c>
      <c r="M24" s="76">
        <f t="shared" si="4"/>
        <v>-3370148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7807117</v>
      </c>
      <c r="W24" s="76">
        <f t="shared" si="4"/>
        <v>-7860696</v>
      </c>
      <c r="X24" s="76">
        <f t="shared" si="4"/>
        <v>15667813</v>
      </c>
      <c r="Y24" s="77">
        <f>+IF(W24&lt;&gt;0,(X24/W24)*100,0)</f>
        <v>-199.318393689312</v>
      </c>
      <c r="Z24" s="78">
        <f t="shared" si="4"/>
        <v>-15721435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1775861</v>
      </c>
      <c r="C27" s="21">
        <v>0</v>
      </c>
      <c r="D27" s="98">
        <v>4100000</v>
      </c>
      <c r="E27" s="99">
        <v>4100000</v>
      </c>
      <c r="F27" s="99">
        <v>0</v>
      </c>
      <c r="G27" s="99">
        <v>74200</v>
      </c>
      <c r="H27" s="99">
        <v>0</v>
      </c>
      <c r="I27" s="99">
        <v>74200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74200</v>
      </c>
      <c r="W27" s="99">
        <v>2050000</v>
      </c>
      <c r="X27" s="99">
        <v>-1975800</v>
      </c>
      <c r="Y27" s="100">
        <v>-96.38</v>
      </c>
      <c r="Z27" s="101">
        <v>4100000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1775861</v>
      </c>
      <c r="C31" s="18">
        <v>0</v>
      </c>
      <c r="D31" s="58">
        <v>4100000</v>
      </c>
      <c r="E31" s="59">
        <v>4100000</v>
      </c>
      <c r="F31" s="59">
        <v>0</v>
      </c>
      <c r="G31" s="59">
        <v>74200</v>
      </c>
      <c r="H31" s="59">
        <v>0</v>
      </c>
      <c r="I31" s="59">
        <v>74200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74200</v>
      </c>
      <c r="W31" s="59">
        <v>2050000</v>
      </c>
      <c r="X31" s="59">
        <v>-1975800</v>
      </c>
      <c r="Y31" s="60">
        <v>-96.38</v>
      </c>
      <c r="Z31" s="61">
        <v>4100000</v>
      </c>
    </row>
    <row r="32" spans="1:26" ht="13.5">
      <c r="A32" s="69" t="s">
        <v>50</v>
      </c>
      <c r="B32" s="21">
        <f>SUM(B28:B31)</f>
        <v>1775861</v>
      </c>
      <c r="C32" s="21">
        <f>SUM(C28:C31)</f>
        <v>0</v>
      </c>
      <c r="D32" s="98">
        <f aca="true" t="shared" si="5" ref="D32:Z32">SUM(D28:D31)</f>
        <v>4100000</v>
      </c>
      <c r="E32" s="99">
        <f t="shared" si="5"/>
        <v>4100000</v>
      </c>
      <c r="F32" s="99">
        <f t="shared" si="5"/>
        <v>0</v>
      </c>
      <c r="G32" s="99">
        <f t="shared" si="5"/>
        <v>74200</v>
      </c>
      <c r="H32" s="99">
        <f t="shared" si="5"/>
        <v>0</v>
      </c>
      <c r="I32" s="99">
        <f t="shared" si="5"/>
        <v>74200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74200</v>
      </c>
      <c r="W32" s="99">
        <f t="shared" si="5"/>
        <v>2050000</v>
      </c>
      <c r="X32" s="99">
        <f t="shared" si="5"/>
        <v>-1975800</v>
      </c>
      <c r="Y32" s="100">
        <f>+IF(W32&lt;&gt;0,(X32/W32)*100,0)</f>
        <v>-96.38048780487804</v>
      </c>
      <c r="Z32" s="101">
        <f t="shared" si="5"/>
        <v>4100000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22503812</v>
      </c>
      <c r="C35" s="18">
        <v>0</v>
      </c>
      <c r="D35" s="58">
        <v>10927000</v>
      </c>
      <c r="E35" s="59">
        <v>10927000</v>
      </c>
      <c r="F35" s="59">
        <v>36552270</v>
      </c>
      <c r="G35" s="59">
        <v>48838206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5463500</v>
      </c>
      <c r="X35" s="59">
        <v>-5463500</v>
      </c>
      <c r="Y35" s="60">
        <v>-100</v>
      </c>
      <c r="Z35" s="61">
        <v>10927000</v>
      </c>
    </row>
    <row r="36" spans="1:26" ht="13.5">
      <c r="A36" s="57" t="s">
        <v>53</v>
      </c>
      <c r="B36" s="18">
        <v>75653378</v>
      </c>
      <c r="C36" s="18">
        <v>0</v>
      </c>
      <c r="D36" s="58">
        <v>79666000</v>
      </c>
      <c r="E36" s="59">
        <v>79666000</v>
      </c>
      <c r="F36" s="59">
        <v>80469362</v>
      </c>
      <c r="G36" s="59">
        <v>79524991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39833000</v>
      </c>
      <c r="X36" s="59">
        <v>-39833000</v>
      </c>
      <c r="Y36" s="60">
        <v>-100</v>
      </c>
      <c r="Z36" s="61">
        <v>79666000</v>
      </c>
    </row>
    <row r="37" spans="1:26" ht="13.5">
      <c r="A37" s="57" t="s">
        <v>54</v>
      </c>
      <c r="B37" s="18">
        <v>17774203</v>
      </c>
      <c r="C37" s="18">
        <v>0</v>
      </c>
      <c r="D37" s="58">
        <v>32593000</v>
      </c>
      <c r="E37" s="59">
        <v>32593000</v>
      </c>
      <c r="F37" s="59">
        <v>16067515</v>
      </c>
      <c r="G37" s="59">
        <v>17102506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16296500</v>
      </c>
      <c r="X37" s="59">
        <v>-16296500</v>
      </c>
      <c r="Y37" s="60">
        <v>-100</v>
      </c>
      <c r="Z37" s="61">
        <v>32593000</v>
      </c>
    </row>
    <row r="38" spans="1:26" ht="13.5">
      <c r="A38" s="57" t="s">
        <v>55</v>
      </c>
      <c r="B38" s="18">
        <v>4900920</v>
      </c>
      <c r="C38" s="18">
        <v>0</v>
      </c>
      <c r="D38" s="58">
        <v>25365000</v>
      </c>
      <c r="E38" s="59">
        <v>25365000</v>
      </c>
      <c r="F38" s="59">
        <v>26076975</v>
      </c>
      <c r="G38" s="59">
        <v>25848431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12682500</v>
      </c>
      <c r="X38" s="59">
        <v>-12682500</v>
      </c>
      <c r="Y38" s="60">
        <v>-100</v>
      </c>
      <c r="Z38" s="61">
        <v>25365000</v>
      </c>
    </row>
    <row r="39" spans="1:26" ht="13.5">
      <c r="A39" s="57" t="s">
        <v>56</v>
      </c>
      <c r="B39" s="18">
        <v>75482067</v>
      </c>
      <c r="C39" s="18">
        <v>0</v>
      </c>
      <c r="D39" s="58">
        <v>32635000</v>
      </c>
      <c r="E39" s="59">
        <v>32635000</v>
      </c>
      <c r="F39" s="59">
        <v>74877142</v>
      </c>
      <c r="G39" s="59">
        <v>85412260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16317500</v>
      </c>
      <c r="X39" s="59">
        <v>-16317500</v>
      </c>
      <c r="Y39" s="60">
        <v>-100</v>
      </c>
      <c r="Z39" s="61">
        <v>32635000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9091239</v>
      </c>
      <c r="C42" s="18">
        <v>0</v>
      </c>
      <c r="D42" s="58">
        <v>-13165011</v>
      </c>
      <c r="E42" s="59">
        <v>-13165011</v>
      </c>
      <c r="F42" s="59">
        <v>22418470</v>
      </c>
      <c r="G42" s="59">
        <v>-4750877</v>
      </c>
      <c r="H42" s="59">
        <v>-18134575</v>
      </c>
      <c r="I42" s="59">
        <v>-466982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-466982</v>
      </c>
      <c r="W42" s="59">
        <v>-11889271</v>
      </c>
      <c r="X42" s="59">
        <v>11422289</v>
      </c>
      <c r="Y42" s="60">
        <v>-96.07</v>
      </c>
      <c r="Z42" s="61">
        <v>-13165011</v>
      </c>
    </row>
    <row r="43" spans="1:26" ht="13.5">
      <c r="A43" s="57" t="s">
        <v>59</v>
      </c>
      <c r="B43" s="18">
        <v>0</v>
      </c>
      <c r="C43" s="18">
        <v>0</v>
      </c>
      <c r="D43" s="58">
        <v>-4100000</v>
      </c>
      <c r="E43" s="59">
        <v>-4100000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-2050000</v>
      </c>
      <c r="X43" s="59">
        <v>2050000</v>
      </c>
      <c r="Y43" s="60">
        <v>-100</v>
      </c>
      <c r="Z43" s="61">
        <v>-4100000</v>
      </c>
    </row>
    <row r="44" spans="1:26" ht="13.5">
      <c r="A44" s="57" t="s">
        <v>60</v>
      </c>
      <c r="B44" s="18">
        <v>0</v>
      </c>
      <c r="C44" s="18">
        <v>0</v>
      </c>
      <c r="D44" s="58">
        <v>-505133</v>
      </c>
      <c r="E44" s="59">
        <v>-505133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-203000</v>
      </c>
      <c r="X44" s="59">
        <v>203000</v>
      </c>
      <c r="Y44" s="60">
        <v>-100</v>
      </c>
      <c r="Z44" s="61">
        <v>-505133</v>
      </c>
    </row>
    <row r="45" spans="1:26" ht="13.5">
      <c r="A45" s="69" t="s">
        <v>61</v>
      </c>
      <c r="B45" s="21">
        <v>9091239</v>
      </c>
      <c r="C45" s="21">
        <v>0</v>
      </c>
      <c r="D45" s="98">
        <v>-15305898</v>
      </c>
      <c r="E45" s="99">
        <v>-15305898</v>
      </c>
      <c r="F45" s="99">
        <v>23031475</v>
      </c>
      <c r="G45" s="99">
        <v>18280598</v>
      </c>
      <c r="H45" s="99">
        <v>146023</v>
      </c>
      <c r="I45" s="99">
        <v>146023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-11678025</v>
      </c>
      <c r="X45" s="99">
        <v>11678025</v>
      </c>
      <c r="Y45" s="100">
        <v>-100</v>
      </c>
      <c r="Z45" s="101">
        <v>-15305898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365488</v>
      </c>
      <c r="C49" s="51">
        <v>0</v>
      </c>
      <c r="D49" s="128">
        <v>855917</v>
      </c>
      <c r="E49" s="53">
        <v>204771</v>
      </c>
      <c r="F49" s="53">
        <v>0</v>
      </c>
      <c r="G49" s="53">
        <v>0</v>
      </c>
      <c r="H49" s="53">
        <v>0</v>
      </c>
      <c r="I49" s="53">
        <v>381069</v>
      </c>
      <c r="J49" s="53">
        <v>0</v>
      </c>
      <c r="K49" s="53">
        <v>0</v>
      </c>
      <c r="L49" s="53">
        <v>0</v>
      </c>
      <c r="M49" s="53">
        <v>14279264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16086509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762116</v>
      </c>
      <c r="C51" s="51">
        <v>0</v>
      </c>
      <c r="D51" s="128">
        <v>8976</v>
      </c>
      <c r="E51" s="53">
        <v>-274490</v>
      </c>
      <c r="F51" s="53">
        <v>0</v>
      </c>
      <c r="G51" s="53">
        <v>0</v>
      </c>
      <c r="H51" s="53">
        <v>0</v>
      </c>
      <c r="I51" s="53">
        <v>46560</v>
      </c>
      <c r="J51" s="53">
        <v>0</v>
      </c>
      <c r="K51" s="53">
        <v>0</v>
      </c>
      <c r="L51" s="53">
        <v>0</v>
      </c>
      <c r="M51" s="53">
        <v>3914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141996</v>
      </c>
      <c r="W51" s="53">
        <v>571943</v>
      </c>
      <c r="X51" s="53">
        <v>0</v>
      </c>
      <c r="Y51" s="53">
        <v>1261015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10333005</v>
      </c>
      <c r="C5" s="18">
        <v>0</v>
      </c>
      <c r="D5" s="58">
        <v>10991133</v>
      </c>
      <c r="E5" s="59">
        <v>10991133</v>
      </c>
      <c r="F5" s="59">
        <v>10856088</v>
      </c>
      <c r="G5" s="59">
        <v>-417960</v>
      </c>
      <c r="H5" s="59">
        <v>98706</v>
      </c>
      <c r="I5" s="59">
        <v>10536834</v>
      </c>
      <c r="J5" s="59">
        <v>103151</v>
      </c>
      <c r="K5" s="59">
        <v>145792</v>
      </c>
      <c r="L5" s="59">
        <v>139114</v>
      </c>
      <c r="M5" s="59">
        <v>388057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10924891</v>
      </c>
      <c r="W5" s="59">
        <v>5495568</v>
      </c>
      <c r="X5" s="59">
        <v>5429323</v>
      </c>
      <c r="Y5" s="60">
        <v>98.79</v>
      </c>
      <c r="Z5" s="61">
        <v>10991133</v>
      </c>
    </row>
    <row r="6" spans="1:26" ht="13.5">
      <c r="A6" s="57" t="s">
        <v>32</v>
      </c>
      <c r="B6" s="18">
        <v>21273083</v>
      </c>
      <c r="C6" s="18">
        <v>0</v>
      </c>
      <c r="D6" s="58">
        <v>25378647</v>
      </c>
      <c r="E6" s="59">
        <v>25378647</v>
      </c>
      <c r="F6" s="59">
        <v>2597736</v>
      </c>
      <c r="G6" s="59">
        <v>1861028</v>
      </c>
      <c r="H6" s="59">
        <v>393682</v>
      </c>
      <c r="I6" s="59">
        <v>4852446</v>
      </c>
      <c r="J6" s="59">
        <v>1837694</v>
      </c>
      <c r="K6" s="59">
        <v>1840853</v>
      </c>
      <c r="L6" s="59">
        <v>3357963</v>
      </c>
      <c r="M6" s="59">
        <v>7036510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11888956</v>
      </c>
      <c r="W6" s="59">
        <v>12689328</v>
      </c>
      <c r="X6" s="59">
        <v>-800372</v>
      </c>
      <c r="Y6" s="60">
        <v>-6.31</v>
      </c>
      <c r="Z6" s="61">
        <v>25378647</v>
      </c>
    </row>
    <row r="7" spans="1:26" ht="13.5">
      <c r="A7" s="57" t="s">
        <v>33</v>
      </c>
      <c r="B7" s="18">
        <v>390007</v>
      </c>
      <c r="C7" s="18">
        <v>0</v>
      </c>
      <c r="D7" s="58">
        <v>424213</v>
      </c>
      <c r="E7" s="59">
        <v>424213</v>
      </c>
      <c r="F7" s="59">
        <v>13642</v>
      </c>
      <c r="G7" s="59">
        <v>18169</v>
      </c>
      <c r="H7" s="59">
        <v>0</v>
      </c>
      <c r="I7" s="59">
        <v>31811</v>
      </c>
      <c r="J7" s="59">
        <v>18332</v>
      </c>
      <c r="K7" s="59">
        <v>17634</v>
      </c>
      <c r="L7" s="59">
        <v>0</v>
      </c>
      <c r="M7" s="59">
        <v>35966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67777</v>
      </c>
      <c r="W7" s="59">
        <v>212106</v>
      </c>
      <c r="X7" s="59">
        <v>-144329</v>
      </c>
      <c r="Y7" s="60">
        <v>-68.05</v>
      </c>
      <c r="Z7" s="61">
        <v>424213</v>
      </c>
    </row>
    <row r="8" spans="1:26" ht="13.5">
      <c r="A8" s="57" t="s">
        <v>34</v>
      </c>
      <c r="B8" s="18">
        <v>18214623</v>
      </c>
      <c r="C8" s="18">
        <v>0</v>
      </c>
      <c r="D8" s="58">
        <v>17551000</v>
      </c>
      <c r="E8" s="59">
        <v>17551000</v>
      </c>
      <c r="F8" s="59">
        <v>5624140</v>
      </c>
      <c r="G8" s="59">
        <v>220</v>
      </c>
      <c r="H8" s="59">
        <v>140</v>
      </c>
      <c r="I8" s="59">
        <v>5624500</v>
      </c>
      <c r="J8" s="59">
        <v>144</v>
      </c>
      <c r="K8" s="59">
        <v>140</v>
      </c>
      <c r="L8" s="59">
        <v>4502723</v>
      </c>
      <c r="M8" s="59">
        <v>4503007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10127507</v>
      </c>
      <c r="W8" s="59">
        <v>8775498</v>
      </c>
      <c r="X8" s="59">
        <v>1352009</v>
      </c>
      <c r="Y8" s="60">
        <v>15.41</v>
      </c>
      <c r="Z8" s="61">
        <v>17551000</v>
      </c>
    </row>
    <row r="9" spans="1:26" ht="13.5">
      <c r="A9" s="57" t="s">
        <v>35</v>
      </c>
      <c r="B9" s="18">
        <v>4880717</v>
      </c>
      <c r="C9" s="18">
        <v>0</v>
      </c>
      <c r="D9" s="58">
        <v>9969250</v>
      </c>
      <c r="E9" s="59">
        <v>9969250</v>
      </c>
      <c r="F9" s="59">
        <v>513562</v>
      </c>
      <c r="G9" s="59">
        <v>459614</v>
      </c>
      <c r="H9" s="59">
        <v>477297</v>
      </c>
      <c r="I9" s="59">
        <v>1450473</v>
      </c>
      <c r="J9" s="59">
        <v>540692</v>
      </c>
      <c r="K9" s="59">
        <v>631994</v>
      </c>
      <c r="L9" s="59">
        <v>707836</v>
      </c>
      <c r="M9" s="59">
        <v>1880522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3330995</v>
      </c>
      <c r="W9" s="59">
        <v>4984626</v>
      </c>
      <c r="X9" s="59">
        <v>-1653631</v>
      </c>
      <c r="Y9" s="60">
        <v>-33.17</v>
      </c>
      <c r="Z9" s="61">
        <v>9969250</v>
      </c>
    </row>
    <row r="10" spans="1:26" ht="25.5">
      <c r="A10" s="62" t="s">
        <v>106</v>
      </c>
      <c r="B10" s="63">
        <f>SUM(B5:B9)</f>
        <v>55091435</v>
      </c>
      <c r="C10" s="63">
        <f>SUM(C5:C9)</f>
        <v>0</v>
      </c>
      <c r="D10" s="64">
        <f aca="true" t="shared" si="0" ref="D10:Z10">SUM(D5:D9)</f>
        <v>64314243</v>
      </c>
      <c r="E10" s="65">
        <f t="shared" si="0"/>
        <v>64314243</v>
      </c>
      <c r="F10" s="65">
        <f t="shared" si="0"/>
        <v>19605168</v>
      </c>
      <c r="G10" s="65">
        <f t="shared" si="0"/>
        <v>1921071</v>
      </c>
      <c r="H10" s="65">
        <f t="shared" si="0"/>
        <v>969825</v>
      </c>
      <c r="I10" s="65">
        <f t="shared" si="0"/>
        <v>22496064</v>
      </c>
      <c r="J10" s="65">
        <f t="shared" si="0"/>
        <v>2500013</v>
      </c>
      <c r="K10" s="65">
        <f t="shared" si="0"/>
        <v>2636413</v>
      </c>
      <c r="L10" s="65">
        <f t="shared" si="0"/>
        <v>8707636</v>
      </c>
      <c r="M10" s="65">
        <f t="shared" si="0"/>
        <v>13844062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36340126</v>
      </c>
      <c r="W10" s="65">
        <f t="shared" si="0"/>
        <v>32157126</v>
      </c>
      <c r="X10" s="65">
        <f t="shared" si="0"/>
        <v>4183000</v>
      </c>
      <c r="Y10" s="66">
        <f>+IF(W10&lt;&gt;0,(X10/W10)*100,0)</f>
        <v>13.008003264968393</v>
      </c>
      <c r="Z10" s="67">
        <f t="shared" si="0"/>
        <v>64314243</v>
      </c>
    </row>
    <row r="11" spans="1:26" ht="13.5">
      <c r="A11" s="57" t="s">
        <v>36</v>
      </c>
      <c r="B11" s="18">
        <v>17996567</v>
      </c>
      <c r="C11" s="18">
        <v>0</v>
      </c>
      <c r="D11" s="58">
        <v>23448637</v>
      </c>
      <c r="E11" s="59">
        <v>23448637</v>
      </c>
      <c r="F11" s="59">
        <v>1589482</v>
      </c>
      <c r="G11" s="59">
        <v>1575797</v>
      </c>
      <c r="H11" s="59">
        <v>1653977</v>
      </c>
      <c r="I11" s="59">
        <v>4819256</v>
      </c>
      <c r="J11" s="59">
        <v>1698702</v>
      </c>
      <c r="K11" s="59">
        <v>1764861</v>
      </c>
      <c r="L11" s="59">
        <v>1722449</v>
      </c>
      <c r="M11" s="59">
        <v>5186012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10005268</v>
      </c>
      <c r="W11" s="59">
        <v>11724318</v>
      </c>
      <c r="X11" s="59">
        <v>-1719050</v>
      </c>
      <c r="Y11" s="60">
        <v>-14.66</v>
      </c>
      <c r="Z11" s="61">
        <v>23448637</v>
      </c>
    </row>
    <row r="12" spans="1:26" ht="13.5">
      <c r="A12" s="57" t="s">
        <v>37</v>
      </c>
      <c r="B12" s="18">
        <v>2540204</v>
      </c>
      <c r="C12" s="18">
        <v>0</v>
      </c>
      <c r="D12" s="58">
        <v>2207338</v>
      </c>
      <c r="E12" s="59">
        <v>2207338</v>
      </c>
      <c r="F12" s="59">
        <v>109313</v>
      </c>
      <c r="G12" s="59">
        <v>91326</v>
      </c>
      <c r="H12" s="59">
        <v>168367</v>
      </c>
      <c r="I12" s="59">
        <v>369006</v>
      </c>
      <c r="J12" s="59">
        <v>166117</v>
      </c>
      <c r="K12" s="59">
        <v>178290</v>
      </c>
      <c r="L12" s="59">
        <v>204965</v>
      </c>
      <c r="M12" s="59">
        <v>549372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918378</v>
      </c>
      <c r="W12" s="59">
        <v>1103670</v>
      </c>
      <c r="X12" s="59">
        <v>-185292</v>
      </c>
      <c r="Y12" s="60">
        <v>-16.79</v>
      </c>
      <c r="Z12" s="61">
        <v>2207338</v>
      </c>
    </row>
    <row r="13" spans="1:26" ht="13.5">
      <c r="A13" s="57" t="s">
        <v>107</v>
      </c>
      <c r="B13" s="18">
        <v>5862155</v>
      </c>
      <c r="C13" s="18">
        <v>0</v>
      </c>
      <c r="D13" s="58">
        <v>6801056</v>
      </c>
      <c r="E13" s="59">
        <v>6801056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3400530</v>
      </c>
      <c r="X13" s="59">
        <v>-3400530</v>
      </c>
      <c r="Y13" s="60">
        <v>-100</v>
      </c>
      <c r="Z13" s="61">
        <v>6801056</v>
      </c>
    </row>
    <row r="14" spans="1:26" ht="13.5">
      <c r="A14" s="57" t="s">
        <v>38</v>
      </c>
      <c r="B14" s="18">
        <v>1168622</v>
      </c>
      <c r="C14" s="18">
        <v>0</v>
      </c>
      <c r="D14" s="58">
        <v>1508289</v>
      </c>
      <c r="E14" s="59">
        <v>1508289</v>
      </c>
      <c r="F14" s="59">
        <v>6240</v>
      </c>
      <c r="G14" s="59">
        <v>39</v>
      </c>
      <c r="H14" s="59">
        <v>185</v>
      </c>
      <c r="I14" s="59">
        <v>6464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6464</v>
      </c>
      <c r="W14" s="59">
        <v>754146</v>
      </c>
      <c r="X14" s="59">
        <v>-747682</v>
      </c>
      <c r="Y14" s="60">
        <v>-99.14</v>
      </c>
      <c r="Z14" s="61">
        <v>1508289</v>
      </c>
    </row>
    <row r="15" spans="1:26" ht="13.5">
      <c r="A15" s="57" t="s">
        <v>39</v>
      </c>
      <c r="B15" s="18">
        <v>12021117</v>
      </c>
      <c r="C15" s="18">
        <v>0</v>
      </c>
      <c r="D15" s="58">
        <v>14278976</v>
      </c>
      <c r="E15" s="59">
        <v>14278976</v>
      </c>
      <c r="F15" s="59">
        <v>1345270</v>
      </c>
      <c r="G15" s="59">
        <v>1370346</v>
      </c>
      <c r="H15" s="59">
        <v>1166617</v>
      </c>
      <c r="I15" s="59">
        <v>3882233</v>
      </c>
      <c r="J15" s="59">
        <v>943041</v>
      </c>
      <c r="K15" s="59">
        <v>982450</v>
      </c>
      <c r="L15" s="59">
        <v>985588</v>
      </c>
      <c r="M15" s="59">
        <v>2911079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6793312</v>
      </c>
      <c r="W15" s="59">
        <v>7139490</v>
      </c>
      <c r="X15" s="59">
        <v>-346178</v>
      </c>
      <c r="Y15" s="60">
        <v>-4.85</v>
      </c>
      <c r="Z15" s="61">
        <v>14278976</v>
      </c>
    </row>
    <row r="16" spans="1:26" ht="13.5">
      <c r="A16" s="68" t="s">
        <v>40</v>
      </c>
      <c r="B16" s="18">
        <v>0</v>
      </c>
      <c r="C16" s="18">
        <v>0</v>
      </c>
      <c r="D16" s="58">
        <v>3391358</v>
      </c>
      <c r="E16" s="59">
        <v>3391358</v>
      </c>
      <c r="F16" s="59">
        <v>237534</v>
      </c>
      <c r="G16" s="59">
        <v>296653</v>
      </c>
      <c r="H16" s="59">
        <v>244444</v>
      </c>
      <c r="I16" s="59">
        <v>778631</v>
      </c>
      <c r="J16" s="59">
        <v>244306</v>
      </c>
      <c r="K16" s="59">
        <v>364915</v>
      </c>
      <c r="L16" s="59">
        <v>299346</v>
      </c>
      <c r="M16" s="59">
        <v>908567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1687198</v>
      </c>
      <c r="W16" s="59">
        <v>1695678</v>
      </c>
      <c r="X16" s="59">
        <v>-8480</v>
      </c>
      <c r="Y16" s="60">
        <v>-0.5</v>
      </c>
      <c r="Z16" s="61">
        <v>3391358</v>
      </c>
    </row>
    <row r="17" spans="1:26" ht="13.5">
      <c r="A17" s="57" t="s">
        <v>41</v>
      </c>
      <c r="B17" s="18">
        <v>22906831</v>
      </c>
      <c r="C17" s="18">
        <v>0</v>
      </c>
      <c r="D17" s="58">
        <v>10812948</v>
      </c>
      <c r="E17" s="59">
        <v>10812948</v>
      </c>
      <c r="F17" s="59">
        <v>820529</v>
      </c>
      <c r="G17" s="59">
        <v>572907</v>
      </c>
      <c r="H17" s="59">
        <v>889438</v>
      </c>
      <c r="I17" s="59">
        <v>2282874</v>
      </c>
      <c r="J17" s="59">
        <v>714508</v>
      </c>
      <c r="K17" s="59">
        <v>522247</v>
      </c>
      <c r="L17" s="59">
        <v>815862</v>
      </c>
      <c r="M17" s="59">
        <v>2052617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4335491</v>
      </c>
      <c r="W17" s="59">
        <v>5406030</v>
      </c>
      <c r="X17" s="59">
        <v>-1070539</v>
      </c>
      <c r="Y17" s="60">
        <v>-19.8</v>
      </c>
      <c r="Z17" s="61">
        <v>10812948</v>
      </c>
    </row>
    <row r="18" spans="1:26" ht="13.5">
      <c r="A18" s="69" t="s">
        <v>42</v>
      </c>
      <c r="B18" s="70">
        <f>SUM(B11:B17)</f>
        <v>62495496</v>
      </c>
      <c r="C18" s="70">
        <f>SUM(C11:C17)</f>
        <v>0</v>
      </c>
      <c r="D18" s="71">
        <f aca="true" t="shared" si="1" ref="D18:Z18">SUM(D11:D17)</f>
        <v>62448602</v>
      </c>
      <c r="E18" s="72">
        <f t="shared" si="1"/>
        <v>62448602</v>
      </c>
      <c r="F18" s="72">
        <f t="shared" si="1"/>
        <v>4108368</v>
      </c>
      <c r="G18" s="72">
        <f t="shared" si="1"/>
        <v>3907068</v>
      </c>
      <c r="H18" s="72">
        <f t="shared" si="1"/>
        <v>4123028</v>
      </c>
      <c r="I18" s="72">
        <f t="shared" si="1"/>
        <v>12138464</v>
      </c>
      <c r="J18" s="72">
        <f t="shared" si="1"/>
        <v>3766674</v>
      </c>
      <c r="K18" s="72">
        <f t="shared" si="1"/>
        <v>3812763</v>
      </c>
      <c r="L18" s="72">
        <f t="shared" si="1"/>
        <v>4028210</v>
      </c>
      <c r="M18" s="72">
        <f t="shared" si="1"/>
        <v>11607647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23746111</v>
      </c>
      <c r="W18" s="72">
        <f t="shared" si="1"/>
        <v>31223862</v>
      </c>
      <c r="X18" s="72">
        <f t="shared" si="1"/>
        <v>-7477751</v>
      </c>
      <c r="Y18" s="66">
        <f>+IF(W18&lt;&gt;0,(X18/W18)*100,0)</f>
        <v>-23.94883438826369</v>
      </c>
      <c r="Z18" s="73">
        <f t="shared" si="1"/>
        <v>62448602</v>
      </c>
    </row>
    <row r="19" spans="1:26" ht="13.5">
      <c r="A19" s="69" t="s">
        <v>43</v>
      </c>
      <c r="B19" s="74">
        <f>+B10-B18</f>
        <v>-7404061</v>
      </c>
      <c r="C19" s="74">
        <f>+C10-C18</f>
        <v>0</v>
      </c>
      <c r="D19" s="75">
        <f aca="true" t="shared" si="2" ref="D19:Z19">+D10-D18</f>
        <v>1865641</v>
      </c>
      <c r="E19" s="76">
        <f t="shared" si="2"/>
        <v>1865641</v>
      </c>
      <c r="F19" s="76">
        <f t="shared" si="2"/>
        <v>15496800</v>
      </c>
      <c r="G19" s="76">
        <f t="shared" si="2"/>
        <v>-1985997</v>
      </c>
      <c r="H19" s="76">
        <f t="shared" si="2"/>
        <v>-3153203</v>
      </c>
      <c r="I19" s="76">
        <f t="shared" si="2"/>
        <v>10357600</v>
      </c>
      <c r="J19" s="76">
        <f t="shared" si="2"/>
        <v>-1266661</v>
      </c>
      <c r="K19" s="76">
        <f t="shared" si="2"/>
        <v>-1176350</v>
      </c>
      <c r="L19" s="76">
        <f t="shared" si="2"/>
        <v>4679426</v>
      </c>
      <c r="M19" s="76">
        <f t="shared" si="2"/>
        <v>2236415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12594015</v>
      </c>
      <c r="W19" s="76">
        <f>IF(E10=E18,0,W10-W18)</f>
        <v>933264</v>
      </c>
      <c r="X19" s="76">
        <f t="shared" si="2"/>
        <v>11660751</v>
      </c>
      <c r="Y19" s="77">
        <f>+IF(W19&lt;&gt;0,(X19/W19)*100,0)</f>
        <v>1249.4589955253819</v>
      </c>
      <c r="Z19" s="78">
        <f t="shared" si="2"/>
        <v>1865641</v>
      </c>
    </row>
    <row r="20" spans="1:26" ht="13.5">
      <c r="A20" s="57" t="s">
        <v>44</v>
      </c>
      <c r="B20" s="18">
        <v>5351442</v>
      </c>
      <c r="C20" s="18">
        <v>0</v>
      </c>
      <c r="D20" s="58">
        <v>24358000</v>
      </c>
      <c r="E20" s="59">
        <v>24358000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12178998</v>
      </c>
      <c r="X20" s="59">
        <v>-12178998</v>
      </c>
      <c r="Y20" s="60">
        <v>-100</v>
      </c>
      <c r="Z20" s="61">
        <v>24358000</v>
      </c>
    </row>
    <row r="21" spans="1:26" ht="13.5">
      <c r="A21" s="57" t="s">
        <v>108</v>
      </c>
      <c r="B21" s="79">
        <v>-34390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-2087009</v>
      </c>
      <c r="C22" s="85">
        <f>SUM(C19:C21)</f>
        <v>0</v>
      </c>
      <c r="D22" s="86">
        <f aca="true" t="shared" si="3" ref="D22:Z22">SUM(D19:D21)</f>
        <v>26223641</v>
      </c>
      <c r="E22" s="87">
        <f t="shared" si="3"/>
        <v>26223641</v>
      </c>
      <c r="F22" s="87">
        <f t="shared" si="3"/>
        <v>15496800</v>
      </c>
      <c r="G22" s="87">
        <f t="shared" si="3"/>
        <v>-1985997</v>
      </c>
      <c r="H22" s="87">
        <f t="shared" si="3"/>
        <v>-3153203</v>
      </c>
      <c r="I22" s="87">
        <f t="shared" si="3"/>
        <v>10357600</v>
      </c>
      <c r="J22" s="87">
        <f t="shared" si="3"/>
        <v>-1266661</v>
      </c>
      <c r="K22" s="87">
        <f t="shared" si="3"/>
        <v>-1176350</v>
      </c>
      <c r="L22" s="87">
        <f t="shared" si="3"/>
        <v>4679426</v>
      </c>
      <c r="M22" s="87">
        <f t="shared" si="3"/>
        <v>2236415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12594015</v>
      </c>
      <c r="W22" s="87">
        <f t="shared" si="3"/>
        <v>13112262</v>
      </c>
      <c r="X22" s="87">
        <f t="shared" si="3"/>
        <v>-518247</v>
      </c>
      <c r="Y22" s="88">
        <f>+IF(W22&lt;&gt;0,(X22/W22)*100,0)</f>
        <v>-3.952384416967873</v>
      </c>
      <c r="Z22" s="89">
        <f t="shared" si="3"/>
        <v>26223641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-2087009</v>
      </c>
      <c r="C24" s="74">
        <f>SUM(C22:C23)</f>
        <v>0</v>
      </c>
      <c r="D24" s="75">
        <f aca="true" t="shared" si="4" ref="D24:Z24">SUM(D22:D23)</f>
        <v>26223641</v>
      </c>
      <c r="E24" s="76">
        <f t="shared" si="4"/>
        <v>26223641</v>
      </c>
      <c r="F24" s="76">
        <f t="shared" si="4"/>
        <v>15496800</v>
      </c>
      <c r="G24" s="76">
        <f t="shared" si="4"/>
        <v>-1985997</v>
      </c>
      <c r="H24" s="76">
        <f t="shared" si="4"/>
        <v>-3153203</v>
      </c>
      <c r="I24" s="76">
        <f t="shared" si="4"/>
        <v>10357600</v>
      </c>
      <c r="J24" s="76">
        <f t="shared" si="4"/>
        <v>-1266661</v>
      </c>
      <c r="K24" s="76">
        <f t="shared" si="4"/>
        <v>-1176350</v>
      </c>
      <c r="L24" s="76">
        <f t="shared" si="4"/>
        <v>4679426</v>
      </c>
      <c r="M24" s="76">
        <f t="shared" si="4"/>
        <v>2236415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12594015</v>
      </c>
      <c r="W24" s="76">
        <f t="shared" si="4"/>
        <v>13112262</v>
      </c>
      <c r="X24" s="76">
        <f t="shared" si="4"/>
        <v>-518247</v>
      </c>
      <c r="Y24" s="77">
        <f>+IF(W24&lt;&gt;0,(X24/W24)*100,0)</f>
        <v>-3.952384416967873</v>
      </c>
      <c r="Z24" s="78">
        <f t="shared" si="4"/>
        <v>26223641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6304532</v>
      </c>
      <c r="C27" s="21">
        <v>0</v>
      </c>
      <c r="D27" s="98">
        <v>28280000</v>
      </c>
      <c r="E27" s="99">
        <v>28280000</v>
      </c>
      <c r="F27" s="99">
        <v>1030599</v>
      </c>
      <c r="G27" s="99">
        <v>54822</v>
      </c>
      <c r="H27" s="99">
        <v>236029</v>
      </c>
      <c r="I27" s="99">
        <v>1321450</v>
      </c>
      <c r="J27" s="99">
        <v>842719</v>
      </c>
      <c r="K27" s="99">
        <v>1009970</v>
      </c>
      <c r="L27" s="99">
        <v>2301220</v>
      </c>
      <c r="M27" s="99">
        <v>4153909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5475359</v>
      </c>
      <c r="W27" s="99">
        <v>14140000</v>
      </c>
      <c r="X27" s="99">
        <v>-8664641</v>
      </c>
      <c r="Y27" s="100">
        <v>-61.28</v>
      </c>
      <c r="Z27" s="101">
        <v>28280000</v>
      </c>
    </row>
    <row r="28" spans="1:26" ht="13.5">
      <c r="A28" s="102" t="s">
        <v>44</v>
      </c>
      <c r="B28" s="18">
        <v>6270631</v>
      </c>
      <c r="C28" s="18">
        <v>0</v>
      </c>
      <c r="D28" s="58">
        <v>24358000</v>
      </c>
      <c r="E28" s="59">
        <v>24358000</v>
      </c>
      <c r="F28" s="59">
        <v>796980</v>
      </c>
      <c r="G28" s="59">
        <v>0</v>
      </c>
      <c r="H28" s="59">
        <v>234215</v>
      </c>
      <c r="I28" s="59">
        <v>1031195</v>
      </c>
      <c r="J28" s="59">
        <v>625354</v>
      </c>
      <c r="K28" s="59">
        <v>932973</v>
      </c>
      <c r="L28" s="59">
        <v>2284364</v>
      </c>
      <c r="M28" s="59">
        <v>3842691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4873886</v>
      </c>
      <c r="W28" s="59">
        <v>12179000</v>
      </c>
      <c r="X28" s="59">
        <v>-7305114</v>
      </c>
      <c r="Y28" s="60">
        <v>-59.98</v>
      </c>
      <c r="Z28" s="61">
        <v>24358000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54822</v>
      </c>
      <c r="H29" s="59">
        <v>0</v>
      </c>
      <c r="I29" s="59">
        <v>54822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54822</v>
      </c>
      <c r="W29" s="59"/>
      <c r="X29" s="59">
        <v>54822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3822000</v>
      </c>
      <c r="E30" s="59">
        <v>3822000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1911000</v>
      </c>
      <c r="X30" s="59">
        <v>-1911000</v>
      </c>
      <c r="Y30" s="60">
        <v>-100</v>
      </c>
      <c r="Z30" s="61">
        <v>3822000</v>
      </c>
    </row>
    <row r="31" spans="1:26" ht="13.5">
      <c r="A31" s="57" t="s">
        <v>49</v>
      </c>
      <c r="B31" s="18">
        <v>33901</v>
      </c>
      <c r="C31" s="18">
        <v>0</v>
      </c>
      <c r="D31" s="58">
        <v>100000</v>
      </c>
      <c r="E31" s="59">
        <v>100000</v>
      </c>
      <c r="F31" s="59">
        <v>233619</v>
      </c>
      <c r="G31" s="59">
        <v>0</v>
      </c>
      <c r="H31" s="59">
        <v>1814</v>
      </c>
      <c r="I31" s="59">
        <v>235433</v>
      </c>
      <c r="J31" s="59">
        <v>217365</v>
      </c>
      <c r="K31" s="59">
        <v>76997</v>
      </c>
      <c r="L31" s="59">
        <v>16856</v>
      </c>
      <c r="M31" s="59">
        <v>311218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546651</v>
      </c>
      <c r="W31" s="59">
        <v>50000</v>
      </c>
      <c r="X31" s="59">
        <v>496651</v>
      </c>
      <c r="Y31" s="60">
        <v>993.3</v>
      </c>
      <c r="Z31" s="61">
        <v>100000</v>
      </c>
    </row>
    <row r="32" spans="1:26" ht="13.5">
      <c r="A32" s="69" t="s">
        <v>50</v>
      </c>
      <c r="B32" s="21">
        <f>SUM(B28:B31)</f>
        <v>6304532</v>
      </c>
      <c r="C32" s="21">
        <f>SUM(C28:C31)</f>
        <v>0</v>
      </c>
      <c r="D32" s="98">
        <f aca="true" t="shared" si="5" ref="D32:Z32">SUM(D28:D31)</f>
        <v>28280000</v>
      </c>
      <c r="E32" s="99">
        <f t="shared" si="5"/>
        <v>28280000</v>
      </c>
      <c r="F32" s="99">
        <f t="shared" si="5"/>
        <v>1030599</v>
      </c>
      <c r="G32" s="99">
        <f t="shared" si="5"/>
        <v>54822</v>
      </c>
      <c r="H32" s="99">
        <f t="shared" si="5"/>
        <v>236029</v>
      </c>
      <c r="I32" s="99">
        <f t="shared" si="5"/>
        <v>1321450</v>
      </c>
      <c r="J32" s="99">
        <f t="shared" si="5"/>
        <v>842719</v>
      </c>
      <c r="K32" s="99">
        <f t="shared" si="5"/>
        <v>1009970</v>
      </c>
      <c r="L32" s="99">
        <f t="shared" si="5"/>
        <v>2301220</v>
      </c>
      <c r="M32" s="99">
        <f t="shared" si="5"/>
        <v>4153909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5475359</v>
      </c>
      <c r="W32" s="99">
        <f t="shared" si="5"/>
        <v>14140000</v>
      </c>
      <c r="X32" s="99">
        <f t="shared" si="5"/>
        <v>-8664641</v>
      </c>
      <c r="Y32" s="100">
        <f>+IF(W32&lt;&gt;0,(X32/W32)*100,0)</f>
        <v>-61.277517680339464</v>
      </c>
      <c r="Z32" s="101">
        <f t="shared" si="5"/>
        <v>28280000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6162276</v>
      </c>
      <c r="C35" s="18">
        <v>0</v>
      </c>
      <c r="D35" s="58">
        <v>13976020</v>
      </c>
      <c r="E35" s="59">
        <v>13976020</v>
      </c>
      <c r="F35" s="59">
        <v>-17353962</v>
      </c>
      <c r="G35" s="59">
        <v>801825</v>
      </c>
      <c r="H35" s="59">
        <v>5551706</v>
      </c>
      <c r="I35" s="59">
        <v>5551706</v>
      </c>
      <c r="J35" s="59">
        <v>1520935</v>
      </c>
      <c r="K35" s="59">
        <v>3703848</v>
      </c>
      <c r="L35" s="59">
        <v>-7222966</v>
      </c>
      <c r="M35" s="59">
        <v>-7222966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-7222966</v>
      </c>
      <c r="W35" s="59">
        <v>6988010</v>
      </c>
      <c r="X35" s="59">
        <v>-14210976</v>
      </c>
      <c r="Y35" s="60">
        <v>-203.36</v>
      </c>
      <c r="Z35" s="61">
        <v>13976020</v>
      </c>
    </row>
    <row r="36" spans="1:26" ht="13.5">
      <c r="A36" s="57" t="s">
        <v>53</v>
      </c>
      <c r="B36" s="18">
        <v>181692245</v>
      </c>
      <c r="C36" s="18">
        <v>0</v>
      </c>
      <c r="D36" s="58">
        <v>203197560</v>
      </c>
      <c r="E36" s="59">
        <v>203197560</v>
      </c>
      <c r="F36" s="59">
        <v>-233619</v>
      </c>
      <c r="G36" s="59">
        <v>-42296</v>
      </c>
      <c r="H36" s="59">
        <v>-1814</v>
      </c>
      <c r="I36" s="59">
        <v>-1814</v>
      </c>
      <c r="J36" s="59">
        <v>-217365</v>
      </c>
      <c r="K36" s="59">
        <v>-76997</v>
      </c>
      <c r="L36" s="59">
        <v>-17014</v>
      </c>
      <c r="M36" s="59">
        <v>-17014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-17014</v>
      </c>
      <c r="W36" s="59">
        <v>101598780</v>
      </c>
      <c r="X36" s="59">
        <v>-101615794</v>
      </c>
      <c r="Y36" s="60">
        <v>-100.02</v>
      </c>
      <c r="Z36" s="61">
        <v>203197560</v>
      </c>
    </row>
    <row r="37" spans="1:26" ht="13.5">
      <c r="A37" s="57" t="s">
        <v>54</v>
      </c>
      <c r="B37" s="18">
        <v>12320027</v>
      </c>
      <c r="C37" s="18">
        <v>0</v>
      </c>
      <c r="D37" s="58">
        <v>13566972</v>
      </c>
      <c r="E37" s="59">
        <v>13566972</v>
      </c>
      <c r="F37" s="59">
        <v>-2304841</v>
      </c>
      <c r="G37" s="59">
        <v>-1465527</v>
      </c>
      <c r="H37" s="59">
        <v>2220328</v>
      </c>
      <c r="I37" s="59">
        <v>2220328</v>
      </c>
      <c r="J37" s="59">
        <v>-152126</v>
      </c>
      <c r="K37" s="59">
        <v>2275955</v>
      </c>
      <c r="L37" s="59">
        <v>-2741386</v>
      </c>
      <c r="M37" s="59">
        <v>-2741386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-2741386</v>
      </c>
      <c r="W37" s="59">
        <v>6783486</v>
      </c>
      <c r="X37" s="59">
        <v>-9524872</v>
      </c>
      <c r="Y37" s="60">
        <v>-140.41</v>
      </c>
      <c r="Z37" s="61">
        <v>13566972</v>
      </c>
    </row>
    <row r="38" spans="1:26" ht="13.5">
      <c r="A38" s="57" t="s">
        <v>55</v>
      </c>
      <c r="B38" s="18">
        <v>20340116</v>
      </c>
      <c r="C38" s="18">
        <v>0</v>
      </c>
      <c r="D38" s="58">
        <v>16450879</v>
      </c>
      <c r="E38" s="59">
        <v>16450879</v>
      </c>
      <c r="F38" s="59">
        <v>26919</v>
      </c>
      <c r="G38" s="59">
        <v>127260</v>
      </c>
      <c r="H38" s="59">
        <v>173275</v>
      </c>
      <c r="I38" s="59">
        <v>173275</v>
      </c>
      <c r="J38" s="59">
        <v>189036</v>
      </c>
      <c r="K38" s="59">
        <v>173036</v>
      </c>
      <c r="L38" s="59">
        <v>173036</v>
      </c>
      <c r="M38" s="59">
        <v>173036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173036</v>
      </c>
      <c r="W38" s="59">
        <v>8225440</v>
      </c>
      <c r="X38" s="59">
        <v>-8052404</v>
      </c>
      <c r="Y38" s="60">
        <v>-97.9</v>
      </c>
      <c r="Z38" s="61">
        <v>16450879</v>
      </c>
    </row>
    <row r="39" spans="1:26" ht="13.5">
      <c r="A39" s="57" t="s">
        <v>56</v>
      </c>
      <c r="B39" s="18">
        <v>155194378</v>
      </c>
      <c r="C39" s="18">
        <v>0</v>
      </c>
      <c r="D39" s="58">
        <v>187155729</v>
      </c>
      <c r="E39" s="59">
        <v>187155729</v>
      </c>
      <c r="F39" s="59">
        <v>-15309659</v>
      </c>
      <c r="G39" s="59">
        <v>2097796</v>
      </c>
      <c r="H39" s="59">
        <v>3156289</v>
      </c>
      <c r="I39" s="59">
        <v>3156289</v>
      </c>
      <c r="J39" s="59">
        <v>1266661</v>
      </c>
      <c r="K39" s="59">
        <v>1177859</v>
      </c>
      <c r="L39" s="59">
        <v>-4671630</v>
      </c>
      <c r="M39" s="59">
        <v>-4671630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-4671630</v>
      </c>
      <c r="W39" s="59">
        <v>93577865</v>
      </c>
      <c r="X39" s="59">
        <v>-98249495</v>
      </c>
      <c r="Y39" s="60">
        <v>-104.99</v>
      </c>
      <c r="Z39" s="61">
        <v>187155729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5285383</v>
      </c>
      <c r="C42" s="18">
        <v>0</v>
      </c>
      <c r="D42" s="58">
        <v>27120043</v>
      </c>
      <c r="E42" s="59">
        <v>27120043</v>
      </c>
      <c r="F42" s="59">
        <v>403683</v>
      </c>
      <c r="G42" s="59">
        <v>900271</v>
      </c>
      <c r="H42" s="59">
        <v>-647100</v>
      </c>
      <c r="I42" s="59">
        <v>656854</v>
      </c>
      <c r="J42" s="59">
        <v>1120946</v>
      </c>
      <c r="K42" s="59">
        <v>1200179</v>
      </c>
      <c r="L42" s="59">
        <v>2620039</v>
      </c>
      <c r="M42" s="59">
        <v>4941164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5598018</v>
      </c>
      <c r="W42" s="59">
        <v>16085454</v>
      </c>
      <c r="X42" s="59">
        <v>-10487436</v>
      </c>
      <c r="Y42" s="60">
        <v>-65.2</v>
      </c>
      <c r="Z42" s="61">
        <v>27120043</v>
      </c>
    </row>
    <row r="43" spans="1:26" ht="13.5">
      <c r="A43" s="57" t="s">
        <v>59</v>
      </c>
      <c r="B43" s="18">
        <v>-5957396</v>
      </c>
      <c r="C43" s="18">
        <v>0</v>
      </c>
      <c r="D43" s="58">
        <v>-25092466</v>
      </c>
      <c r="E43" s="59">
        <v>-25092466</v>
      </c>
      <c r="F43" s="59">
        <v>-205353</v>
      </c>
      <c r="G43" s="59">
        <v>-31796</v>
      </c>
      <c r="H43" s="59">
        <v>3586</v>
      </c>
      <c r="I43" s="59">
        <v>-233563</v>
      </c>
      <c r="J43" s="59">
        <v>-841589</v>
      </c>
      <c r="K43" s="59">
        <v>-1000591</v>
      </c>
      <c r="L43" s="59">
        <v>-2294207</v>
      </c>
      <c r="M43" s="59">
        <v>-4136387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-4369950</v>
      </c>
      <c r="W43" s="59">
        <v>-16050878</v>
      </c>
      <c r="X43" s="59">
        <v>11680928</v>
      </c>
      <c r="Y43" s="60">
        <v>-72.77</v>
      </c>
      <c r="Z43" s="61">
        <v>-25092466</v>
      </c>
    </row>
    <row r="44" spans="1:26" ht="13.5">
      <c r="A44" s="57" t="s">
        <v>60</v>
      </c>
      <c r="B44" s="18">
        <v>-674425</v>
      </c>
      <c r="C44" s="18">
        <v>0</v>
      </c>
      <c r="D44" s="58">
        <v>-1384883</v>
      </c>
      <c r="E44" s="59">
        <v>-1384883</v>
      </c>
      <c r="F44" s="59">
        <v>-26919</v>
      </c>
      <c r="G44" s="59">
        <v>-127260</v>
      </c>
      <c r="H44" s="59">
        <v>-173275</v>
      </c>
      <c r="I44" s="59">
        <v>-327454</v>
      </c>
      <c r="J44" s="59">
        <v>-189036</v>
      </c>
      <c r="K44" s="59">
        <v>-173036</v>
      </c>
      <c r="L44" s="59">
        <v>-173036</v>
      </c>
      <c r="M44" s="59">
        <v>-535108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-862562</v>
      </c>
      <c r="W44" s="59">
        <v>-722274</v>
      </c>
      <c r="X44" s="59">
        <v>-140288</v>
      </c>
      <c r="Y44" s="60">
        <v>19.42</v>
      </c>
      <c r="Z44" s="61">
        <v>-1384883</v>
      </c>
    </row>
    <row r="45" spans="1:26" ht="13.5">
      <c r="A45" s="69" t="s">
        <v>61</v>
      </c>
      <c r="B45" s="21">
        <v>2295244</v>
      </c>
      <c r="C45" s="21">
        <v>0</v>
      </c>
      <c r="D45" s="98">
        <v>1937226</v>
      </c>
      <c r="E45" s="99">
        <v>1937226</v>
      </c>
      <c r="F45" s="99">
        <v>530409</v>
      </c>
      <c r="G45" s="99">
        <v>1271624</v>
      </c>
      <c r="H45" s="99">
        <v>454835</v>
      </c>
      <c r="I45" s="99">
        <v>454835</v>
      </c>
      <c r="J45" s="99">
        <v>545156</v>
      </c>
      <c r="K45" s="99">
        <v>571708</v>
      </c>
      <c r="L45" s="99">
        <v>724504</v>
      </c>
      <c r="M45" s="99">
        <v>724504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724504</v>
      </c>
      <c r="W45" s="99">
        <v>606834</v>
      </c>
      <c r="X45" s="99">
        <v>117670</v>
      </c>
      <c r="Y45" s="100">
        <v>19.39</v>
      </c>
      <c r="Z45" s="101">
        <v>1937226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3452287</v>
      </c>
      <c r="C49" s="51">
        <v>0</v>
      </c>
      <c r="D49" s="128">
        <v>1181330</v>
      </c>
      <c r="E49" s="53">
        <v>1462306</v>
      </c>
      <c r="F49" s="53">
        <v>0</v>
      </c>
      <c r="G49" s="53">
        <v>0</v>
      </c>
      <c r="H49" s="53">
        <v>0</v>
      </c>
      <c r="I49" s="53">
        <v>4215465</v>
      </c>
      <c r="J49" s="53">
        <v>0</v>
      </c>
      <c r="K49" s="53">
        <v>0</v>
      </c>
      <c r="L49" s="53">
        <v>0</v>
      </c>
      <c r="M49" s="53">
        <v>901784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1389232</v>
      </c>
      <c r="W49" s="53">
        <v>830721</v>
      </c>
      <c r="X49" s="53">
        <v>53877129</v>
      </c>
      <c r="Y49" s="53">
        <v>67310254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2194343</v>
      </c>
      <c r="C51" s="51">
        <v>0</v>
      </c>
      <c r="D51" s="128">
        <v>114799</v>
      </c>
      <c r="E51" s="53">
        <v>374754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561846</v>
      </c>
      <c r="X51" s="53">
        <v>0</v>
      </c>
      <c r="Y51" s="53">
        <v>3245742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75.07592268201878</v>
      </c>
      <c r="C58" s="5">
        <f>IF(C67=0,0,+(C76/C67)*100)</f>
        <v>0</v>
      </c>
      <c r="D58" s="6">
        <f aca="true" t="shared" si="6" ref="D58:Z58">IF(D67=0,0,+(D76/D67)*100)</f>
        <v>92.65350010559854</v>
      </c>
      <c r="E58" s="7">
        <f t="shared" si="6"/>
        <v>92.65350010559854</v>
      </c>
      <c r="F58" s="7">
        <f t="shared" si="6"/>
        <v>11.160169539091559</v>
      </c>
      <c r="G58" s="7">
        <f t="shared" si="6"/>
        <v>158.00460016183396</v>
      </c>
      <c r="H58" s="7">
        <f t="shared" si="6"/>
        <v>484.5213528254635</v>
      </c>
      <c r="I58" s="7">
        <f t="shared" si="6"/>
        <v>44.44242409290145</v>
      </c>
      <c r="J58" s="7">
        <f t="shared" si="6"/>
        <v>127.2535506007494</v>
      </c>
      <c r="K58" s="7">
        <f t="shared" si="6"/>
        <v>153.38499584641056</v>
      </c>
      <c r="L58" s="7">
        <f t="shared" si="6"/>
        <v>69.52410017093932</v>
      </c>
      <c r="M58" s="7">
        <f t="shared" si="6"/>
        <v>107.35115645335314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65.12407950757388</v>
      </c>
      <c r="W58" s="7">
        <f t="shared" si="6"/>
        <v>93.09648389430077</v>
      </c>
      <c r="X58" s="7">
        <f t="shared" si="6"/>
        <v>0</v>
      </c>
      <c r="Y58" s="7">
        <f t="shared" si="6"/>
        <v>0</v>
      </c>
      <c r="Z58" s="8">
        <f t="shared" si="6"/>
        <v>92.65350010559854</v>
      </c>
    </row>
    <row r="59" spans="1:26" ht="13.5">
      <c r="A59" s="36" t="s">
        <v>31</v>
      </c>
      <c r="B59" s="9">
        <f aca="true" t="shared" si="7" ref="B59:Z66">IF(B68=0,0,+(B77/B68)*100)</f>
        <v>63.54783531025099</v>
      </c>
      <c r="C59" s="9">
        <f t="shared" si="7"/>
        <v>0</v>
      </c>
      <c r="D59" s="2">
        <f t="shared" si="7"/>
        <v>74.01399827528763</v>
      </c>
      <c r="E59" s="10">
        <f t="shared" si="7"/>
        <v>74.01399827528763</v>
      </c>
      <c r="F59" s="10">
        <f t="shared" si="7"/>
        <v>2.0384523058543746</v>
      </c>
      <c r="G59" s="10">
        <f t="shared" si="7"/>
        <v>-140.38016821501373</v>
      </c>
      <c r="H59" s="10">
        <f t="shared" si="7"/>
        <v>-15258.26923076923</v>
      </c>
      <c r="I59" s="10">
        <f t="shared" si="7"/>
        <v>21.016762083440653</v>
      </c>
      <c r="J59" s="10">
        <f t="shared" si="7"/>
        <v>-16584.88269536073</v>
      </c>
      <c r="K59" s="10">
        <f t="shared" si="7"/>
        <v>222945.55984555985</v>
      </c>
      <c r="L59" s="10">
        <f t="shared" si="7"/>
        <v>-106206.16332819723</v>
      </c>
      <c r="M59" s="10">
        <f t="shared" si="7"/>
        <v>-60670.673163688865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53.957177504035606</v>
      </c>
      <c r="W59" s="10">
        <f t="shared" si="7"/>
        <v>74.01397571381366</v>
      </c>
      <c r="X59" s="10">
        <f t="shared" si="7"/>
        <v>0</v>
      </c>
      <c r="Y59" s="10">
        <f t="shared" si="7"/>
        <v>0</v>
      </c>
      <c r="Z59" s="11">
        <f t="shared" si="7"/>
        <v>74.01399827528763</v>
      </c>
    </row>
    <row r="60" spans="1:26" ht="13.5">
      <c r="A60" s="37" t="s">
        <v>32</v>
      </c>
      <c r="B60" s="12">
        <f t="shared" si="7"/>
        <v>89.04510925849347</v>
      </c>
      <c r="C60" s="12">
        <f t="shared" si="7"/>
        <v>0</v>
      </c>
      <c r="D60" s="3">
        <f t="shared" si="7"/>
        <v>99.39789540395908</v>
      </c>
      <c r="E60" s="13">
        <f t="shared" si="7"/>
        <v>99.39789540395908</v>
      </c>
      <c r="F60" s="13">
        <f t="shared" si="7"/>
        <v>49.89059704296356</v>
      </c>
      <c r="G60" s="13">
        <f t="shared" si="7"/>
        <v>93.62255699538105</v>
      </c>
      <c r="H60" s="13">
        <f t="shared" si="7"/>
        <v>462.86749203671997</v>
      </c>
      <c r="I60" s="13">
        <f t="shared" si="7"/>
        <v>100.16791531528635</v>
      </c>
      <c r="J60" s="13">
        <f t="shared" si="7"/>
        <v>89.14068392235052</v>
      </c>
      <c r="K60" s="13">
        <f t="shared" si="7"/>
        <v>79.92180798792734</v>
      </c>
      <c r="L60" s="13">
        <f t="shared" si="7"/>
        <v>54.16831573188865</v>
      </c>
      <c r="M60" s="13">
        <f t="shared" si="7"/>
        <v>70.0393803177996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82.33626232614537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99.39789540395908</v>
      </c>
    </row>
    <row r="61" spans="1:26" ht="13.5">
      <c r="A61" s="38" t="s">
        <v>114</v>
      </c>
      <c r="B61" s="12">
        <f t="shared" si="7"/>
        <v>85.15047944667837</v>
      </c>
      <c r="C61" s="12">
        <f t="shared" si="7"/>
        <v>0</v>
      </c>
      <c r="D61" s="3">
        <f t="shared" si="7"/>
        <v>99.39786962150002</v>
      </c>
      <c r="E61" s="13">
        <f t="shared" si="7"/>
        <v>99.39786962150002</v>
      </c>
      <c r="F61" s="13">
        <f t="shared" si="7"/>
        <v>75.54025621149466</v>
      </c>
      <c r="G61" s="13">
        <f t="shared" si="7"/>
        <v>117.67089601863712</v>
      </c>
      <c r="H61" s="13">
        <f t="shared" si="7"/>
        <v>246.69253388972265</v>
      </c>
      <c r="I61" s="13">
        <f t="shared" si="7"/>
        <v>120.18484068083868</v>
      </c>
      <c r="J61" s="13">
        <f t="shared" si="7"/>
        <v>117.70209042456436</v>
      </c>
      <c r="K61" s="13">
        <f t="shared" si="7"/>
        <v>95.44908365381636</v>
      </c>
      <c r="L61" s="13">
        <f t="shared" si="7"/>
        <v>78.10507435340753</v>
      </c>
      <c r="M61" s="13">
        <f t="shared" si="7"/>
        <v>93.65330808884424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105.24661341277121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99.39786962150002</v>
      </c>
    </row>
    <row r="62" spans="1:26" ht="13.5">
      <c r="A62" s="38" t="s">
        <v>115</v>
      </c>
      <c r="B62" s="12">
        <f t="shared" si="7"/>
        <v>88.44481127907528</v>
      </c>
      <c r="C62" s="12">
        <f t="shared" si="7"/>
        <v>0</v>
      </c>
      <c r="D62" s="3">
        <f t="shared" si="7"/>
        <v>99.39788826219046</v>
      </c>
      <c r="E62" s="13">
        <f t="shared" si="7"/>
        <v>99.39788826219046</v>
      </c>
      <c r="F62" s="13">
        <f t="shared" si="7"/>
        <v>47.962711495609916</v>
      </c>
      <c r="G62" s="13">
        <f t="shared" si="7"/>
        <v>82.60965743097385</v>
      </c>
      <c r="H62" s="13">
        <f t="shared" si="7"/>
        <v>-11749.79674796748</v>
      </c>
      <c r="I62" s="13">
        <f t="shared" si="7"/>
        <v>102.6081356780916</v>
      </c>
      <c r="J62" s="13">
        <f t="shared" si="7"/>
        <v>65.34017120594099</v>
      </c>
      <c r="K62" s="13">
        <f t="shared" si="7"/>
        <v>69.10515442299582</v>
      </c>
      <c r="L62" s="13">
        <f t="shared" si="7"/>
        <v>40.66308208216726</v>
      </c>
      <c r="M62" s="13">
        <f t="shared" si="7"/>
        <v>53.91641787563558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70.51141065640343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99.39788826219046</v>
      </c>
    </row>
    <row r="63" spans="1:26" ht="13.5">
      <c r="A63" s="38" t="s">
        <v>116</v>
      </c>
      <c r="B63" s="12">
        <f t="shared" si="7"/>
        <v>83.15654704981684</v>
      </c>
      <c r="C63" s="12">
        <f t="shared" si="7"/>
        <v>0</v>
      </c>
      <c r="D63" s="3">
        <f t="shared" si="7"/>
        <v>99.39790038714162</v>
      </c>
      <c r="E63" s="13">
        <f t="shared" si="7"/>
        <v>99.39790038714162</v>
      </c>
      <c r="F63" s="13">
        <f t="shared" si="7"/>
        <v>16.909259010276354</v>
      </c>
      <c r="G63" s="13">
        <f t="shared" si="7"/>
        <v>58.99047278257369</v>
      </c>
      <c r="H63" s="13">
        <f t="shared" si="7"/>
        <v>-1914.7375123814913</v>
      </c>
      <c r="I63" s="13">
        <f t="shared" si="7"/>
        <v>61.813905238457146</v>
      </c>
      <c r="J63" s="13">
        <f t="shared" si="7"/>
        <v>61.11589200130212</v>
      </c>
      <c r="K63" s="13">
        <f t="shared" si="7"/>
        <v>66.26901855323207</v>
      </c>
      <c r="L63" s="13">
        <f t="shared" si="7"/>
        <v>33.70797461934049</v>
      </c>
      <c r="M63" s="13">
        <f t="shared" si="7"/>
        <v>48.890916754373684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54.41393614024905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99.39790038714162</v>
      </c>
    </row>
    <row r="64" spans="1:26" ht="13.5">
      <c r="A64" s="38" t="s">
        <v>117</v>
      </c>
      <c r="B64" s="12">
        <f t="shared" si="7"/>
        <v>93.29600497107845</v>
      </c>
      <c r="C64" s="12">
        <f t="shared" si="7"/>
        <v>0</v>
      </c>
      <c r="D64" s="3">
        <f t="shared" si="7"/>
        <v>99.39798395955364</v>
      </c>
      <c r="E64" s="13">
        <f t="shared" si="7"/>
        <v>99.39798395955364</v>
      </c>
      <c r="F64" s="13">
        <f t="shared" si="7"/>
        <v>30.175711430375586</v>
      </c>
      <c r="G64" s="13">
        <f t="shared" si="7"/>
        <v>69.93504644060823</v>
      </c>
      <c r="H64" s="13">
        <f t="shared" si="7"/>
        <v>19589.827060020347</v>
      </c>
      <c r="I64" s="13">
        <f t="shared" si="7"/>
        <v>76.13673646551683</v>
      </c>
      <c r="J64" s="13">
        <f t="shared" si="7"/>
        <v>68.3110925436447</v>
      </c>
      <c r="K64" s="13">
        <f t="shared" si="7"/>
        <v>59.4226120086693</v>
      </c>
      <c r="L64" s="13">
        <f t="shared" si="7"/>
        <v>34.34658915822894</v>
      </c>
      <c r="M64" s="13">
        <f t="shared" si="7"/>
        <v>49.01911750584168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59.573369633287776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99.39798395955364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28.266988339364694</v>
      </c>
      <c r="G65" s="13">
        <f t="shared" si="7"/>
        <v>23.936451897616944</v>
      </c>
      <c r="H65" s="13">
        <f t="shared" si="7"/>
        <v>0</v>
      </c>
      <c r="I65" s="13">
        <f t="shared" si="7"/>
        <v>37.86070119372121</v>
      </c>
      <c r="J65" s="13">
        <f t="shared" si="7"/>
        <v>0</v>
      </c>
      <c r="K65" s="13">
        <f t="shared" si="7"/>
        <v>1588.5714285714287</v>
      </c>
      <c r="L65" s="13">
        <f t="shared" si="7"/>
        <v>0</v>
      </c>
      <c r="M65" s="13">
        <f t="shared" si="7"/>
        <v>4842.142857142857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100.25976435661936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99.37957363831559</v>
      </c>
      <c r="E66" s="16">
        <f t="shared" si="7"/>
        <v>99.37957363831559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99.37957363831559</v>
      </c>
    </row>
    <row r="67" spans="1:26" ht="13.5" hidden="1">
      <c r="A67" s="40" t="s">
        <v>120</v>
      </c>
      <c r="B67" s="23">
        <v>33977659</v>
      </c>
      <c r="C67" s="23"/>
      <c r="D67" s="24">
        <v>37045968</v>
      </c>
      <c r="E67" s="25">
        <v>37045968</v>
      </c>
      <c r="F67" s="25">
        <v>13576102</v>
      </c>
      <c r="G67" s="25">
        <v>1569510</v>
      </c>
      <c r="H67" s="25">
        <v>621721</v>
      </c>
      <c r="I67" s="25">
        <v>15767333</v>
      </c>
      <c r="J67" s="25">
        <v>2026136</v>
      </c>
      <c r="K67" s="25">
        <v>2088555</v>
      </c>
      <c r="L67" s="25">
        <v>3607713</v>
      </c>
      <c r="M67" s="25">
        <v>7722404</v>
      </c>
      <c r="N67" s="25"/>
      <c r="O67" s="25"/>
      <c r="P67" s="25"/>
      <c r="Q67" s="25"/>
      <c r="R67" s="25"/>
      <c r="S67" s="25"/>
      <c r="T67" s="25"/>
      <c r="U67" s="25"/>
      <c r="V67" s="25">
        <v>23489737</v>
      </c>
      <c r="W67" s="25">
        <v>18522822</v>
      </c>
      <c r="X67" s="25"/>
      <c r="Y67" s="24"/>
      <c r="Z67" s="26">
        <v>37045968</v>
      </c>
    </row>
    <row r="68" spans="1:26" ht="13.5" hidden="1">
      <c r="A68" s="36" t="s">
        <v>31</v>
      </c>
      <c r="B68" s="18">
        <v>10333005</v>
      </c>
      <c r="C68" s="18"/>
      <c r="D68" s="19">
        <v>9841641</v>
      </c>
      <c r="E68" s="20">
        <v>9841641</v>
      </c>
      <c r="F68" s="20">
        <v>10747860</v>
      </c>
      <c r="G68" s="20">
        <v>-525399</v>
      </c>
      <c r="H68" s="20">
        <v>-7800</v>
      </c>
      <c r="I68" s="20">
        <v>10214661</v>
      </c>
      <c r="J68" s="20">
        <v>-5669</v>
      </c>
      <c r="K68" s="20">
        <v>777</v>
      </c>
      <c r="L68" s="20">
        <v>-649</v>
      </c>
      <c r="M68" s="20">
        <v>-5541</v>
      </c>
      <c r="N68" s="20"/>
      <c r="O68" s="20"/>
      <c r="P68" s="20"/>
      <c r="Q68" s="20"/>
      <c r="R68" s="20"/>
      <c r="S68" s="20"/>
      <c r="T68" s="20"/>
      <c r="U68" s="20"/>
      <c r="V68" s="20">
        <v>10209120</v>
      </c>
      <c r="W68" s="20">
        <v>4920822</v>
      </c>
      <c r="X68" s="20"/>
      <c r="Y68" s="19"/>
      <c r="Z68" s="22">
        <v>9841641</v>
      </c>
    </row>
    <row r="69" spans="1:26" ht="13.5" hidden="1">
      <c r="A69" s="37" t="s">
        <v>32</v>
      </c>
      <c r="B69" s="18">
        <v>21273083</v>
      </c>
      <c r="C69" s="18"/>
      <c r="D69" s="19">
        <v>25378647</v>
      </c>
      <c r="E69" s="20">
        <v>25378647</v>
      </c>
      <c r="F69" s="20">
        <v>2597736</v>
      </c>
      <c r="G69" s="20">
        <v>1861028</v>
      </c>
      <c r="H69" s="20">
        <v>393682</v>
      </c>
      <c r="I69" s="20">
        <v>4852446</v>
      </c>
      <c r="J69" s="20">
        <v>1837694</v>
      </c>
      <c r="K69" s="20">
        <v>1840853</v>
      </c>
      <c r="L69" s="20">
        <v>3357963</v>
      </c>
      <c r="M69" s="20">
        <v>7036510</v>
      </c>
      <c r="N69" s="20"/>
      <c r="O69" s="20"/>
      <c r="P69" s="20"/>
      <c r="Q69" s="20"/>
      <c r="R69" s="20"/>
      <c r="S69" s="20"/>
      <c r="T69" s="20"/>
      <c r="U69" s="20"/>
      <c r="V69" s="20">
        <v>11888956</v>
      </c>
      <c r="W69" s="20">
        <v>12689328</v>
      </c>
      <c r="X69" s="20"/>
      <c r="Y69" s="19"/>
      <c r="Z69" s="22">
        <v>25378647</v>
      </c>
    </row>
    <row r="70" spans="1:26" ht="13.5" hidden="1">
      <c r="A70" s="38" t="s">
        <v>114</v>
      </c>
      <c r="B70" s="18">
        <v>10115202</v>
      </c>
      <c r="C70" s="18"/>
      <c r="D70" s="19">
        <v>12285047</v>
      </c>
      <c r="E70" s="20">
        <v>12285047</v>
      </c>
      <c r="F70" s="20">
        <v>1110723</v>
      </c>
      <c r="G70" s="20">
        <v>896276</v>
      </c>
      <c r="H70" s="20">
        <v>409785</v>
      </c>
      <c r="I70" s="20">
        <v>2416784</v>
      </c>
      <c r="J70" s="20">
        <v>841121</v>
      </c>
      <c r="K70" s="20">
        <v>871341</v>
      </c>
      <c r="L70" s="20">
        <v>1401617</v>
      </c>
      <c r="M70" s="20">
        <v>3114079</v>
      </c>
      <c r="N70" s="20"/>
      <c r="O70" s="20"/>
      <c r="P70" s="20"/>
      <c r="Q70" s="20"/>
      <c r="R70" s="20"/>
      <c r="S70" s="20"/>
      <c r="T70" s="20"/>
      <c r="U70" s="20"/>
      <c r="V70" s="20">
        <v>5530863</v>
      </c>
      <c r="W70" s="20">
        <v>6142524</v>
      </c>
      <c r="X70" s="20"/>
      <c r="Y70" s="19"/>
      <c r="Z70" s="22">
        <v>12285047</v>
      </c>
    </row>
    <row r="71" spans="1:26" ht="13.5" hidden="1">
      <c r="A71" s="38" t="s">
        <v>115</v>
      </c>
      <c r="B71" s="18">
        <v>5873673</v>
      </c>
      <c r="C71" s="18"/>
      <c r="D71" s="19">
        <v>5831974</v>
      </c>
      <c r="E71" s="20">
        <v>5831974</v>
      </c>
      <c r="F71" s="20">
        <v>496346</v>
      </c>
      <c r="G71" s="20">
        <v>393293</v>
      </c>
      <c r="H71" s="20">
        <v>-2952</v>
      </c>
      <c r="I71" s="20">
        <v>886687</v>
      </c>
      <c r="J71" s="20">
        <v>437368</v>
      </c>
      <c r="K71" s="20">
        <v>419659</v>
      </c>
      <c r="L71" s="20">
        <v>857933</v>
      </c>
      <c r="M71" s="20">
        <v>1714960</v>
      </c>
      <c r="N71" s="20"/>
      <c r="O71" s="20"/>
      <c r="P71" s="20"/>
      <c r="Q71" s="20"/>
      <c r="R71" s="20"/>
      <c r="S71" s="20"/>
      <c r="T71" s="20"/>
      <c r="U71" s="20"/>
      <c r="V71" s="20">
        <v>2601647</v>
      </c>
      <c r="W71" s="20">
        <v>2915988</v>
      </c>
      <c r="X71" s="20"/>
      <c r="Y71" s="19"/>
      <c r="Z71" s="22">
        <v>5831974</v>
      </c>
    </row>
    <row r="72" spans="1:26" ht="13.5" hidden="1">
      <c r="A72" s="38" t="s">
        <v>116</v>
      </c>
      <c r="B72" s="18">
        <v>2870415</v>
      </c>
      <c r="C72" s="18"/>
      <c r="D72" s="19">
        <v>3406247</v>
      </c>
      <c r="E72" s="20">
        <v>3406247</v>
      </c>
      <c r="F72" s="20">
        <v>602451</v>
      </c>
      <c r="G72" s="20">
        <v>312998</v>
      </c>
      <c r="H72" s="20">
        <v>-14134</v>
      </c>
      <c r="I72" s="20">
        <v>901315</v>
      </c>
      <c r="J72" s="20">
        <v>310263</v>
      </c>
      <c r="K72" s="20">
        <v>301942</v>
      </c>
      <c r="L72" s="20">
        <v>595414</v>
      </c>
      <c r="M72" s="20">
        <v>1207619</v>
      </c>
      <c r="N72" s="20"/>
      <c r="O72" s="20"/>
      <c r="P72" s="20"/>
      <c r="Q72" s="20"/>
      <c r="R72" s="20"/>
      <c r="S72" s="20"/>
      <c r="T72" s="20"/>
      <c r="U72" s="20"/>
      <c r="V72" s="20">
        <v>2108934</v>
      </c>
      <c r="W72" s="20">
        <v>1703124</v>
      </c>
      <c r="X72" s="20"/>
      <c r="Y72" s="19"/>
      <c r="Z72" s="22">
        <v>3406247</v>
      </c>
    </row>
    <row r="73" spans="1:26" ht="13.5" hidden="1">
      <c r="A73" s="38" t="s">
        <v>117</v>
      </c>
      <c r="B73" s="18">
        <v>2945035</v>
      </c>
      <c r="C73" s="18"/>
      <c r="D73" s="19">
        <v>3855379</v>
      </c>
      <c r="E73" s="20">
        <v>3855379</v>
      </c>
      <c r="F73" s="20">
        <v>383242</v>
      </c>
      <c r="G73" s="20">
        <v>252796</v>
      </c>
      <c r="H73" s="20">
        <v>983</v>
      </c>
      <c r="I73" s="20">
        <v>637021</v>
      </c>
      <c r="J73" s="20">
        <v>248942</v>
      </c>
      <c r="K73" s="20">
        <v>247771</v>
      </c>
      <c r="L73" s="20">
        <v>502999</v>
      </c>
      <c r="M73" s="20">
        <v>999712</v>
      </c>
      <c r="N73" s="20"/>
      <c r="O73" s="20"/>
      <c r="P73" s="20"/>
      <c r="Q73" s="20"/>
      <c r="R73" s="20"/>
      <c r="S73" s="20"/>
      <c r="T73" s="20"/>
      <c r="U73" s="20"/>
      <c r="V73" s="20">
        <v>1636733</v>
      </c>
      <c r="W73" s="20">
        <v>1927692</v>
      </c>
      <c r="X73" s="20"/>
      <c r="Y73" s="19"/>
      <c r="Z73" s="22">
        <v>3855379</v>
      </c>
    </row>
    <row r="74" spans="1:26" ht="13.5" hidden="1">
      <c r="A74" s="38" t="s">
        <v>118</v>
      </c>
      <c r="B74" s="18">
        <v>-531242</v>
      </c>
      <c r="C74" s="18"/>
      <c r="D74" s="19"/>
      <c r="E74" s="20"/>
      <c r="F74" s="20">
        <v>4974</v>
      </c>
      <c r="G74" s="20">
        <v>5665</v>
      </c>
      <c r="H74" s="20"/>
      <c r="I74" s="20">
        <v>10639</v>
      </c>
      <c r="J74" s="20"/>
      <c r="K74" s="20">
        <v>140</v>
      </c>
      <c r="L74" s="20"/>
      <c r="M74" s="20">
        <v>140</v>
      </c>
      <c r="N74" s="20"/>
      <c r="O74" s="20"/>
      <c r="P74" s="20"/>
      <c r="Q74" s="20"/>
      <c r="R74" s="20"/>
      <c r="S74" s="20"/>
      <c r="T74" s="20"/>
      <c r="U74" s="20"/>
      <c r="V74" s="20">
        <v>10779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2371571</v>
      </c>
      <c r="C75" s="27"/>
      <c r="D75" s="28">
        <v>1825680</v>
      </c>
      <c r="E75" s="29">
        <v>1825680</v>
      </c>
      <c r="F75" s="29">
        <v>230506</v>
      </c>
      <c r="G75" s="29">
        <v>233881</v>
      </c>
      <c r="H75" s="29">
        <v>235839</v>
      </c>
      <c r="I75" s="29">
        <v>700226</v>
      </c>
      <c r="J75" s="29">
        <v>194111</v>
      </c>
      <c r="K75" s="29">
        <v>246925</v>
      </c>
      <c r="L75" s="29">
        <v>250399</v>
      </c>
      <c r="M75" s="29">
        <v>691435</v>
      </c>
      <c r="N75" s="29"/>
      <c r="O75" s="29"/>
      <c r="P75" s="29"/>
      <c r="Q75" s="29"/>
      <c r="R75" s="29"/>
      <c r="S75" s="29"/>
      <c r="T75" s="29"/>
      <c r="U75" s="29"/>
      <c r="V75" s="29">
        <v>1391661</v>
      </c>
      <c r="W75" s="29">
        <v>912672</v>
      </c>
      <c r="X75" s="29"/>
      <c r="Y75" s="28"/>
      <c r="Z75" s="30">
        <v>1825680</v>
      </c>
    </row>
    <row r="76" spans="1:26" ht="13.5" hidden="1">
      <c r="A76" s="41" t="s">
        <v>121</v>
      </c>
      <c r="B76" s="31">
        <v>25509041</v>
      </c>
      <c r="C76" s="31"/>
      <c r="D76" s="32">
        <v>34324386</v>
      </c>
      <c r="E76" s="33">
        <v>34324386</v>
      </c>
      <c r="F76" s="33">
        <v>1515116</v>
      </c>
      <c r="G76" s="33">
        <v>2479898</v>
      </c>
      <c r="H76" s="33">
        <v>3012371</v>
      </c>
      <c r="I76" s="33">
        <v>7007385</v>
      </c>
      <c r="J76" s="33">
        <v>2578330</v>
      </c>
      <c r="K76" s="33">
        <v>3203530</v>
      </c>
      <c r="L76" s="33">
        <v>2508230</v>
      </c>
      <c r="M76" s="33">
        <v>8290090</v>
      </c>
      <c r="N76" s="33"/>
      <c r="O76" s="33"/>
      <c r="P76" s="33"/>
      <c r="Q76" s="33"/>
      <c r="R76" s="33"/>
      <c r="S76" s="33"/>
      <c r="T76" s="33"/>
      <c r="U76" s="33"/>
      <c r="V76" s="33">
        <v>15297475</v>
      </c>
      <c r="W76" s="33">
        <v>17244096</v>
      </c>
      <c r="X76" s="33"/>
      <c r="Y76" s="32"/>
      <c r="Z76" s="34">
        <v>34324386</v>
      </c>
    </row>
    <row r="77" spans="1:26" ht="13.5" hidden="1">
      <c r="A77" s="36" t="s">
        <v>31</v>
      </c>
      <c r="B77" s="18">
        <v>6566401</v>
      </c>
      <c r="C77" s="18"/>
      <c r="D77" s="19">
        <v>7284192</v>
      </c>
      <c r="E77" s="20">
        <v>7284192</v>
      </c>
      <c r="F77" s="20">
        <v>219090</v>
      </c>
      <c r="G77" s="20">
        <v>737556</v>
      </c>
      <c r="H77" s="20">
        <v>1190145</v>
      </c>
      <c r="I77" s="20">
        <v>2146791</v>
      </c>
      <c r="J77" s="20">
        <v>940197</v>
      </c>
      <c r="K77" s="20">
        <v>1732287</v>
      </c>
      <c r="L77" s="20">
        <v>689278</v>
      </c>
      <c r="M77" s="20">
        <v>3361762</v>
      </c>
      <c r="N77" s="20"/>
      <c r="O77" s="20"/>
      <c r="P77" s="20"/>
      <c r="Q77" s="20"/>
      <c r="R77" s="20"/>
      <c r="S77" s="20"/>
      <c r="T77" s="20"/>
      <c r="U77" s="20"/>
      <c r="V77" s="20">
        <v>5508553</v>
      </c>
      <c r="W77" s="20">
        <v>3642096</v>
      </c>
      <c r="X77" s="20"/>
      <c r="Y77" s="19"/>
      <c r="Z77" s="22">
        <v>7284192</v>
      </c>
    </row>
    <row r="78" spans="1:26" ht="13.5" hidden="1">
      <c r="A78" s="37" t="s">
        <v>32</v>
      </c>
      <c r="B78" s="18">
        <v>18942640</v>
      </c>
      <c r="C78" s="18"/>
      <c r="D78" s="19">
        <v>25225841</v>
      </c>
      <c r="E78" s="20">
        <v>25225841</v>
      </c>
      <c r="F78" s="20">
        <v>1296026</v>
      </c>
      <c r="G78" s="20">
        <v>1742342</v>
      </c>
      <c r="H78" s="20">
        <v>1822226</v>
      </c>
      <c r="I78" s="20">
        <v>4860594</v>
      </c>
      <c r="J78" s="20">
        <v>1638133</v>
      </c>
      <c r="K78" s="20">
        <v>1471243</v>
      </c>
      <c r="L78" s="20">
        <v>1818952</v>
      </c>
      <c r="M78" s="20">
        <v>4928328</v>
      </c>
      <c r="N78" s="20"/>
      <c r="O78" s="20"/>
      <c r="P78" s="20"/>
      <c r="Q78" s="20"/>
      <c r="R78" s="20"/>
      <c r="S78" s="20"/>
      <c r="T78" s="20"/>
      <c r="U78" s="20"/>
      <c r="V78" s="20">
        <v>9788922</v>
      </c>
      <c r="W78" s="20">
        <v>12689328</v>
      </c>
      <c r="X78" s="20"/>
      <c r="Y78" s="19"/>
      <c r="Z78" s="22">
        <v>25225841</v>
      </c>
    </row>
    <row r="79" spans="1:26" ht="13.5" hidden="1">
      <c r="A79" s="38" t="s">
        <v>114</v>
      </c>
      <c r="B79" s="18">
        <v>8613143</v>
      </c>
      <c r="C79" s="18"/>
      <c r="D79" s="19">
        <v>12211075</v>
      </c>
      <c r="E79" s="20">
        <v>12211075</v>
      </c>
      <c r="F79" s="20">
        <v>839043</v>
      </c>
      <c r="G79" s="20">
        <v>1054656</v>
      </c>
      <c r="H79" s="20">
        <v>1010909</v>
      </c>
      <c r="I79" s="20">
        <v>2904608</v>
      </c>
      <c r="J79" s="20">
        <v>990017</v>
      </c>
      <c r="K79" s="20">
        <v>831687</v>
      </c>
      <c r="L79" s="20">
        <v>1094734</v>
      </c>
      <c r="M79" s="20">
        <v>2916438</v>
      </c>
      <c r="N79" s="20"/>
      <c r="O79" s="20"/>
      <c r="P79" s="20"/>
      <c r="Q79" s="20"/>
      <c r="R79" s="20"/>
      <c r="S79" s="20"/>
      <c r="T79" s="20"/>
      <c r="U79" s="20"/>
      <c r="V79" s="20">
        <v>5821046</v>
      </c>
      <c r="W79" s="20">
        <v>6142524</v>
      </c>
      <c r="X79" s="20"/>
      <c r="Y79" s="19"/>
      <c r="Z79" s="22">
        <v>12211075</v>
      </c>
    </row>
    <row r="80" spans="1:26" ht="13.5" hidden="1">
      <c r="A80" s="38" t="s">
        <v>115</v>
      </c>
      <c r="B80" s="18">
        <v>5194959</v>
      </c>
      <c r="C80" s="18"/>
      <c r="D80" s="19">
        <v>5796859</v>
      </c>
      <c r="E80" s="20">
        <v>5796859</v>
      </c>
      <c r="F80" s="20">
        <v>238061</v>
      </c>
      <c r="G80" s="20">
        <v>324898</v>
      </c>
      <c r="H80" s="20">
        <v>346854</v>
      </c>
      <c r="I80" s="20">
        <v>909813</v>
      </c>
      <c r="J80" s="20">
        <v>285777</v>
      </c>
      <c r="K80" s="20">
        <v>290006</v>
      </c>
      <c r="L80" s="20">
        <v>348862</v>
      </c>
      <c r="M80" s="20">
        <v>924645</v>
      </c>
      <c r="N80" s="20"/>
      <c r="O80" s="20"/>
      <c r="P80" s="20"/>
      <c r="Q80" s="20"/>
      <c r="R80" s="20"/>
      <c r="S80" s="20"/>
      <c r="T80" s="20"/>
      <c r="U80" s="20"/>
      <c r="V80" s="20">
        <v>1834458</v>
      </c>
      <c r="W80" s="20">
        <v>2915988</v>
      </c>
      <c r="X80" s="20"/>
      <c r="Y80" s="19"/>
      <c r="Z80" s="22">
        <v>5796859</v>
      </c>
    </row>
    <row r="81" spans="1:26" ht="13.5" hidden="1">
      <c r="A81" s="38" t="s">
        <v>116</v>
      </c>
      <c r="B81" s="18">
        <v>2386938</v>
      </c>
      <c r="C81" s="18"/>
      <c r="D81" s="19">
        <v>3385738</v>
      </c>
      <c r="E81" s="20">
        <v>3385738</v>
      </c>
      <c r="F81" s="20">
        <v>101870</v>
      </c>
      <c r="G81" s="20">
        <v>184639</v>
      </c>
      <c r="H81" s="20">
        <v>270629</v>
      </c>
      <c r="I81" s="20">
        <v>557138</v>
      </c>
      <c r="J81" s="20">
        <v>189620</v>
      </c>
      <c r="K81" s="20">
        <v>200094</v>
      </c>
      <c r="L81" s="20">
        <v>200702</v>
      </c>
      <c r="M81" s="20">
        <v>590416</v>
      </c>
      <c r="N81" s="20"/>
      <c r="O81" s="20"/>
      <c r="P81" s="20"/>
      <c r="Q81" s="20"/>
      <c r="R81" s="20"/>
      <c r="S81" s="20"/>
      <c r="T81" s="20"/>
      <c r="U81" s="20"/>
      <c r="V81" s="20">
        <v>1147554</v>
      </c>
      <c r="W81" s="20">
        <v>1703124</v>
      </c>
      <c r="X81" s="20"/>
      <c r="Y81" s="19"/>
      <c r="Z81" s="22">
        <v>3385738</v>
      </c>
    </row>
    <row r="82" spans="1:26" ht="13.5" hidden="1">
      <c r="A82" s="38" t="s">
        <v>117</v>
      </c>
      <c r="B82" s="18">
        <v>2747600</v>
      </c>
      <c r="C82" s="18"/>
      <c r="D82" s="19">
        <v>3832169</v>
      </c>
      <c r="E82" s="20">
        <v>3832169</v>
      </c>
      <c r="F82" s="20">
        <v>115646</v>
      </c>
      <c r="G82" s="20">
        <v>176793</v>
      </c>
      <c r="H82" s="20">
        <v>192568</v>
      </c>
      <c r="I82" s="20">
        <v>485007</v>
      </c>
      <c r="J82" s="20">
        <v>170055</v>
      </c>
      <c r="K82" s="20">
        <v>147232</v>
      </c>
      <c r="L82" s="20">
        <v>172763</v>
      </c>
      <c r="M82" s="20">
        <v>490050</v>
      </c>
      <c r="N82" s="20"/>
      <c r="O82" s="20"/>
      <c r="P82" s="20"/>
      <c r="Q82" s="20"/>
      <c r="R82" s="20"/>
      <c r="S82" s="20"/>
      <c r="T82" s="20"/>
      <c r="U82" s="20"/>
      <c r="V82" s="20">
        <v>975057</v>
      </c>
      <c r="W82" s="20">
        <v>1927692</v>
      </c>
      <c r="X82" s="20"/>
      <c r="Y82" s="19"/>
      <c r="Z82" s="22">
        <v>3832169</v>
      </c>
    </row>
    <row r="83" spans="1:26" ht="13.5" hidden="1">
      <c r="A83" s="38" t="s">
        <v>118</v>
      </c>
      <c r="B83" s="18"/>
      <c r="C83" s="18"/>
      <c r="D83" s="19"/>
      <c r="E83" s="20"/>
      <c r="F83" s="20">
        <v>1406</v>
      </c>
      <c r="G83" s="20">
        <v>1356</v>
      </c>
      <c r="H83" s="20">
        <v>1266</v>
      </c>
      <c r="I83" s="20">
        <v>4028</v>
      </c>
      <c r="J83" s="20">
        <v>2664</v>
      </c>
      <c r="K83" s="20">
        <v>2224</v>
      </c>
      <c r="L83" s="20">
        <v>1891</v>
      </c>
      <c r="M83" s="20">
        <v>6779</v>
      </c>
      <c r="N83" s="20"/>
      <c r="O83" s="20"/>
      <c r="P83" s="20"/>
      <c r="Q83" s="20"/>
      <c r="R83" s="20"/>
      <c r="S83" s="20"/>
      <c r="T83" s="20"/>
      <c r="U83" s="20"/>
      <c r="V83" s="20">
        <v>10807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1814353</v>
      </c>
      <c r="E84" s="29">
        <v>1814353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912672</v>
      </c>
      <c r="X84" s="29"/>
      <c r="Y84" s="28"/>
      <c r="Z84" s="30">
        <v>1814353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34187763</v>
      </c>
      <c r="C5" s="18">
        <v>0</v>
      </c>
      <c r="D5" s="58">
        <v>38321480</v>
      </c>
      <c r="E5" s="59">
        <v>38321480</v>
      </c>
      <c r="F5" s="59">
        <v>42858809</v>
      </c>
      <c r="G5" s="59">
        <v>33109</v>
      </c>
      <c r="H5" s="59">
        <v>111462</v>
      </c>
      <c r="I5" s="59">
        <v>43003380</v>
      </c>
      <c r="J5" s="59">
        <v>-15519</v>
      </c>
      <c r="K5" s="59">
        <v>-174544</v>
      </c>
      <c r="L5" s="59">
        <v>-577565</v>
      </c>
      <c r="M5" s="59">
        <v>-767628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42235752</v>
      </c>
      <c r="W5" s="59">
        <v>19160742</v>
      </c>
      <c r="X5" s="59">
        <v>23075010</v>
      </c>
      <c r="Y5" s="60">
        <v>120.43</v>
      </c>
      <c r="Z5" s="61">
        <v>38321480</v>
      </c>
    </row>
    <row r="6" spans="1:26" ht="13.5">
      <c r="A6" s="57" t="s">
        <v>32</v>
      </c>
      <c r="B6" s="18">
        <v>113539694</v>
      </c>
      <c r="C6" s="18">
        <v>0</v>
      </c>
      <c r="D6" s="58">
        <v>133579745</v>
      </c>
      <c r="E6" s="59">
        <v>133579745</v>
      </c>
      <c r="F6" s="59">
        <v>11143270</v>
      </c>
      <c r="G6" s="59">
        <v>11504749</v>
      </c>
      <c r="H6" s="59">
        <v>11066531</v>
      </c>
      <c r="I6" s="59">
        <v>33714550</v>
      </c>
      <c r="J6" s="59">
        <v>10666506</v>
      </c>
      <c r="K6" s="59">
        <v>11317197</v>
      </c>
      <c r="L6" s="59">
        <v>11419183</v>
      </c>
      <c r="M6" s="59">
        <v>33402886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67117436</v>
      </c>
      <c r="W6" s="59">
        <v>66789876</v>
      </c>
      <c r="X6" s="59">
        <v>327560</v>
      </c>
      <c r="Y6" s="60">
        <v>0.49</v>
      </c>
      <c r="Z6" s="61">
        <v>133579745</v>
      </c>
    </row>
    <row r="7" spans="1:26" ht="13.5">
      <c r="A7" s="57" t="s">
        <v>33</v>
      </c>
      <c r="B7" s="18">
        <v>1784635</v>
      </c>
      <c r="C7" s="18">
        <v>0</v>
      </c>
      <c r="D7" s="58">
        <v>1923125</v>
      </c>
      <c r="E7" s="59">
        <v>1923125</v>
      </c>
      <c r="F7" s="59">
        <v>32114</v>
      </c>
      <c r="G7" s="59">
        <v>186782</v>
      </c>
      <c r="H7" s="59">
        <v>103266</v>
      </c>
      <c r="I7" s="59">
        <v>322162</v>
      </c>
      <c r="J7" s="59">
        <v>114395</v>
      </c>
      <c r="K7" s="59">
        <v>99308</v>
      </c>
      <c r="L7" s="59">
        <v>20932</v>
      </c>
      <c r="M7" s="59">
        <v>234635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556797</v>
      </c>
      <c r="W7" s="59">
        <v>961560</v>
      </c>
      <c r="X7" s="59">
        <v>-404763</v>
      </c>
      <c r="Y7" s="60">
        <v>-42.09</v>
      </c>
      <c r="Z7" s="61">
        <v>1923125</v>
      </c>
    </row>
    <row r="8" spans="1:26" ht="13.5">
      <c r="A8" s="57" t="s">
        <v>34</v>
      </c>
      <c r="B8" s="18">
        <v>49558510</v>
      </c>
      <c r="C8" s="18">
        <v>0</v>
      </c>
      <c r="D8" s="58">
        <v>42827000</v>
      </c>
      <c r="E8" s="59">
        <v>42827000</v>
      </c>
      <c r="F8" s="59">
        <v>8775000</v>
      </c>
      <c r="G8" s="59">
        <v>0</v>
      </c>
      <c r="H8" s="59">
        <v>0</v>
      </c>
      <c r="I8" s="59">
        <v>8775000</v>
      </c>
      <c r="J8" s="59">
        <v>0</v>
      </c>
      <c r="K8" s="59">
        <v>-1676646</v>
      </c>
      <c r="L8" s="59">
        <v>12773000</v>
      </c>
      <c r="M8" s="59">
        <v>11096354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19871354</v>
      </c>
      <c r="W8" s="59">
        <v>21413502</v>
      </c>
      <c r="X8" s="59">
        <v>-1542148</v>
      </c>
      <c r="Y8" s="60">
        <v>-7.2</v>
      </c>
      <c r="Z8" s="61">
        <v>42827000</v>
      </c>
    </row>
    <row r="9" spans="1:26" ht="13.5">
      <c r="A9" s="57" t="s">
        <v>35</v>
      </c>
      <c r="B9" s="18">
        <v>14514827</v>
      </c>
      <c r="C9" s="18">
        <v>0</v>
      </c>
      <c r="D9" s="58">
        <v>19089862</v>
      </c>
      <c r="E9" s="59">
        <v>19089862</v>
      </c>
      <c r="F9" s="59">
        <v>1160303</v>
      </c>
      <c r="G9" s="59">
        <v>1001750</v>
      </c>
      <c r="H9" s="59">
        <v>862168</v>
      </c>
      <c r="I9" s="59">
        <v>3024221</v>
      </c>
      <c r="J9" s="59">
        <v>901386</v>
      </c>
      <c r="K9" s="59">
        <v>961098</v>
      </c>
      <c r="L9" s="59">
        <v>766168</v>
      </c>
      <c r="M9" s="59">
        <v>2628652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5652873</v>
      </c>
      <c r="W9" s="59">
        <v>9544926</v>
      </c>
      <c r="X9" s="59">
        <v>-3892053</v>
      </c>
      <c r="Y9" s="60">
        <v>-40.78</v>
      </c>
      <c r="Z9" s="61">
        <v>19089862</v>
      </c>
    </row>
    <row r="10" spans="1:26" ht="25.5">
      <c r="A10" s="62" t="s">
        <v>106</v>
      </c>
      <c r="B10" s="63">
        <f>SUM(B5:B9)</f>
        <v>213585429</v>
      </c>
      <c r="C10" s="63">
        <f>SUM(C5:C9)</f>
        <v>0</v>
      </c>
      <c r="D10" s="64">
        <f aca="true" t="shared" si="0" ref="D10:Z10">SUM(D5:D9)</f>
        <v>235741212</v>
      </c>
      <c r="E10" s="65">
        <f t="shared" si="0"/>
        <v>235741212</v>
      </c>
      <c r="F10" s="65">
        <f t="shared" si="0"/>
        <v>63969496</v>
      </c>
      <c r="G10" s="65">
        <f t="shared" si="0"/>
        <v>12726390</v>
      </c>
      <c r="H10" s="65">
        <f t="shared" si="0"/>
        <v>12143427</v>
      </c>
      <c r="I10" s="65">
        <f t="shared" si="0"/>
        <v>88839313</v>
      </c>
      <c r="J10" s="65">
        <f t="shared" si="0"/>
        <v>11666768</v>
      </c>
      <c r="K10" s="65">
        <f t="shared" si="0"/>
        <v>10526413</v>
      </c>
      <c r="L10" s="65">
        <f t="shared" si="0"/>
        <v>24401718</v>
      </c>
      <c r="M10" s="65">
        <f t="shared" si="0"/>
        <v>46594899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135434212</v>
      </c>
      <c r="W10" s="65">
        <f t="shared" si="0"/>
        <v>117870606</v>
      </c>
      <c r="X10" s="65">
        <f t="shared" si="0"/>
        <v>17563606</v>
      </c>
      <c r="Y10" s="66">
        <f>+IF(W10&lt;&gt;0,(X10/W10)*100,0)</f>
        <v>14.900751422284195</v>
      </c>
      <c r="Z10" s="67">
        <f t="shared" si="0"/>
        <v>235741212</v>
      </c>
    </row>
    <row r="11" spans="1:26" ht="13.5">
      <c r="A11" s="57" t="s">
        <v>36</v>
      </c>
      <c r="B11" s="18">
        <v>76091397</v>
      </c>
      <c r="C11" s="18">
        <v>0</v>
      </c>
      <c r="D11" s="58">
        <v>72260111</v>
      </c>
      <c r="E11" s="59">
        <v>72260111</v>
      </c>
      <c r="F11" s="59">
        <v>6605184</v>
      </c>
      <c r="G11" s="59">
        <v>6517387</v>
      </c>
      <c r="H11" s="59">
        <v>6419815</v>
      </c>
      <c r="I11" s="59">
        <v>19542386</v>
      </c>
      <c r="J11" s="59">
        <v>6435427</v>
      </c>
      <c r="K11" s="59">
        <v>6480946</v>
      </c>
      <c r="L11" s="59">
        <v>6439517</v>
      </c>
      <c r="M11" s="59">
        <v>19355890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38898276</v>
      </c>
      <c r="W11" s="59">
        <v>36130056</v>
      </c>
      <c r="X11" s="59">
        <v>2768220</v>
      </c>
      <c r="Y11" s="60">
        <v>7.66</v>
      </c>
      <c r="Z11" s="61">
        <v>72260111</v>
      </c>
    </row>
    <row r="12" spans="1:26" ht="13.5">
      <c r="A12" s="57" t="s">
        <v>37</v>
      </c>
      <c r="B12" s="18">
        <v>5057830</v>
      </c>
      <c r="C12" s="18">
        <v>0</v>
      </c>
      <c r="D12" s="58">
        <v>5367517</v>
      </c>
      <c r="E12" s="59">
        <v>5367517</v>
      </c>
      <c r="F12" s="59">
        <v>421874</v>
      </c>
      <c r="G12" s="59">
        <v>405471</v>
      </c>
      <c r="H12" s="59">
        <v>420451</v>
      </c>
      <c r="I12" s="59">
        <v>1247796</v>
      </c>
      <c r="J12" s="59">
        <v>421874</v>
      </c>
      <c r="K12" s="59">
        <v>421874</v>
      </c>
      <c r="L12" s="59">
        <v>421874</v>
      </c>
      <c r="M12" s="59">
        <v>1265622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2513418</v>
      </c>
      <c r="W12" s="59">
        <v>2683758</v>
      </c>
      <c r="X12" s="59">
        <v>-170340</v>
      </c>
      <c r="Y12" s="60">
        <v>-6.35</v>
      </c>
      <c r="Z12" s="61">
        <v>5367517</v>
      </c>
    </row>
    <row r="13" spans="1:26" ht="13.5">
      <c r="A13" s="57" t="s">
        <v>107</v>
      </c>
      <c r="B13" s="18">
        <v>40015145</v>
      </c>
      <c r="C13" s="18">
        <v>0</v>
      </c>
      <c r="D13" s="58">
        <v>40915609</v>
      </c>
      <c r="E13" s="59">
        <v>40915609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20457804</v>
      </c>
      <c r="X13" s="59">
        <v>-20457804</v>
      </c>
      <c r="Y13" s="60">
        <v>-100</v>
      </c>
      <c r="Z13" s="61">
        <v>40915609</v>
      </c>
    </row>
    <row r="14" spans="1:26" ht="13.5">
      <c r="A14" s="57" t="s">
        <v>38</v>
      </c>
      <c r="B14" s="18">
        <v>2946140</v>
      </c>
      <c r="C14" s="18">
        <v>0</v>
      </c>
      <c r="D14" s="58">
        <v>10000</v>
      </c>
      <c r="E14" s="59">
        <v>10000</v>
      </c>
      <c r="F14" s="59">
        <v>0</v>
      </c>
      <c r="G14" s="59">
        <v>3263</v>
      </c>
      <c r="H14" s="59">
        <v>1299</v>
      </c>
      <c r="I14" s="59">
        <v>4562</v>
      </c>
      <c r="J14" s="59">
        <v>0</v>
      </c>
      <c r="K14" s="59">
        <v>1524</v>
      </c>
      <c r="L14" s="59">
        <v>1985</v>
      </c>
      <c r="M14" s="59">
        <v>3509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8071</v>
      </c>
      <c r="W14" s="59">
        <v>4998</v>
      </c>
      <c r="X14" s="59">
        <v>3073</v>
      </c>
      <c r="Y14" s="60">
        <v>61.48</v>
      </c>
      <c r="Z14" s="61">
        <v>10000</v>
      </c>
    </row>
    <row r="15" spans="1:26" ht="13.5">
      <c r="A15" s="57" t="s">
        <v>39</v>
      </c>
      <c r="B15" s="18">
        <v>93823313</v>
      </c>
      <c r="C15" s="18">
        <v>0</v>
      </c>
      <c r="D15" s="58">
        <v>105993424</v>
      </c>
      <c r="E15" s="59">
        <v>105993424</v>
      </c>
      <c r="F15" s="59">
        <v>10178699</v>
      </c>
      <c r="G15" s="59">
        <v>10752584</v>
      </c>
      <c r="H15" s="59">
        <v>9579451</v>
      </c>
      <c r="I15" s="59">
        <v>30510734</v>
      </c>
      <c r="J15" s="59">
        <v>5375048</v>
      </c>
      <c r="K15" s="59">
        <v>9524622</v>
      </c>
      <c r="L15" s="59">
        <v>8144349</v>
      </c>
      <c r="M15" s="59">
        <v>23044019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53554753</v>
      </c>
      <c r="W15" s="59">
        <v>52996710</v>
      </c>
      <c r="X15" s="59">
        <v>558043</v>
      </c>
      <c r="Y15" s="60">
        <v>1.05</v>
      </c>
      <c r="Z15" s="61">
        <v>105993424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37816100</v>
      </c>
      <c r="C17" s="18">
        <v>0</v>
      </c>
      <c r="D17" s="58">
        <v>74729586</v>
      </c>
      <c r="E17" s="59">
        <v>74729586</v>
      </c>
      <c r="F17" s="59">
        <v>4262355</v>
      </c>
      <c r="G17" s="59">
        <v>4276015</v>
      </c>
      <c r="H17" s="59">
        <v>4372632</v>
      </c>
      <c r="I17" s="59">
        <v>12911002</v>
      </c>
      <c r="J17" s="59">
        <v>3754489</v>
      </c>
      <c r="K17" s="59">
        <v>3697176</v>
      </c>
      <c r="L17" s="59">
        <v>4644062</v>
      </c>
      <c r="M17" s="59">
        <v>12095727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25006729</v>
      </c>
      <c r="W17" s="59">
        <v>37364790</v>
      </c>
      <c r="X17" s="59">
        <v>-12358061</v>
      </c>
      <c r="Y17" s="60">
        <v>-33.07</v>
      </c>
      <c r="Z17" s="61">
        <v>74729586</v>
      </c>
    </row>
    <row r="18" spans="1:26" ht="13.5">
      <c r="A18" s="69" t="s">
        <v>42</v>
      </c>
      <c r="B18" s="70">
        <f>SUM(B11:B17)</f>
        <v>255749925</v>
      </c>
      <c r="C18" s="70">
        <f>SUM(C11:C17)</f>
        <v>0</v>
      </c>
      <c r="D18" s="71">
        <f aca="true" t="shared" si="1" ref="D18:Z18">SUM(D11:D17)</f>
        <v>299276247</v>
      </c>
      <c r="E18" s="72">
        <f t="shared" si="1"/>
        <v>299276247</v>
      </c>
      <c r="F18" s="72">
        <f t="shared" si="1"/>
        <v>21468112</v>
      </c>
      <c r="G18" s="72">
        <f t="shared" si="1"/>
        <v>21954720</v>
      </c>
      <c r="H18" s="72">
        <f t="shared" si="1"/>
        <v>20793648</v>
      </c>
      <c r="I18" s="72">
        <f t="shared" si="1"/>
        <v>64216480</v>
      </c>
      <c r="J18" s="72">
        <f t="shared" si="1"/>
        <v>15986838</v>
      </c>
      <c r="K18" s="72">
        <f t="shared" si="1"/>
        <v>20126142</v>
      </c>
      <c r="L18" s="72">
        <f t="shared" si="1"/>
        <v>19651787</v>
      </c>
      <c r="M18" s="72">
        <f t="shared" si="1"/>
        <v>55764767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119981247</v>
      </c>
      <c r="W18" s="72">
        <f t="shared" si="1"/>
        <v>149638116</v>
      </c>
      <c r="X18" s="72">
        <f t="shared" si="1"/>
        <v>-29656869</v>
      </c>
      <c r="Y18" s="66">
        <f>+IF(W18&lt;&gt;0,(X18/W18)*100,0)</f>
        <v>-19.819060673017294</v>
      </c>
      <c r="Z18" s="73">
        <f t="shared" si="1"/>
        <v>299276247</v>
      </c>
    </row>
    <row r="19" spans="1:26" ht="13.5">
      <c r="A19" s="69" t="s">
        <v>43</v>
      </c>
      <c r="B19" s="74">
        <f>+B10-B18</f>
        <v>-42164496</v>
      </c>
      <c r="C19" s="74">
        <f>+C10-C18</f>
        <v>0</v>
      </c>
      <c r="D19" s="75">
        <f aca="true" t="shared" si="2" ref="D19:Z19">+D10-D18</f>
        <v>-63535035</v>
      </c>
      <c r="E19" s="76">
        <f t="shared" si="2"/>
        <v>-63535035</v>
      </c>
      <c r="F19" s="76">
        <f t="shared" si="2"/>
        <v>42501384</v>
      </c>
      <c r="G19" s="76">
        <f t="shared" si="2"/>
        <v>-9228330</v>
      </c>
      <c r="H19" s="76">
        <f t="shared" si="2"/>
        <v>-8650221</v>
      </c>
      <c r="I19" s="76">
        <f t="shared" si="2"/>
        <v>24622833</v>
      </c>
      <c r="J19" s="76">
        <f t="shared" si="2"/>
        <v>-4320070</v>
      </c>
      <c r="K19" s="76">
        <f t="shared" si="2"/>
        <v>-9599729</v>
      </c>
      <c r="L19" s="76">
        <f t="shared" si="2"/>
        <v>4749931</v>
      </c>
      <c r="M19" s="76">
        <f t="shared" si="2"/>
        <v>-9169868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15452965</v>
      </c>
      <c r="W19" s="76">
        <f>IF(E10=E18,0,W10-W18)</f>
        <v>-31767510</v>
      </c>
      <c r="X19" s="76">
        <f t="shared" si="2"/>
        <v>47220475</v>
      </c>
      <c r="Y19" s="77">
        <f>+IF(W19&lt;&gt;0,(X19/W19)*100,0)</f>
        <v>-148.64392897019627</v>
      </c>
      <c r="Z19" s="78">
        <f t="shared" si="2"/>
        <v>-63535035</v>
      </c>
    </row>
    <row r="20" spans="1:26" ht="13.5">
      <c r="A20" s="57" t="s">
        <v>44</v>
      </c>
      <c r="B20" s="18">
        <v>15339401</v>
      </c>
      <c r="C20" s="18">
        <v>0</v>
      </c>
      <c r="D20" s="58">
        <v>14160000</v>
      </c>
      <c r="E20" s="59">
        <v>14160000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3108899</v>
      </c>
      <c r="L20" s="59">
        <v>0</v>
      </c>
      <c r="M20" s="59">
        <v>3108899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3108899</v>
      </c>
      <c r="W20" s="59">
        <v>7080000</v>
      </c>
      <c r="X20" s="59">
        <v>-3971101</v>
      </c>
      <c r="Y20" s="60">
        <v>-56.09</v>
      </c>
      <c r="Z20" s="61">
        <v>14160000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-26825095</v>
      </c>
      <c r="C22" s="85">
        <f>SUM(C19:C21)</f>
        <v>0</v>
      </c>
      <c r="D22" s="86">
        <f aca="true" t="shared" si="3" ref="D22:Z22">SUM(D19:D21)</f>
        <v>-49375035</v>
      </c>
      <c r="E22" s="87">
        <f t="shared" si="3"/>
        <v>-49375035</v>
      </c>
      <c r="F22" s="87">
        <f t="shared" si="3"/>
        <v>42501384</v>
      </c>
      <c r="G22" s="87">
        <f t="shared" si="3"/>
        <v>-9228330</v>
      </c>
      <c r="H22" s="87">
        <f t="shared" si="3"/>
        <v>-8650221</v>
      </c>
      <c r="I22" s="87">
        <f t="shared" si="3"/>
        <v>24622833</v>
      </c>
      <c r="J22" s="87">
        <f t="shared" si="3"/>
        <v>-4320070</v>
      </c>
      <c r="K22" s="87">
        <f t="shared" si="3"/>
        <v>-6490830</v>
      </c>
      <c r="L22" s="87">
        <f t="shared" si="3"/>
        <v>4749931</v>
      </c>
      <c r="M22" s="87">
        <f t="shared" si="3"/>
        <v>-6060969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18561864</v>
      </c>
      <c r="W22" s="87">
        <f t="shared" si="3"/>
        <v>-24687510</v>
      </c>
      <c r="X22" s="87">
        <f t="shared" si="3"/>
        <v>43249374</v>
      </c>
      <c r="Y22" s="88">
        <f>+IF(W22&lt;&gt;0,(X22/W22)*100,0)</f>
        <v>-175.18726675958817</v>
      </c>
      <c r="Z22" s="89">
        <f t="shared" si="3"/>
        <v>-49375035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-26825095</v>
      </c>
      <c r="C24" s="74">
        <f>SUM(C22:C23)</f>
        <v>0</v>
      </c>
      <c r="D24" s="75">
        <f aca="true" t="shared" si="4" ref="D24:Z24">SUM(D22:D23)</f>
        <v>-49375035</v>
      </c>
      <c r="E24" s="76">
        <f t="shared" si="4"/>
        <v>-49375035</v>
      </c>
      <c r="F24" s="76">
        <f t="shared" si="4"/>
        <v>42501384</v>
      </c>
      <c r="G24" s="76">
        <f t="shared" si="4"/>
        <v>-9228330</v>
      </c>
      <c r="H24" s="76">
        <f t="shared" si="4"/>
        <v>-8650221</v>
      </c>
      <c r="I24" s="76">
        <f t="shared" si="4"/>
        <v>24622833</v>
      </c>
      <c r="J24" s="76">
        <f t="shared" si="4"/>
        <v>-4320070</v>
      </c>
      <c r="K24" s="76">
        <f t="shared" si="4"/>
        <v>-6490830</v>
      </c>
      <c r="L24" s="76">
        <f t="shared" si="4"/>
        <v>4749931</v>
      </c>
      <c r="M24" s="76">
        <f t="shared" si="4"/>
        <v>-6060969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18561864</v>
      </c>
      <c r="W24" s="76">
        <f t="shared" si="4"/>
        <v>-24687510</v>
      </c>
      <c r="X24" s="76">
        <f t="shared" si="4"/>
        <v>43249374</v>
      </c>
      <c r="Y24" s="77">
        <f>+IF(W24&lt;&gt;0,(X24/W24)*100,0)</f>
        <v>-175.18726675958817</v>
      </c>
      <c r="Z24" s="78">
        <f t="shared" si="4"/>
        <v>-49375035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21115636</v>
      </c>
      <c r="C27" s="21">
        <v>0</v>
      </c>
      <c r="D27" s="98">
        <v>14160000</v>
      </c>
      <c r="E27" s="99">
        <v>14160000</v>
      </c>
      <c r="F27" s="99">
        <v>847460</v>
      </c>
      <c r="G27" s="99">
        <v>821354</v>
      </c>
      <c r="H27" s="99">
        <v>896150</v>
      </c>
      <c r="I27" s="99">
        <v>2564964</v>
      </c>
      <c r="J27" s="99">
        <v>1256658</v>
      </c>
      <c r="K27" s="99">
        <v>83722</v>
      </c>
      <c r="L27" s="99">
        <v>3130226</v>
      </c>
      <c r="M27" s="99">
        <v>4470606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7035570</v>
      </c>
      <c r="W27" s="99">
        <v>7080000</v>
      </c>
      <c r="X27" s="99">
        <v>-44430</v>
      </c>
      <c r="Y27" s="100">
        <v>-0.63</v>
      </c>
      <c r="Z27" s="101">
        <v>14160000</v>
      </c>
    </row>
    <row r="28" spans="1:26" ht="13.5">
      <c r="A28" s="102" t="s">
        <v>44</v>
      </c>
      <c r="B28" s="18">
        <v>20065352</v>
      </c>
      <c r="C28" s="18">
        <v>0</v>
      </c>
      <c r="D28" s="58">
        <v>14160000</v>
      </c>
      <c r="E28" s="59">
        <v>14160000</v>
      </c>
      <c r="F28" s="59">
        <v>847460</v>
      </c>
      <c r="G28" s="59">
        <v>610694</v>
      </c>
      <c r="H28" s="59">
        <v>724049</v>
      </c>
      <c r="I28" s="59">
        <v>2182203</v>
      </c>
      <c r="J28" s="59">
        <v>1076169</v>
      </c>
      <c r="K28" s="59">
        <v>0</v>
      </c>
      <c r="L28" s="59">
        <v>1249639</v>
      </c>
      <c r="M28" s="59">
        <v>2325808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4508011</v>
      </c>
      <c r="W28" s="59">
        <v>7080000</v>
      </c>
      <c r="X28" s="59">
        <v>-2571989</v>
      </c>
      <c r="Y28" s="60">
        <v>-36.33</v>
      </c>
      <c r="Z28" s="61">
        <v>14160000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1050284</v>
      </c>
      <c r="C31" s="18">
        <v>0</v>
      </c>
      <c r="D31" s="58">
        <v>0</v>
      </c>
      <c r="E31" s="59">
        <v>0</v>
      </c>
      <c r="F31" s="59">
        <v>0</v>
      </c>
      <c r="G31" s="59">
        <v>210660</v>
      </c>
      <c r="H31" s="59">
        <v>172101</v>
      </c>
      <c r="I31" s="59">
        <v>382761</v>
      </c>
      <c r="J31" s="59">
        <v>180489</v>
      </c>
      <c r="K31" s="59">
        <v>83722</v>
      </c>
      <c r="L31" s="59">
        <v>1880587</v>
      </c>
      <c r="M31" s="59">
        <v>2144798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2527559</v>
      </c>
      <c r="W31" s="59"/>
      <c r="X31" s="59">
        <v>2527559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21115636</v>
      </c>
      <c r="C32" s="21">
        <f>SUM(C28:C31)</f>
        <v>0</v>
      </c>
      <c r="D32" s="98">
        <f aca="true" t="shared" si="5" ref="D32:Z32">SUM(D28:D31)</f>
        <v>14160000</v>
      </c>
      <c r="E32" s="99">
        <f t="shared" si="5"/>
        <v>14160000</v>
      </c>
      <c r="F32" s="99">
        <f t="shared" si="5"/>
        <v>847460</v>
      </c>
      <c r="G32" s="99">
        <f t="shared" si="5"/>
        <v>821354</v>
      </c>
      <c r="H32" s="99">
        <f t="shared" si="5"/>
        <v>896150</v>
      </c>
      <c r="I32" s="99">
        <f t="shared" si="5"/>
        <v>2564964</v>
      </c>
      <c r="J32" s="99">
        <f t="shared" si="5"/>
        <v>1256658</v>
      </c>
      <c r="K32" s="99">
        <f t="shared" si="5"/>
        <v>83722</v>
      </c>
      <c r="L32" s="99">
        <f t="shared" si="5"/>
        <v>3130226</v>
      </c>
      <c r="M32" s="99">
        <f t="shared" si="5"/>
        <v>4470606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7035570</v>
      </c>
      <c r="W32" s="99">
        <f t="shared" si="5"/>
        <v>7080000</v>
      </c>
      <c r="X32" s="99">
        <f t="shared" si="5"/>
        <v>-44430</v>
      </c>
      <c r="Y32" s="100">
        <f>+IF(W32&lt;&gt;0,(X32/W32)*100,0)</f>
        <v>-0.627542372881356</v>
      </c>
      <c r="Z32" s="101">
        <f t="shared" si="5"/>
        <v>14160000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50516503</v>
      </c>
      <c r="C35" s="18">
        <v>0</v>
      </c>
      <c r="D35" s="58">
        <v>30870288</v>
      </c>
      <c r="E35" s="59">
        <v>30870288</v>
      </c>
      <c r="F35" s="59">
        <v>-45276631</v>
      </c>
      <c r="G35" s="59">
        <v>6497155</v>
      </c>
      <c r="H35" s="59">
        <v>8966513</v>
      </c>
      <c r="I35" s="59">
        <v>8966513</v>
      </c>
      <c r="J35" s="59">
        <v>-1592264</v>
      </c>
      <c r="K35" s="59">
        <v>-551428</v>
      </c>
      <c r="L35" s="59">
        <v>2655148</v>
      </c>
      <c r="M35" s="59">
        <v>2655148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2655148</v>
      </c>
      <c r="W35" s="59">
        <v>15435144</v>
      </c>
      <c r="X35" s="59">
        <v>-12779996</v>
      </c>
      <c r="Y35" s="60">
        <v>-82.8</v>
      </c>
      <c r="Z35" s="61">
        <v>30870288</v>
      </c>
    </row>
    <row r="36" spans="1:26" ht="13.5">
      <c r="A36" s="57" t="s">
        <v>53</v>
      </c>
      <c r="B36" s="18">
        <v>609287162</v>
      </c>
      <c r="C36" s="18">
        <v>0</v>
      </c>
      <c r="D36" s="58">
        <v>603252830</v>
      </c>
      <c r="E36" s="59">
        <v>603252830</v>
      </c>
      <c r="F36" s="59">
        <v>-391396</v>
      </c>
      <c r="G36" s="59">
        <v>-604827</v>
      </c>
      <c r="H36" s="59">
        <v>-604232</v>
      </c>
      <c r="I36" s="59">
        <v>-604232</v>
      </c>
      <c r="J36" s="59">
        <v>-1081283</v>
      </c>
      <c r="K36" s="59">
        <v>1754</v>
      </c>
      <c r="L36" s="59">
        <v>3056485</v>
      </c>
      <c r="M36" s="59">
        <v>3056485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3056485</v>
      </c>
      <c r="W36" s="59">
        <v>301626415</v>
      </c>
      <c r="X36" s="59">
        <v>-298569930</v>
      </c>
      <c r="Y36" s="60">
        <v>-98.99</v>
      </c>
      <c r="Z36" s="61">
        <v>603252830</v>
      </c>
    </row>
    <row r="37" spans="1:26" ht="13.5">
      <c r="A37" s="57" t="s">
        <v>54</v>
      </c>
      <c r="B37" s="18">
        <v>195005939</v>
      </c>
      <c r="C37" s="18">
        <v>0</v>
      </c>
      <c r="D37" s="58">
        <v>158726059</v>
      </c>
      <c r="E37" s="59">
        <v>158726059</v>
      </c>
      <c r="F37" s="59">
        <v>-5156542</v>
      </c>
      <c r="G37" s="59">
        <v>-3576309</v>
      </c>
      <c r="H37" s="59">
        <v>-581414</v>
      </c>
      <c r="I37" s="59">
        <v>-581414</v>
      </c>
      <c r="J37" s="59">
        <v>-7064638</v>
      </c>
      <c r="K37" s="59">
        <v>-7443901</v>
      </c>
      <c r="L37" s="59">
        <v>1057733</v>
      </c>
      <c r="M37" s="59">
        <v>1057733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1057733</v>
      </c>
      <c r="W37" s="59">
        <v>79363030</v>
      </c>
      <c r="X37" s="59">
        <v>-78305297</v>
      </c>
      <c r="Y37" s="60">
        <v>-98.67</v>
      </c>
      <c r="Z37" s="61">
        <v>158726059</v>
      </c>
    </row>
    <row r="38" spans="1:26" ht="13.5">
      <c r="A38" s="57" t="s">
        <v>55</v>
      </c>
      <c r="B38" s="18">
        <v>43328008</v>
      </c>
      <c r="C38" s="18">
        <v>0</v>
      </c>
      <c r="D38" s="58">
        <v>39696292</v>
      </c>
      <c r="E38" s="59">
        <v>39696292</v>
      </c>
      <c r="F38" s="59">
        <v>0</v>
      </c>
      <c r="G38" s="59">
        <v>88538</v>
      </c>
      <c r="H38" s="59">
        <v>44598</v>
      </c>
      <c r="I38" s="59">
        <v>44598</v>
      </c>
      <c r="J38" s="59">
        <v>0</v>
      </c>
      <c r="K38" s="59">
        <v>44744</v>
      </c>
      <c r="L38" s="59">
        <v>-90090</v>
      </c>
      <c r="M38" s="59">
        <v>-90090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-90090</v>
      </c>
      <c r="W38" s="59">
        <v>19848146</v>
      </c>
      <c r="X38" s="59">
        <v>-19938236</v>
      </c>
      <c r="Y38" s="60">
        <v>-100.45</v>
      </c>
      <c r="Z38" s="61">
        <v>39696292</v>
      </c>
    </row>
    <row r="39" spans="1:26" ht="13.5">
      <c r="A39" s="57" t="s">
        <v>56</v>
      </c>
      <c r="B39" s="18">
        <v>421469718</v>
      </c>
      <c r="C39" s="18">
        <v>0</v>
      </c>
      <c r="D39" s="58">
        <v>435700767</v>
      </c>
      <c r="E39" s="59">
        <v>435700767</v>
      </c>
      <c r="F39" s="59">
        <v>-40511485</v>
      </c>
      <c r="G39" s="59">
        <v>9380099</v>
      </c>
      <c r="H39" s="59">
        <v>8899097</v>
      </c>
      <c r="I39" s="59">
        <v>8899097</v>
      </c>
      <c r="J39" s="59">
        <v>4391091</v>
      </c>
      <c r="K39" s="59">
        <v>6849483</v>
      </c>
      <c r="L39" s="59">
        <v>4743990</v>
      </c>
      <c r="M39" s="59">
        <v>4743990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4743990</v>
      </c>
      <c r="W39" s="59">
        <v>217850384</v>
      </c>
      <c r="X39" s="59">
        <v>-213106394</v>
      </c>
      <c r="Y39" s="60">
        <v>-97.82</v>
      </c>
      <c r="Z39" s="61">
        <v>435700767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10248451</v>
      </c>
      <c r="C42" s="18">
        <v>0</v>
      </c>
      <c r="D42" s="58">
        <v>8299308</v>
      </c>
      <c r="E42" s="59">
        <v>8299308</v>
      </c>
      <c r="F42" s="59">
        <v>4840429</v>
      </c>
      <c r="G42" s="59">
        <v>-3745084</v>
      </c>
      <c r="H42" s="59">
        <v>-3649847</v>
      </c>
      <c r="I42" s="59">
        <v>-2554502</v>
      </c>
      <c r="J42" s="59">
        <v>4177949</v>
      </c>
      <c r="K42" s="59">
        <v>394272</v>
      </c>
      <c r="L42" s="59">
        <v>4408975</v>
      </c>
      <c r="M42" s="59">
        <v>8981196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6426694</v>
      </c>
      <c r="W42" s="59">
        <v>4149654</v>
      </c>
      <c r="X42" s="59">
        <v>2277040</v>
      </c>
      <c r="Y42" s="60">
        <v>54.87</v>
      </c>
      <c r="Z42" s="61">
        <v>8299308</v>
      </c>
    </row>
    <row r="43" spans="1:26" ht="13.5">
      <c r="A43" s="57" t="s">
        <v>59</v>
      </c>
      <c r="B43" s="18">
        <v>-21126802</v>
      </c>
      <c r="C43" s="18">
        <v>0</v>
      </c>
      <c r="D43" s="58">
        <v>-14160000</v>
      </c>
      <c r="E43" s="59">
        <v>-14160000</v>
      </c>
      <c r="F43" s="59">
        <v>-966105</v>
      </c>
      <c r="G43" s="59">
        <v>-919111</v>
      </c>
      <c r="H43" s="59">
        <v>-953552</v>
      </c>
      <c r="I43" s="59">
        <v>-2838768</v>
      </c>
      <c r="J43" s="59">
        <v>-1393569</v>
      </c>
      <c r="K43" s="59">
        <v>-79400</v>
      </c>
      <c r="L43" s="59">
        <v>-1521019</v>
      </c>
      <c r="M43" s="59">
        <v>-2993988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-5832756</v>
      </c>
      <c r="W43" s="59">
        <v>-7080000</v>
      </c>
      <c r="X43" s="59">
        <v>1247244</v>
      </c>
      <c r="Y43" s="60">
        <v>-17.62</v>
      </c>
      <c r="Z43" s="61">
        <v>-14160000</v>
      </c>
    </row>
    <row r="44" spans="1:26" ht="13.5">
      <c r="A44" s="57" t="s">
        <v>60</v>
      </c>
      <c r="B44" s="18">
        <v>-146668</v>
      </c>
      <c r="C44" s="18">
        <v>0</v>
      </c>
      <c r="D44" s="58">
        <v>-404820</v>
      </c>
      <c r="E44" s="59">
        <v>-404820</v>
      </c>
      <c r="F44" s="59">
        <v>0</v>
      </c>
      <c r="G44" s="59">
        <v>-88539</v>
      </c>
      <c r="H44" s="59">
        <v>-44598</v>
      </c>
      <c r="I44" s="59">
        <v>-133137</v>
      </c>
      <c r="J44" s="59">
        <v>0</v>
      </c>
      <c r="K44" s="59">
        <v>-44744</v>
      </c>
      <c r="L44" s="59">
        <v>-90090</v>
      </c>
      <c r="M44" s="59">
        <v>-134834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-267971</v>
      </c>
      <c r="W44" s="59">
        <v>-202410</v>
      </c>
      <c r="X44" s="59">
        <v>-65561</v>
      </c>
      <c r="Y44" s="60">
        <v>32.39</v>
      </c>
      <c r="Z44" s="61">
        <v>-404820</v>
      </c>
    </row>
    <row r="45" spans="1:26" ht="13.5">
      <c r="A45" s="69" t="s">
        <v>61</v>
      </c>
      <c r="B45" s="21">
        <v>18995440</v>
      </c>
      <c r="C45" s="21">
        <v>0</v>
      </c>
      <c r="D45" s="98">
        <v>3228775</v>
      </c>
      <c r="E45" s="99">
        <v>3228775</v>
      </c>
      <c r="F45" s="99">
        <v>12490424</v>
      </c>
      <c r="G45" s="99">
        <v>7737690</v>
      </c>
      <c r="H45" s="99">
        <v>3089693</v>
      </c>
      <c r="I45" s="99">
        <v>3089693</v>
      </c>
      <c r="J45" s="99">
        <v>5874073</v>
      </c>
      <c r="K45" s="99">
        <v>6144201</v>
      </c>
      <c r="L45" s="99">
        <v>8942067</v>
      </c>
      <c r="M45" s="99">
        <v>8942067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8942067</v>
      </c>
      <c r="W45" s="99">
        <v>6361531</v>
      </c>
      <c r="X45" s="99">
        <v>2580536</v>
      </c>
      <c r="Y45" s="100">
        <v>40.56</v>
      </c>
      <c r="Z45" s="101">
        <v>3228775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10342176</v>
      </c>
      <c r="C49" s="51">
        <v>0</v>
      </c>
      <c r="D49" s="128">
        <v>5157803</v>
      </c>
      <c r="E49" s="53">
        <v>2960409</v>
      </c>
      <c r="F49" s="53">
        <v>0</v>
      </c>
      <c r="G49" s="53">
        <v>0</v>
      </c>
      <c r="H49" s="53">
        <v>0</v>
      </c>
      <c r="I49" s="53">
        <v>2627761</v>
      </c>
      <c r="J49" s="53">
        <v>0</v>
      </c>
      <c r="K49" s="53">
        <v>0</v>
      </c>
      <c r="L49" s="53">
        <v>0</v>
      </c>
      <c r="M49" s="53">
        <v>2238455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2280422</v>
      </c>
      <c r="W49" s="53">
        <v>2005203</v>
      </c>
      <c r="X49" s="53">
        <v>79199465</v>
      </c>
      <c r="Y49" s="53">
        <v>106811694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16197674</v>
      </c>
      <c r="C51" s="51">
        <v>0</v>
      </c>
      <c r="D51" s="128">
        <v>615347</v>
      </c>
      <c r="E51" s="53">
        <v>8717898</v>
      </c>
      <c r="F51" s="53">
        <v>0</v>
      </c>
      <c r="G51" s="53">
        <v>0</v>
      </c>
      <c r="H51" s="53">
        <v>0</v>
      </c>
      <c r="I51" s="53">
        <v>2115156</v>
      </c>
      <c r="J51" s="53">
        <v>0</v>
      </c>
      <c r="K51" s="53">
        <v>0</v>
      </c>
      <c r="L51" s="53">
        <v>0</v>
      </c>
      <c r="M51" s="53">
        <v>150908659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178554734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92.8571947073866</v>
      </c>
      <c r="C58" s="5">
        <f>IF(C67=0,0,+(C76/C67)*100)</f>
        <v>0</v>
      </c>
      <c r="D58" s="6">
        <f aca="true" t="shared" si="6" ref="D58:Z58">IF(D67=0,0,+(D76/D67)*100)</f>
        <v>94.99999853610352</v>
      </c>
      <c r="E58" s="7">
        <f t="shared" si="6"/>
        <v>94.99999853610352</v>
      </c>
      <c r="F58" s="7">
        <f t="shared" si="6"/>
        <v>23.66485768263513</v>
      </c>
      <c r="G58" s="7">
        <f t="shared" si="6"/>
        <v>109.63021714605081</v>
      </c>
      <c r="H58" s="7">
        <f t="shared" si="6"/>
        <v>169.07908421755033</v>
      </c>
      <c r="I58" s="7">
        <f t="shared" si="6"/>
        <v>58.569906612110756</v>
      </c>
      <c r="J58" s="7">
        <f t="shared" si="6"/>
        <v>125.5450665278537</v>
      </c>
      <c r="K58" s="7">
        <f t="shared" si="6"/>
        <v>105.8496955986104</v>
      </c>
      <c r="L58" s="7">
        <f t="shared" si="6"/>
        <v>114.2722953521591</v>
      </c>
      <c r="M58" s="7">
        <f t="shared" si="6"/>
        <v>115.07098094737023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75.76121325940053</v>
      </c>
      <c r="W58" s="7">
        <f t="shared" si="6"/>
        <v>94.9999942570218</v>
      </c>
      <c r="X58" s="7">
        <f t="shared" si="6"/>
        <v>0</v>
      </c>
      <c r="Y58" s="7">
        <f t="shared" si="6"/>
        <v>0</v>
      </c>
      <c r="Z58" s="8">
        <f t="shared" si="6"/>
        <v>94.99999853610352</v>
      </c>
    </row>
    <row r="59" spans="1:26" ht="13.5">
      <c r="A59" s="36" t="s">
        <v>31</v>
      </c>
      <c r="B59" s="9">
        <f aca="true" t="shared" si="7" ref="B59:Z66">IF(B68=0,0,+(B77/B68)*100)</f>
        <v>97.01350451037115</v>
      </c>
      <c r="C59" s="9">
        <f t="shared" si="7"/>
        <v>0</v>
      </c>
      <c r="D59" s="2">
        <f t="shared" si="7"/>
        <v>95.00000521900512</v>
      </c>
      <c r="E59" s="10">
        <f t="shared" si="7"/>
        <v>95.00000521900512</v>
      </c>
      <c r="F59" s="10">
        <f t="shared" si="7"/>
        <v>6.759627874866984</v>
      </c>
      <c r="G59" s="10">
        <f t="shared" si="7"/>
        <v>8403.515660394454</v>
      </c>
      <c r="H59" s="10">
        <f t="shared" si="7"/>
        <v>8165.093933358455</v>
      </c>
      <c r="I59" s="10">
        <f t="shared" si="7"/>
        <v>34.370305310884866</v>
      </c>
      <c r="J59" s="10">
        <f t="shared" si="7"/>
        <v>-21517.050067658998</v>
      </c>
      <c r="K59" s="10">
        <f t="shared" si="7"/>
        <v>-1703.9583142359518</v>
      </c>
      <c r="L59" s="10">
        <f t="shared" si="7"/>
        <v>-433.5113796715521</v>
      </c>
      <c r="M59" s="10">
        <f t="shared" si="7"/>
        <v>-1148.6290234332255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55.87112785395652</v>
      </c>
      <c r="W59" s="10">
        <f t="shared" si="7"/>
        <v>94.99999530289588</v>
      </c>
      <c r="X59" s="10">
        <f t="shared" si="7"/>
        <v>0</v>
      </c>
      <c r="Y59" s="10">
        <f t="shared" si="7"/>
        <v>0</v>
      </c>
      <c r="Z59" s="11">
        <f t="shared" si="7"/>
        <v>95.00000521900512</v>
      </c>
    </row>
    <row r="60" spans="1:26" ht="13.5">
      <c r="A60" s="37" t="s">
        <v>32</v>
      </c>
      <c r="B60" s="12">
        <f t="shared" si="7"/>
        <v>95.95922197923133</v>
      </c>
      <c r="C60" s="12">
        <f t="shared" si="7"/>
        <v>0</v>
      </c>
      <c r="D60" s="3">
        <f t="shared" si="7"/>
        <v>94.99999868992114</v>
      </c>
      <c r="E60" s="13">
        <f t="shared" si="7"/>
        <v>94.99999868992114</v>
      </c>
      <c r="F60" s="13">
        <f t="shared" si="7"/>
        <v>85.24271600706076</v>
      </c>
      <c r="G60" s="13">
        <f t="shared" si="7"/>
        <v>86.17683879935146</v>
      </c>
      <c r="H60" s="13">
        <f t="shared" si="7"/>
        <v>91.21443747819438</v>
      </c>
      <c r="I60" s="13">
        <f t="shared" si="7"/>
        <v>87.5216456989638</v>
      </c>
      <c r="J60" s="13">
        <f t="shared" si="7"/>
        <v>95.02003748931467</v>
      </c>
      <c r="K60" s="13">
        <f t="shared" si="7"/>
        <v>78.20270337257537</v>
      </c>
      <c r="L60" s="13">
        <f t="shared" si="7"/>
        <v>87.20830553289144</v>
      </c>
      <c r="M60" s="13">
        <f t="shared" si="7"/>
        <v>86.65163842429664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87.08866202815018</v>
      </c>
      <c r="W60" s="13">
        <f t="shared" si="7"/>
        <v>94.9999937116218</v>
      </c>
      <c r="X60" s="13">
        <f t="shared" si="7"/>
        <v>0</v>
      </c>
      <c r="Y60" s="13">
        <f t="shared" si="7"/>
        <v>0</v>
      </c>
      <c r="Z60" s="14">
        <f t="shared" si="7"/>
        <v>94.99999868992114</v>
      </c>
    </row>
    <row r="61" spans="1:26" ht="13.5">
      <c r="A61" s="38" t="s">
        <v>114</v>
      </c>
      <c r="B61" s="12">
        <f t="shared" si="7"/>
        <v>166.24015648012607</v>
      </c>
      <c r="C61" s="12">
        <f t="shared" si="7"/>
        <v>0</v>
      </c>
      <c r="D61" s="3">
        <f t="shared" si="7"/>
        <v>95.00000063639618</v>
      </c>
      <c r="E61" s="13">
        <f t="shared" si="7"/>
        <v>95.00000063639618</v>
      </c>
      <c r="F61" s="13">
        <f t="shared" si="7"/>
        <v>93.31524148438587</v>
      </c>
      <c r="G61" s="13">
        <f t="shared" si="7"/>
        <v>96.1591366235399</v>
      </c>
      <c r="H61" s="13">
        <f t="shared" si="7"/>
        <v>106.99504788181504</v>
      </c>
      <c r="I61" s="13">
        <f t="shared" si="7"/>
        <v>98.47222216140977</v>
      </c>
      <c r="J61" s="13">
        <f t="shared" si="7"/>
        <v>102.92219593188794</v>
      </c>
      <c r="K61" s="13">
        <f t="shared" si="7"/>
        <v>89.95448816194536</v>
      </c>
      <c r="L61" s="13">
        <f t="shared" si="7"/>
        <v>102.36816005666758</v>
      </c>
      <c r="M61" s="13">
        <f t="shared" si="7"/>
        <v>98.36504221758406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98.41974893811573</v>
      </c>
      <c r="W61" s="13">
        <f t="shared" si="7"/>
        <v>94.99999660588716</v>
      </c>
      <c r="X61" s="13">
        <f t="shared" si="7"/>
        <v>0</v>
      </c>
      <c r="Y61" s="13">
        <f t="shared" si="7"/>
        <v>0</v>
      </c>
      <c r="Z61" s="14">
        <f t="shared" si="7"/>
        <v>95.00000063639618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95.00001615201688</v>
      </c>
      <c r="E62" s="13">
        <f t="shared" si="7"/>
        <v>95.00001615201688</v>
      </c>
      <c r="F62" s="13">
        <f t="shared" si="7"/>
        <v>99.25852464901591</v>
      </c>
      <c r="G62" s="13">
        <f t="shared" si="7"/>
        <v>91.2042319351725</v>
      </c>
      <c r="H62" s="13">
        <f t="shared" si="7"/>
        <v>85.5248193604221</v>
      </c>
      <c r="I62" s="13">
        <f t="shared" si="7"/>
        <v>91.48923954978035</v>
      </c>
      <c r="J62" s="13">
        <f t="shared" si="7"/>
        <v>111.99866721230458</v>
      </c>
      <c r="K62" s="13">
        <f t="shared" si="7"/>
        <v>74.12701137316321</v>
      </c>
      <c r="L62" s="13">
        <f t="shared" si="7"/>
        <v>83.01029011747625</v>
      </c>
      <c r="M62" s="13">
        <f t="shared" si="7"/>
        <v>88.23955002204174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89.8294174170217</v>
      </c>
      <c r="W62" s="13">
        <f t="shared" si="7"/>
        <v>95.00001317251822</v>
      </c>
      <c r="X62" s="13">
        <f t="shared" si="7"/>
        <v>0</v>
      </c>
      <c r="Y62" s="13">
        <f t="shared" si="7"/>
        <v>0</v>
      </c>
      <c r="Z62" s="14">
        <f t="shared" si="7"/>
        <v>95.00001615201688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94.99996746116025</v>
      </c>
      <c r="E63" s="13">
        <f t="shared" si="7"/>
        <v>94.99996746116025</v>
      </c>
      <c r="F63" s="13">
        <f t="shared" si="7"/>
        <v>58.84070218904793</v>
      </c>
      <c r="G63" s="13">
        <f t="shared" si="7"/>
        <v>59.99307575006101</v>
      </c>
      <c r="H63" s="13">
        <f t="shared" si="7"/>
        <v>67.56478836756088</v>
      </c>
      <c r="I63" s="13">
        <f t="shared" si="7"/>
        <v>62.14949223203533</v>
      </c>
      <c r="J63" s="13">
        <f t="shared" si="7"/>
        <v>64.74473585606178</v>
      </c>
      <c r="K63" s="13">
        <f t="shared" si="7"/>
        <v>57.7080931914693</v>
      </c>
      <c r="L63" s="13">
        <f t="shared" si="7"/>
        <v>59.268205693534796</v>
      </c>
      <c r="M63" s="13">
        <f t="shared" si="7"/>
        <v>60.57425949751225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61.352888089244885</v>
      </c>
      <c r="W63" s="13">
        <f t="shared" si="7"/>
        <v>94.99997425498209</v>
      </c>
      <c r="X63" s="13">
        <f t="shared" si="7"/>
        <v>0</v>
      </c>
      <c r="Y63" s="13">
        <f t="shared" si="7"/>
        <v>0</v>
      </c>
      <c r="Z63" s="14">
        <f t="shared" si="7"/>
        <v>94.99996746116025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95.00000340912098</v>
      </c>
      <c r="E64" s="13">
        <f t="shared" si="7"/>
        <v>95.00000340912098</v>
      </c>
      <c r="F64" s="13">
        <f t="shared" si="7"/>
        <v>53.43927253394462</v>
      </c>
      <c r="G64" s="13">
        <f t="shared" si="7"/>
        <v>57.887814201400325</v>
      </c>
      <c r="H64" s="13">
        <f t="shared" si="7"/>
        <v>65.56765433768715</v>
      </c>
      <c r="I64" s="13">
        <f t="shared" si="7"/>
        <v>58.96519205434463</v>
      </c>
      <c r="J64" s="13">
        <f t="shared" si="7"/>
        <v>66.71101265613913</v>
      </c>
      <c r="K64" s="13">
        <f t="shared" si="7"/>
        <v>58.3760808122959</v>
      </c>
      <c r="L64" s="13">
        <f t="shared" si="7"/>
        <v>60.98838902309481</v>
      </c>
      <c r="M64" s="13">
        <f t="shared" si="7"/>
        <v>62.02104332384481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60.49762154372961</v>
      </c>
      <c r="W64" s="13">
        <f t="shared" si="7"/>
        <v>94.99997396672055</v>
      </c>
      <c r="X64" s="13">
        <f t="shared" si="7"/>
        <v>0</v>
      </c>
      <c r="Y64" s="13">
        <f t="shared" si="7"/>
        <v>0</v>
      </c>
      <c r="Z64" s="14">
        <f t="shared" si="7"/>
        <v>95.00000340912098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94.999614069972</v>
      </c>
      <c r="E65" s="13">
        <f t="shared" si="7"/>
        <v>94.999614069972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94.99972351249724</v>
      </c>
      <c r="X65" s="13">
        <f t="shared" si="7"/>
        <v>0</v>
      </c>
      <c r="Y65" s="13">
        <f t="shared" si="7"/>
        <v>0</v>
      </c>
      <c r="Z65" s="14">
        <f t="shared" si="7"/>
        <v>94.999614069972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94.99995006100443</v>
      </c>
      <c r="E66" s="16">
        <f t="shared" si="7"/>
        <v>94.99995006100443</v>
      </c>
      <c r="F66" s="16">
        <f t="shared" si="7"/>
        <v>100.10661384465467</v>
      </c>
      <c r="G66" s="16">
        <f t="shared" si="7"/>
        <v>100.08115763571415</v>
      </c>
      <c r="H66" s="16">
        <f t="shared" si="7"/>
        <v>106.88030636184784</v>
      </c>
      <c r="I66" s="16">
        <f t="shared" si="7"/>
        <v>102.27708557414846</v>
      </c>
      <c r="J66" s="16">
        <f t="shared" si="7"/>
        <v>104.78314806059652</v>
      </c>
      <c r="K66" s="16">
        <f t="shared" si="7"/>
        <v>100.20423577865125</v>
      </c>
      <c r="L66" s="16">
        <f t="shared" si="7"/>
        <v>100.55814092684314</v>
      </c>
      <c r="M66" s="16">
        <f t="shared" si="7"/>
        <v>101.77646903648724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102.01981946824968</v>
      </c>
      <c r="W66" s="16">
        <f t="shared" si="7"/>
        <v>95</v>
      </c>
      <c r="X66" s="16">
        <f t="shared" si="7"/>
        <v>0</v>
      </c>
      <c r="Y66" s="16">
        <f t="shared" si="7"/>
        <v>0</v>
      </c>
      <c r="Z66" s="17">
        <f t="shared" si="7"/>
        <v>94.99995006100443</v>
      </c>
    </row>
    <row r="67" spans="1:26" ht="13.5" hidden="1">
      <c r="A67" s="40" t="s">
        <v>120</v>
      </c>
      <c r="B67" s="23">
        <v>153050665</v>
      </c>
      <c r="C67" s="23"/>
      <c r="D67" s="24">
        <v>177608188</v>
      </c>
      <c r="E67" s="25">
        <v>177608188</v>
      </c>
      <c r="F67" s="25">
        <v>54503890</v>
      </c>
      <c r="G67" s="25">
        <v>12038119</v>
      </c>
      <c r="H67" s="25">
        <v>11653248</v>
      </c>
      <c r="I67" s="25">
        <v>78195257</v>
      </c>
      <c r="J67" s="25">
        <v>11145933</v>
      </c>
      <c r="K67" s="25">
        <v>11674881</v>
      </c>
      <c r="L67" s="25">
        <v>11376250</v>
      </c>
      <c r="M67" s="25">
        <v>34197064</v>
      </c>
      <c r="N67" s="25"/>
      <c r="O67" s="25"/>
      <c r="P67" s="25"/>
      <c r="Q67" s="25"/>
      <c r="R67" s="25"/>
      <c r="S67" s="25"/>
      <c r="T67" s="25"/>
      <c r="U67" s="25"/>
      <c r="V67" s="25">
        <v>112392321</v>
      </c>
      <c r="W67" s="25">
        <v>88804098</v>
      </c>
      <c r="X67" s="25"/>
      <c r="Y67" s="24"/>
      <c r="Z67" s="26">
        <v>177608188</v>
      </c>
    </row>
    <row r="68" spans="1:26" ht="13.5" hidden="1">
      <c r="A68" s="36" t="s">
        <v>31</v>
      </c>
      <c r="B68" s="18">
        <v>34187763</v>
      </c>
      <c r="C68" s="18"/>
      <c r="D68" s="19">
        <v>38321480</v>
      </c>
      <c r="E68" s="20">
        <v>38321480</v>
      </c>
      <c r="F68" s="20">
        <v>42858809</v>
      </c>
      <c r="G68" s="20">
        <v>33109</v>
      </c>
      <c r="H68" s="20">
        <v>111462</v>
      </c>
      <c r="I68" s="20">
        <v>43003380</v>
      </c>
      <c r="J68" s="20">
        <v>-15519</v>
      </c>
      <c r="K68" s="20">
        <v>-174544</v>
      </c>
      <c r="L68" s="20">
        <v>-577565</v>
      </c>
      <c r="M68" s="20">
        <v>-767628</v>
      </c>
      <c r="N68" s="20"/>
      <c r="O68" s="20"/>
      <c r="P68" s="20"/>
      <c r="Q68" s="20"/>
      <c r="R68" s="20"/>
      <c r="S68" s="20"/>
      <c r="T68" s="20"/>
      <c r="U68" s="20"/>
      <c r="V68" s="20">
        <v>42235752</v>
      </c>
      <c r="W68" s="20">
        <v>19160742</v>
      </c>
      <c r="X68" s="20"/>
      <c r="Y68" s="19"/>
      <c r="Z68" s="22">
        <v>38321480</v>
      </c>
    </row>
    <row r="69" spans="1:26" ht="13.5" hidden="1">
      <c r="A69" s="37" t="s">
        <v>32</v>
      </c>
      <c r="B69" s="18">
        <v>113539694</v>
      </c>
      <c r="C69" s="18"/>
      <c r="D69" s="19">
        <v>133579745</v>
      </c>
      <c r="E69" s="20">
        <v>133579745</v>
      </c>
      <c r="F69" s="20">
        <v>11143270</v>
      </c>
      <c r="G69" s="20">
        <v>11504749</v>
      </c>
      <c r="H69" s="20">
        <v>11066531</v>
      </c>
      <c r="I69" s="20">
        <v>33714550</v>
      </c>
      <c r="J69" s="20">
        <v>10666506</v>
      </c>
      <c r="K69" s="20">
        <v>11317197</v>
      </c>
      <c r="L69" s="20">
        <v>11419183</v>
      </c>
      <c r="M69" s="20">
        <v>33402886</v>
      </c>
      <c r="N69" s="20"/>
      <c r="O69" s="20"/>
      <c r="P69" s="20"/>
      <c r="Q69" s="20"/>
      <c r="R69" s="20"/>
      <c r="S69" s="20"/>
      <c r="T69" s="20"/>
      <c r="U69" s="20"/>
      <c r="V69" s="20">
        <v>67117436</v>
      </c>
      <c r="W69" s="20">
        <v>66789876</v>
      </c>
      <c r="X69" s="20"/>
      <c r="Y69" s="19"/>
      <c r="Z69" s="22">
        <v>133579745</v>
      </c>
    </row>
    <row r="70" spans="1:26" ht="13.5" hidden="1">
      <c r="A70" s="38" t="s">
        <v>114</v>
      </c>
      <c r="B70" s="18">
        <v>65538802</v>
      </c>
      <c r="C70" s="18"/>
      <c r="D70" s="19">
        <v>70710669</v>
      </c>
      <c r="E70" s="20">
        <v>70710669</v>
      </c>
      <c r="F70" s="20">
        <v>6196529</v>
      </c>
      <c r="G70" s="20">
        <v>6548059</v>
      </c>
      <c r="H70" s="20">
        <v>5526524</v>
      </c>
      <c r="I70" s="20">
        <v>18271112</v>
      </c>
      <c r="J70" s="20">
        <v>5736371</v>
      </c>
      <c r="K70" s="20">
        <v>5907474</v>
      </c>
      <c r="L70" s="20">
        <v>5881317</v>
      </c>
      <c r="M70" s="20">
        <v>17525162</v>
      </c>
      <c r="N70" s="20"/>
      <c r="O70" s="20"/>
      <c r="P70" s="20"/>
      <c r="Q70" s="20"/>
      <c r="R70" s="20"/>
      <c r="S70" s="20"/>
      <c r="T70" s="20"/>
      <c r="U70" s="20"/>
      <c r="V70" s="20">
        <v>35796274</v>
      </c>
      <c r="W70" s="20">
        <v>35355336</v>
      </c>
      <c r="X70" s="20"/>
      <c r="Y70" s="19"/>
      <c r="Z70" s="22">
        <v>70710669</v>
      </c>
    </row>
    <row r="71" spans="1:26" ht="13.5" hidden="1">
      <c r="A71" s="38" t="s">
        <v>115</v>
      </c>
      <c r="B71" s="18">
        <v>27221567</v>
      </c>
      <c r="C71" s="18"/>
      <c r="D71" s="19">
        <v>31884563</v>
      </c>
      <c r="E71" s="20">
        <v>31884563</v>
      </c>
      <c r="F71" s="20">
        <v>2286927</v>
      </c>
      <c r="G71" s="20">
        <v>2298901</v>
      </c>
      <c r="H71" s="20">
        <v>2869111</v>
      </c>
      <c r="I71" s="20">
        <v>7454939</v>
      </c>
      <c r="J71" s="20">
        <v>2235915</v>
      </c>
      <c r="K71" s="20">
        <v>2714812</v>
      </c>
      <c r="L71" s="20">
        <v>2832232</v>
      </c>
      <c r="M71" s="20">
        <v>7782959</v>
      </c>
      <c r="N71" s="20"/>
      <c r="O71" s="20"/>
      <c r="P71" s="20"/>
      <c r="Q71" s="20"/>
      <c r="R71" s="20"/>
      <c r="S71" s="20"/>
      <c r="T71" s="20"/>
      <c r="U71" s="20"/>
      <c r="V71" s="20">
        <v>15237898</v>
      </c>
      <c r="W71" s="20">
        <v>15942282</v>
      </c>
      <c r="X71" s="20"/>
      <c r="Y71" s="19"/>
      <c r="Z71" s="22">
        <v>31884563</v>
      </c>
    </row>
    <row r="72" spans="1:26" ht="13.5" hidden="1">
      <c r="A72" s="38" t="s">
        <v>116</v>
      </c>
      <c r="B72" s="18">
        <v>9935066</v>
      </c>
      <c r="C72" s="18"/>
      <c r="D72" s="19">
        <v>13983289</v>
      </c>
      <c r="E72" s="20">
        <v>13983289</v>
      </c>
      <c r="F72" s="20">
        <v>1143054</v>
      </c>
      <c r="G72" s="20">
        <v>1135141</v>
      </c>
      <c r="H72" s="20">
        <v>1150438</v>
      </c>
      <c r="I72" s="20">
        <v>3428633</v>
      </c>
      <c r="J72" s="20">
        <v>1168946</v>
      </c>
      <c r="K72" s="20">
        <v>1166845</v>
      </c>
      <c r="L72" s="20">
        <v>1171996</v>
      </c>
      <c r="M72" s="20">
        <v>3507787</v>
      </c>
      <c r="N72" s="20"/>
      <c r="O72" s="20"/>
      <c r="P72" s="20"/>
      <c r="Q72" s="20"/>
      <c r="R72" s="20"/>
      <c r="S72" s="20"/>
      <c r="T72" s="20"/>
      <c r="U72" s="20"/>
      <c r="V72" s="20">
        <v>6936420</v>
      </c>
      <c r="W72" s="20">
        <v>6991644</v>
      </c>
      <c r="X72" s="20"/>
      <c r="Y72" s="19"/>
      <c r="Z72" s="22">
        <v>13983289</v>
      </c>
    </row>
    <row r="73" spans="1:26" ht="13.5" hidden="1">
      <c r="A73" s="38" t="s">
        <v>117</v>
      </c>
      <c r="B73" s="18">
        <v>10844259</v>
      </c>
      <c r="C73" s="18"/>
      <c r="D73" s="19">
        <v>16133191</v>
      </c>
      <c r="E73" s="20">
        <v>16133191</v>
      </c>
      <c r="F73" s="20">
        <v>1448315</v>
      </c>
      <c r="G73" s="20">
        <v>1451378</v>
      </c>
      <c r="H73" s="20">
        <v>1448998</v>
      </c>
      <c r="I73" s="20">
        <v>4348691</v>
      </c>
      <c r="J73" s="20">
        <v>1454472</v>
      </c>
      <c r="K73" s="20">
        <v>1457006</v>
      </c>
      <c r="L73" s="20">
        <v>1462926</v>
      </c>
      <c r="M73" s="20">
        <v>4374404</v>
      </c>
      <c r="N73" s="20"/>
      <c r="O73" s="20"/>
      <c r="P73" s="20"/>
      <c r="Q73" s="20"/>
      <c r="R73" s="20"/>
      <c r="S73" s="20"/>
      <c r="T73" s="20"/>
      <c r="U73" s="20"/>
      <c r="V73" s="20">
        <v>8723095</v>
      </c>
      <c r="W73" s="20">
        <v>8066598</v>
      </c>
      <c r="X73" s="20"/>
      <c r="Y73" s="19"/>
      <c r="Z73" s="22">
        <v>16133191</v>
      </c>
    </row>
    <row r="74" spans="1:26" ht="13.5" hidden="1">
      <c r="A74" s="38" t="s">
        <v>118</v>
      </c>
      <c r="B74" s="18"/>
      <c r="C74" s="18"/>
      <c r="D74" s="19">
        <v>868033</v>
      </c>
      <c r="E74" s="20">
        <v>868033</v>
      </c>
      <c r="F74" s="20">
        <v>68445</v>
      </c>
      <c r="G74" s="20">
        <v>71270</v>
      </c>
      <c r="H74" s="20">
        <v>71460</v>
      </c>
      <c r="I74" s="20">
        <v>211175</v>
      </c>
      <c r="J74" s="20">
        <v>70802</v>
      </c>
      <c r="K74" s="20">
        <v>71060</v>
      </c>
      <c r="L74" s="20">
        <v>70712</v>
      </c>
      <c r="M74" s="20">
        <v>212574</v>
      </c>
      <c r="N74" s="20"/>
      <c r="O74" s="20"/>
      <c r="P74" s="20"/>
      <c r="Q74" s="20"/>
      <c r="R74" s="20"/>
      <c r="S74" s="20"/>
      <c r="T74" s="20"/>
      <c r="U74" s="20"/>
      <c r="V74" s="20">
        <v>423749</v>
      </c>
      <c r="W74" s="20">
        <v>434016</v>
      </c>
      <c r="X74" s="20"/>
      <c r="Y74" s="19"/>
      <c r="Z74" s="22">
        <v>868033</v>
      </c>
    </row>
    <row r="75" spans="1:26" ht="13.5" hidden="1">
      <c r="A75" s="39" t="s">
        <v>119</v>
      </c>
      <c r="B75" s="27">
        <v>5323208</v>
      </c>
      <c r="C75" s="27"/>
      <c r="D75" s="28">
        <v>5706963</v>
      </c>
      <c r="E75" s="29">
        <v>5706963</v>
      </c>
      <c r="F75" s="29">
        <v>501811</v>
      </c>
      <c r="G75" s="29">
        <v>500261</v>
      </c>
      <c r="H75" s="29">
        <v>475255</v>
      </c>
      <c r="I75" s="29">
        <v>1477327</v>
      </c>
      <c r="J75" s="29">
        <v>494946</v>
      </c>
      <c r="K75" s="29">
        <v>532228</v>
      </c>
      <c r="L75" s="29">
        <v>534632</v>
      </c>
      <c r="M75" s="29">
        <v>1561806</v>
      </c>
      <c r="N75" s="29"/>
      <c r="O75" s="29"/>
      <c r="P75" s="29"/>
      <c r="Q75" s="29"/>
      <c r="R75" s="29"/>
      <c r="S75" s="29"/>
      <c r="T75" s="29"/>
      <c r="U75" s="29"/>
      <c r="V75" s="29">
        <v>3039133</v>
      </c>
      <c r="W75" s="29">
        <v>2853480</v>
      </c>
      <c r="X75" s="29"/>
      <c r="Y75" s="28"/>
      <c r="Z75" s="30">
        <v>5706963</v>
      </c>
    </row>
    <row r="76" spans="1:26" ht="13.5" hidden="1">
      <c r="A76" s="41" t="s">
        <v>121</v>
      </c>
      <c r="B76" s="31">
        <v>142118554</v>
      </c>
      <c r="C76" s="31"/>
      <c r="D76" s="32">
        <v>168727776</v>
      </c>
      <c r="E76" s="33">
        <v>168727776</v>
      </c>
      <c r="F76" s="33">
        <v>12898268</v>
      </c>
      <c r="G76" s="33">
        <v>13197416</v>
      </c>
      <c r="H76" s="33">
        <v>19703205</v>
      </c>
      <c r="I76" s="33">
        <v>45798889</v>
      </c>
      <c r="J76" s="33">
        <v>13993169</v>
      </c>
      <c r="K76" s="33">
        <v>12357826</v>
      </c>
      <c r="L76" s="33">
        <v>12999902</v>
      </c>
      <c r="M76" s="33">
        <v>39350897</v>
      </c>
      <c r="N76" s="33"/>
      <c r="O76" s="33"/>
      <c r="P76" s="33"/>
      <c r="Q76" s="33"/>
      <c r="R76" s="33"/>
      <c r="S76" s="33"/>
      <c r="T76" s="33"/>
      <c r="U76" s="33"/>
      <c r="V76" s="33">
        <v>85149786</v>
      </c>
      <c r="W76" s="33">
        <v>84363888</v>
      </c>
      <c r="X76" s="33"/>
      <c r="Y76" s="32"/>
      <c r="Z76" s="34">
        <v>168727776</v>
      </c>
    </row>
    <row r="77" spans="1:26" ht="13.5" hidden="1">
      <c r="A77" s="36" t="s">
        <v>31</v>
      </c>
      <c r="B77" s="18">
        <v>33166747</v>
      </c>
      <c r="C77" s="18"/>
      <c r="D77" s="19">
        <v>36405408</v>
      </c>
      <c r="E77" s="20">
        <v>36405408</v>
      </c>
      <c r="F77" s="20">
        <v>2897096</v>
      </c>
      <c r="G77" s="20">
        <v>2782320</v>
      </c>
      <c r="H77" s="20">
        <v>9100977</v>
      </c>
      <c r="I77" s="20">
        <v>14780393</v>
      </c>
      <c r="J77" s="20">
        <v>3339231</v>
      </c>
      <c r="K77" s="20">
        <v>2974157</v>
      </c>
      <c r="L77" s="20">
        <v>2503810</v>
      </c>
      <c r="M77" s="20">
        <v>8817198</v>
      </c>
      <c r="N77" s="20"/>
      <c r="O77" s="20"/>
      <c r="P77" s="20"/>
      <c r="Q77" s="20"/>
      <c r="R77" s="20"/>
      <c r="S77" s="20"/>
      <c r="T77" s="20"/>
      <c r="U77" s="20"/>
      <c r="V77" s="20">
        <v>23597591</v>
      </c>
      <c r="W77" s="20">
        <v>18202704</v>
      </c>
      <c r="X77" s="20"/>
      <c r="Y77" s="19"/>
      <c r="Z77" s="22">
        <v>36405408</v>
      </c>
    </row>
    <row r="78" spans="1:26" ht="13.5" hidden="1">
      <c r="A78" s="37" t="s">
        <v>32</v>
      </c>
      <c r="B78" s="18">
        <v>108951807</v>
      </c>
      <c r="C78" s="18"/>
      <c r="D78" s="19">
        <v>126900756</v>
      </c>
      <c r="E78" s="20">
        <v>126900756</v>
      </c>
      <c r="F78" s="20">
        <v>9498826</v>
      </c>
      <c r="G78" s="20">
        <v>9914429</v>
      </c>
      <c r="H78" s="20">
        <v>10094274</v>
      </c>
      <c r="I78" s="20">
        <v>29507529</v>
      </c>
      <c r="J78" s="20">
        <v>10135318</v>
      </c>
      <c r="K78" s="20">
        <v>8850354</v>
      </c>
      <c r="L78" s="20">
        <v>9958476</v>
      </c>
      <c r="M78" s="20">
        <v>28944148</v>
      </c>
      <c r="N78" s="20"/>
      <c r="O78" s="20"/>
      <c r="P78" s="20"/>
      <c r="Q78" s="20"/>
      <c r="R78" s="20"/>
      <c r="S78" s="20"/>
      <c r="T78" s="20"/>
      <c r="U78" s="20"/>
      <c r="V78" s="20">
        <v>58451677</v>
      </c>
      <c r="W78" s="20">
        <v>63450378</v>
      </c>
      <c r="X78" s="20"/>
      <c r="Y78" s="19"/>
      <c r="Z78" s="22">
        <v>126900756</v>
      </c>
    </row>
    <row r="79" spans="1:26" ht="13.5" hidden="1">
      <c r="A79" s="38" t="s">
        <v>114</v>
      </c>
      <c r="B79" s="18">
        <v>108951807</v>
      </c>
      <c r="C79" s="18"/>
      <c r="D79" s="19">
        <v>67175136</v>
      </c>
      <c r="E79" s="20">
        <v>67175136</v>
      </c>
      <c r="F79" s="20">
        <v>5782306</v>
      </c>
      <c r="G79" s="20">
        <v>6296557</v>
      </c>
      <c r="H79" s="20">
        <v>5913107</v>
      </c>
      <c r="I79" s="20">
        <v>17991970</v>
      </c>
      <c r="J79" s="20">
        <v>5903999</v>
      </c>
      <c r="K79" s="20">
        <v>5314038</v>
      </c>
      <c r="L79" s="20">
        <v>6020596</v>
      </c>
      <c r="M79" s="20">
        <v>17238633</v>
      </c>
      <c r="N79" s="20"/>
      <c r="O79" s="20"/>
      <c r="P79" s="20"/>
      <c r="Q79" s="20"/>
      <c r="R79" s="20"/>
      <c r="S79" s="20"/>
      <c r="T79" s="20"/>
      <c r="U79" s="20"/>
      <c r="V79" s="20">
        <v>35230603</v>
      </c>
      <c r="W79" s="20">
        <v>33587568</v>
      </c>
      <c r="X79" s="20"/>
      <c r="Y79" s="19"/>
      <c r="Z79" s="22">
        <v>67175136</v>
      </c>
    </row>
    <row r="80" spans="1:26" ht="13.5" hidden="1">
      <c r="A80" s="38" t="s">
        <v>115</v>
      </c>
      <c r="B80" s="18"/>
      <c r="C80" s="18"/>
      <c r="D80" s="19">
        <v>30290340</v>
      </c>
      <c r="E80" s="20">
        <v>30290340</v>
      </c>
      <c r="F80" s="20">
        <v>2269970</v>
      </c>
      <c r="G80" s="20">
        <v>2096695</v>
      </c>
      <c r="H80" s="20">
        <v>2453802</v>
      </c>
      <c r="I80" s="20">
        <v>6820467</v>
      </c>
      <c r="J80" s="20">
        <v>2504195</v>
      </c>
      <c r="K80" s="20">
        <v>2012409</v>
      </c>
      <c r="L80" s="20">
        <v>2351044</v>
      </c>
      <c r="M80" s="20">
        <v>6867648</v>
      </c>
      <c r="N80" s="20"/>
      <c r="O80" s="20"/>
      <c r="P80" s="20"/>
      <c r="Q80" s="20"/>
      <c r="R80" s="20"/>
      <c r="S80" s="20"/>
      <c r="T80" s="20"/>
      <c r="U80" s="20"/>
      <c r="V80" s="20">
        <v>13688115</v>
      </c>
      <c r="W80" s="20">
        <v>15145170</v>
      </c>
      <c r="X80" s="20"/>
      <c r="Y80" s="19"/>
      <c r="Z80" s="22">
        <v>30290340</v>
      </c>
    </row>
    <row r="81" spans="1:26" ht="13.5" hidden="1">
      <c r="A81" s="38" t="s">
        <v>116</v>
      </c>
      <c r="B81" s="18"/>
      <c r="C81" s="18"/>
      <c r="D81" s="19">
        <v>13284120</v>
      </c>
      <c r="E81" s="20">
        <v>13284120</v>
      </c>
      <c r="F81" s="20">
        <v>672581</v>
      </c>
      <c r="G81" s="20">
        <v>681006</v>
      </c>
      <c r="H81" s="20">
        <v>777291</v>
      </c>
      <c r="I81" s="20">
        <v>2130878</v>
      </c>
      <c r="J81" s="20">
        <v>756831</v>
      </c>
      <c r="K81" s="20">
        <v>673364</v>
      </c>
      <c r="L81" s="20">
        <v>694621</v>
      </c>
      <c r="M81" s="20">
        <v>2124816</v>
      </c>
      <c r="N81" s="20"/>
      <c r="O81" s="20"/>
      <c r="P81" s="20"/>
      <c r="Q81" s="20"/>
      <c r="R81" s="20"/>
      <c r="S81" s="20"/>
      <c r="T81" s="20"/>
      <c r="U81" s="20"/>
      <c r="V81" s="20">
        <v>4255694</v>
      </c>
      <c r="W81" s="20">
        <v>6642060</v>
      </c>
      <c r="X81" s="20"/>
      <c r="Y81" s="19"/>
      <c r="Z81" s="22">
        <v>13284120</v>
      </c>
    </row>
    <row r="82" spans="1:26" ht="13.5" hidden="1">
      <c r="A82" s="38" t="s">
        <v>117</v>
      </c>
      <c r="B82" s="18"/>
      <c r="C82" s="18"/>
      <c r="D82" s="19">
        <v>15326532</v>
      </c>
      <c r="E82" s="20">
        <v>15326532</v>
      </c>
      <c r="F82" s="20">
        <v>773969</v>
      </c>
      <c r="G82" s="20">
        <v>840171</v>
      </c>
      <c r="H82" s="20">
        <v>950074</v>
      </c>
      <c r="I82" s="20">
        <v>2564214</v>
      </c>
      <c r="J82" s="20">
        <v>970293</v>
      </c>
      <c r="K82" s="20">
        <v>850543</v>
      </c>
      <c r="L82" s="20">
        <v>892215</v>
      </c>
      <c r="M82" s="20">
        <v>2713051</v>
      </c>
      <c r="N82" s="20"/>
      <c r="O82" s="20"/>
      <c r="P82" s="20"/>
      <c r="Q82" s="20"/>
      <c r="R82" s="20"/>
      <c r="S82" s="20"/>
      <c r="T82" s="20"/>
      <c r="U82" s="20"/>
      <c r="V82" s="20">
        <v>5277265</v>
      </c>
      <c r="W82" s="20">
        <v>7663266</v>
      </c>
      <c r="X82" s="20"/>
      <c r="Y82" s="19"/>
      <c r="Z82" s="22">
        <v>15326532</v>
      </c>
    </row>
    <row r="83" spans="1:26" ht="13.5" hidden="1">
      <c r="A83" s="38" t="s">
        <v>118</v>
      </c>
      <c r="B83" s="18"/>
      <c r="C83" s="18"/>
      <c r="D83" s="19">
        <v>824628</v>
      </c>
      <c r="E83" s="20">
        <v>824628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412314</v>
      </c>
      <c r="X83" s="20"/>
      <c r="Y83" s="19"/>
      <c r="Z83" s="22">
        <v>824628</v>
      </c>
    </row>
    <row r="84" spans="1:26" ht="13.5" hidden="1">
      <c r="A84" s="39" t="s">
        <v>119</v>
      </c>
      <c r="B84" s="27"/>
      <c r="C84" s="27"/>
      <c r="D84" s="28">
        <v>5421612</v>
      </c>
      <c r="E84" s="29">
        <v>5421612</v>
      </c>
      <c r="F84" s="29">
        <v>502346</v>
      </c>
      <c r="G84" s="29">
        <v>500667</v>
      </c>
      <c r="H84" s="29">
        <v>507954</v>
      </c>
      <c r="I84" s="29">
        <v>1510967</v>
      </c>
      <c r="J84" s="29">
        <v>518620</v>
      </c>
      <c r="K84" s="29">
        <v>533315</v>
      </c>
      <c r="L84" s="29">
        <v>537616</v>
      </c>
      <c r="M84" s="29">
        <v>1589551</v>
      </c>
      <c r="N84" s="29"/>
      <c r="O84" s="29"/>
      <c r="P84" s="29"/>
      <c r="Q84" s="29"/>
      <c r="R84" s="29"/>
      <c r="S84" s="29"/>
      <c r="T84" s="29"/>
      <c r="U84" s="29"/>
      <c r="V84" s="29">
        <v>3100518</v>
      </c>
      <c r="W84" s="29">
        <v>2710806</v>
      </c>
      <c r="X84" s="29"/>
      <c r="Y84" s="28"/>
      <c r="Z84" s="30">
        <v>5421612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5747423</v>
      </c>
      <c r="C5" s="18">
        <v>0</v>
      </c>
      <c r="D5" s="58">
        <v>8864000</v>
      </c>
      <c r="E5" s="59">
        <v>8864000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4404000</v>
      </c>
      <c r="X5" s="59">
        <v>-4404000</v>
      </c>
      <c r="Y5" s="60">
        <v>-100</v>
      </c>
      <c r="Z5" s="61">
        <v>8864000</v>
      </c>
    </row>
    <row r="6" spans="1:26" ht="13.5">
      <c r="A6" s="57" t="s">
        <v>32</v>
      </c>
      <c r="B6" s="18">
        <v>8938199</v>
      </c>
      <c r="C6" s="18">
        <v>0</v>
      </c>
      <c r="D6" s="58">
        <v>12116000</v>
      </c>
      <c r="E6" s="59">
        <v>12116000</v>
      </c>
      <c r="F6" s="59">
        <v>8660780</v>
      </c>
      <c r="G6" s="59">
        <v>1118755</v>
      </c>
      <c r="H6" s="59">
        <v>1001244</v>
      </c>
      <c r="I6" s="59">
        <v>10780779</v>
      </c>
      <c r="J6" s="59">
        <v>1254982</v>
      </c>
      <c r="K6" s="59">
        <v>1286736</v>
      </c>
      <c r="L6" s="59">
        <v>1562323</v>
      </c>
      <c r="M6" s="59">
        <v>4104041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14884820</v>
      </c>
      <c r="W6" s="59">
        <v>7362000</v>
      </c>
      <c r="X6" s="59">
        <v>7522820</v>
      </c>
      <c r="Y6" s="60">
        <v>102.18</v>
      </c>
      <c r="Z6" s="61">
        <v>12116000</v>
      </c>
    </row>
    <row r="7" spans="1:26" ht="13.5">
      <c r="A7" s="57" t="s">
        <v>33</v>
      </c>
      <c r="B7" s="18">
        <v>141101</v>
      </c>
      <c r="C7" s="18">
        <v>0</v>
      </c>
      <c r="D7" s="58">
        <v>0</v>
      </c>
      <c r="E7" s="59">
        <v>0</v>
      </c>
      <c r="F7" s="59">
        <v>5091</v>
      </c>
      <c r="G7" s="59">
        <v>7196</v>
      </c>
      <c r="H7" s="59">
        <v>784</v>
      </c>
      <c r="I7" s="59">
        <v>13071</v>
      </c>
      <c r="J7" s="59">
        <v>937</v>
      </c>
      <c r="K7" s="59">
        <v>695</v>
      </c>
      <c r="L7" s="59">
        <v>150806</v>
      </c>
      <c r="M7" s="59">
        <v>152438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165509</v>
      </c>
      <c r="W7" s="59"/>
      <c r="X7" s="59">
        <v>165509</v>
      </c>
      <c r="Y7" s="60">
        <v>0</v>
      </c>
      <c r="Z7" s="61">
        <v>0</v>
      </c>
    </row>
    <row r="8" spans="1:26" ht="13.5">
      <c r="A8" s="57" t="s">
        <v>34</v>
      </c>
      <c r="B8" s="18">
        <v>20186029</v>
      </c>
      <c r="C8" s="18">
        <v>0</v>
      </c>
      <c r="D8" s="58">
        <v>22166000</v>
      </c>
      <c r="E8" s="59">
        <v>22166000</v>
      </c>
      <c r="F8" s="59">
        <v>28573000</v>
      </c>
      <c r="G8" s="59">
        <v>0</v>
      </c>
      <c r="H8" s="59">
        <v>76800</v>
      </c>
      <c r="I8" s="59">
        <v>28649800</v>
      </c>
      <c r="J8" s="59">
        <v>0</v>
      </c>
      <c r="K8" s="59">
        <v>0</v>
      </c>
      <c r="L8" s="59">
        <v>5349000</v>
      </c>
      <c r="M8" s="59">
        <v>5349000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33998800</v>
      </c>
      <c r="W8" s="59">
        <v>11082000</v>
      </c>
      <c r="X8" s="59">
        <v>22916800</v>
      </c>
      <c r="Y8" s="60">
        <v>206.79</v>
      </c>
      <c r="Z8" s="61">
        <v>22166000</v>
      </c>
    </row>
    <row r="9" spans="1:26" ht="13.5">
      <c r="A9" s="57" t="s">
        <v>35</v>
      </c>
      <c r="B9" s="18">
        <v>5324383</v>
      </c>
      <c r="C9" s="18">
        <v>0</v>
      </c>
      <c r="D9" s="58">
        <v>3288000</v>
      </c>
      <c r="E9" s="59">
        <v>3288000</v>
      </c>
      <c r="F9" s="59">
        <v>472842</v>
      </c>
      <c r="G9" s="59">
        <v>361086</v>
      </c>
      <c r="H9" s="59">
        <v>379195</v>
      </c>
      <c r="I9" s="59">
        <v>1213123</v>
      </c>
      <c r="J9" s="59">
        <v>370483</v>
      </c>
      <c r="K9" s="59">
        <v>409137</v>
      </c>
      <c r="L9" s="59">
        <v>417057</v>
      </c>
      <c r="M9" s="59">
        <v>1196677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2409800</v>
      </c>
      <c r="W9" s="59">
        <v>1632000</v>
      </c>
      <c r="X9" s="59">
        <v>777800</v>
      </c>
      <c r="Y9" s="60">
        <v>47.66</v>
      </c>
      <c r="Z9" s="61">
        <v>3288000</v>
      </c>
    </row>
    <row r="10" spans="1:26" ht="25.5">
      <c r="A10" s="62" t="s">
        <v>106</v>
      </c>
      <c r="B10" s="63">
        <f>SUM(B5:B9)</f>
        <v>40337135</v>
      </c>
      <c r="C10" s="63">
        <f>SUM(C5:C9)</f>
        <v>0</v>
      </c>
      <c r="D10" s="64">
        <f aca="true" t="shared" si="0" ref="D10:Z10">SUM(D5:D9)</f>
        <v>46434000</v>
      </c>
      <c r="E10" s="65">
        <f t="shared" si="0"/>
        <v>46434000</v>
      </c>
      <c r="F10" s="65">
        <f t="shared" si="0"/>
        <v>37711713</v>
      </c>
      <c r="G10" s="65">
        <f t="shared" si="0"/>
        <v>1487037</v>
      </c>
      <c r="H10" s="65">
        <f t="shared" si="0"/>
        <v>1458023</v>
      </c>
      <c r="I10" s="65">
        <f t="shared" si="0"/>
        <v>40656773</v>
      </c>
      <c r="J10" s="65">
        <f t="shared" si="0"/>
        <v>1626402</v>
      </c>
      <c r="K10" s="65">
        <f t="shared" si="0"/>
        <v>1696568</v>
      </c>
      <c r="L10" s="65">
        <f t="shared" si="0"/>
        <v>7479186</v>
      </c>
      <c r="M10" s="65">
        <f t="shared" si="0"/>
        <v>10802156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51458929</v>
      </c>
      <c r="W10" s="65">
        <f t="shared" si="0"/>
        <v>24480000</v>
      </c>
      <c r="X10" s="65">
        <f t="shared" si="0"/>
        <v>26978929</v>
      </c>
      <c r="Y10" s="66">
        <f>+IF(W10&lt;&gt;0,(X10/W10)*100,0)</f>
        <v>110.20804330065359</v>
      </c>
      <c r="Z10" s="67">
        <f t="shared" si="0"/>
        <v>46434000</v>
      </c>
    </row>
    <row r="11" spans="1:26" ht="13.5">
      <c r="A11" s="57" t="s">
        <v>36</v>
      </c>
      <c r="B11" s="18">
        <v>17412551</v>
      </c>
      <c r="C11" s="18">
        <v>0</v>
      </c>
      <c r="D11" s="58">
        <v>17570000</v>
      </c>
      <c r="E11" s="59">
        <v>17570000</v>
      </c>
      <c r="F11" s="59">
        <v>1551596</v>
      </c>
      <c r="G11" s="59">
        <v>1481151</v>
      </c>
      <c r="H11" s="59">
        <v>1625522</v>
      </c>
      <c r="I11" s="59">
        <v>4658269</v>
      </c>
      <c r="J11" s="59">
        <v>1540634</v>
      </c>
      <c r="K11" s="59">
        <v>1497286</v>
      </c>
      <c r="L11" s="59">
        <v>1659676</v>
      </c>
      <c r="M11" s="59">
        <v>4697596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9355865</v>
      </c>
      <c r="W11" s="59">
        <v>8784000</v>
      </c>
      <c r="X11" s="59">
        <v>571865</v>
      </c>
      <c r="Y11" s="60">
        <v>6.51</v>
      </c>
      <c r="Z11" s="61">
        <v>17570000</v>
      </c>
    </row>
    <row r="12" spans="1:26" ht="13.5">
      <c r="A12" s="57" t="s">
        <v>37</v>
      </c>
      <c r="B12" s="18">
        <v>2293373</v>
      </c>
      <c r="C12" s="18">
        <v>0</v>
      </c>
      <c r="D12" s="58">
        <v>2230000</v>
      </c>
      <c r="E12" s="59">
        <v>2230000</v>
      </c>
      <c r="F12" s="59">
        <v>160940</v>
      </c>
      <c r="G12" s="59">
        <v>181600</v>
      </c>
      <c r="H12" s="59">
        <v>166582</v>
      </c>
      <c r="I12" s="59">
        <v>509122</v>
      </c>
      <c r="J12" s="59">
        <v>218905</v>
      </c>
      <c r="K12" s="59">
        <v>160022</v>
      </c>
      <c r="L12" s="59">
        <v>160022</v>
      </c>
      <c r="M12" s="59">
        <v>538949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1048071</v>
      </c>
      <c r="W12" s="59">
        <v>1116000</v>
      </c>
      <c r="X12" s="59">
        <v>-67929</v>
      </c>
      <c r="Y12" s="60">
        <v>-6.09</v>
      </c>
      <c r="Z12" s="61">
        <v>2230000</v>
      </c>
    </row>
    <row r="13" spans="1:26" ht="13.5">
      <c r="A13" s="57" t="s">
        <v>107</v>
      </c>
      <c r="B13" s="18">
        <v>8768038</v>
      </c>
      <c r="C13" s="18">
        <v>0</v>
      </c>
      <c r="D13" s="58">
        <v>2865000</v>
      </c>
      <c r="E13" s="59">
        <v>2865000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1434000</v>
      </c>
      <c r="X13" s="59">
        <v>-1434000</v>
      </c>
      <c r="Y13" s="60">
        <v>-100</v>
      </c>
      <c r="Z13" s="61">
        <v>2865000</v>
      </c>
    </row>
    <row r="14" spans="1:26" ht="13.5">
      <c r="A14" s="57" t="s">
        <v>38</v>
      </c>
      <c r="B14" s="18">
        <v>0</v>
      </c>
      <c r="C14" s="18">
        <v>0</v>
      </c>
      <c r="D14" s="58">
        <v>78000</v>
      </c>
      <c r="E14" s="59">
        <v>78000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6460</v>
      </c>
      <c r="M14" s="59">
        <v>6460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6460</v>
      </c>
      <c r="W14" s="59">
        <v>36000</v>
      </c>
      <c r="X14" s="59">
        <v>-29540</v>
      </c>
      <c r="Y14" s="60">
        <v>-82.06</v>
      </c>
      <c r="Z14" s="61">
        <v>78000</v>
      </c>
    </row>
    <row r="15" spans="1:26" ht="13.5">
      <c r="A15" s="57" t="s">
        <v>39</v>
      </c>
      <c r="B15" s="18">
        <v>9228734</v>
      </c>
      <c r="C15" s="18">
        <v>0</v>
      </c>
      <c r="D15" s="58">
        <v>13610000</v>
      </c>
      <c r="E15" s="59">
        <v>13610000</v>
      </c>
      <c r="F15" s="59">
        <v>21946</v>
      </c>
      <c r="G15" s="59">
        <v>802483</v>
      </c>
      <c r="H15" s="59">
        <v>594912</v>
      </c>
      <c r="I15" s="59">
        <v>1419341</v>
      </c>
      <c r="J15" s="59">
        <v>555374</v>
      </c>
      <c r="K15" s="59">
        <v>83532</v>
      </c>
      <c r="L15" s="59">
        <v>49806</v>
      </c>
      <c r="M15" s="59">
        <v>688712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2108053</v>
      </c>
      <c r="W15" s="59">
        <v>6810000</v>
      </c>
      <c r="X15" s="59">
        <v>-4701947</v>
      </c>
      <c r="Y15" s="60">
        <v>-69.04</v>
      </c>
      <c r="Z15" s="61">
        <v>13610000</v>
      </c>
    </row>
    <row r="16" spans="1:26" ht="13.5">
      <c r="A16" s="68" t="s">
        <v>40</v>
      </c>
      <c r="B16" s="18">
        <v>1807284</v>
      </c>
      <c r="C16" s="18">
        <v>0</v>
      </c>
      <c r="D16" s="58">
        <v>2542000</v>
      </c>
      <c r="E16" s="59">
        <v>2542000</v>
      </c>
      <c r="F16" s="59">
        <v>230287</v>
      </c>
      <c r="G16" s="59">
        <v>227993</v>
      </c>
      <c r="H16" s="59">
        <v>437968</v>
      </c>
      <c r="I16" s="59">
        <v>896248</v>
      </c>
      <c r="J16" s="59">
        <v>728957</v>
      </c>
      <c r="K16" s="59">
        <v>268450</v>
      </c>
      <c r="L16" s="59">
        <v>369454</v>
      </c>
      <c r="M16" s="59">
        <v>1366861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2263109</v>
      </c>
      <c r="W16" s="59">
        <v>1272000</v>
      </c>
      <c r="X16" s="59">
        <v>991109</v>
      </c>
      <c r="Y16" s="60">
        <v>77.92</v>
      </c>
      <c r="Z16" s="61">
        <v>2542000</v>
      </c>
    </row>
    <row r="17" spans="1:26" ht="13.5">
      <c r="A17" s="57" t="s">
        <v>41</v>
      </c>
      <c r="B17" s="18">
        <v>14286499</v>
      </c>
      <c r="C17" s="18">
        <v>0</v>
      </c>
      <c r="D17" s="58">
        <v>11741500</v>
      </c>
      <c r="E17" s="59">
        <v>11741500</v>
      </c>
      <c r="F17" s="59">
        <v>274680</v>
      </c>
      <c r="G17" s="59">
        <v>257211</v>
      </c>
      <c r="H17" s="59">
        <v>569021</v>
      </c>
      <c r="I17" s="59">
        <v>1100912</v>
      </c>
      <c r="J17" s="59">
        <v>412629</v>
      </c>
      <c r="K17" s="59">
        <v>400130</v>
      </c>
      <c r="L17" s="59">
        <v>867201</v>
      </c>
      <c r="M17" s="59">
        <v>1679960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2780872</v>
      </c>
      <c r="W17" s="59">
        <v>5874000</v>
      </c>
      <c r="X17" s="59">
        <v>-3093128</v>
      </c>
      <c r="Y17" s="60">
        <v>-52.66</v>
      </c>
      <c r="Z17" s="61">
        <v>11741500</v>
      </c>
    </row>
    <row r="18" spans="1:26" ht="13.5">
      <c r="A18" s="69" t="s">
        <v>42</v>
      </c>
      <c r="B18" s="70">
        <f>SUM(B11:B17)</f>
        <v>53796479</v>
      </c>
      <c r="C18" s="70">
        <f>SUM(C11:C17)</f>
        <v>0</v>
      </c>
      <c r="D18" s="71">
        <f aca="true" t="shared" si="1" ref="D18:Z18">SUM(D11:D17)</f>
        <v>50636500</v>
      </c>
      <c r="E18" s="72">
        <f t="shared" si="1"/>
        <v>50636500</v>
      </c>
      <c r="F18" s="72">
        <f t="shared" si="1"/>
        <v>2239449</v>
      </c>
      <c r="G18" s="72">
        <f t="shared" si="1"/>
        <v>2950438</v>
      </c>
      <c r="H18" s="72">
        <f t="shared" si="1"/>
        <v>3394005</v>
      </c>
      <c r="I18" s="72">
        <f t="shared" si="1"/>
        <v>8583892</v>
      </c>
      <c r="J18" s="72">
        <f t="shared" si="1"/>
        <v>3456499</v>
      </c>
      <c r="K18" s="72">
        <f t="shared" si="1"/>
        <v>2409420</v>
      </c>
      <c r="L18" s="72">
        <f t="shared" si="1"/>
        <v>3112619</v>
      </c>
      <c r="M18" s="72">
        <f t="shared" si="1"/>
        <v>8978538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17562430</v>
      </c>
      <c r="W18" s="72">
        <f t="shared" si="1"/>
        <v>25326000</v>
      </c>
      <c r="X18" s="72">
        <f t="shared" si="1"/>
        <v>-7763570</v>
      </c>
      <c r="Y18" s="66">
        <f>+IF(W18&lt;&gt;0,(X18/W18)*100,0)</f>
        <v>-30.654544736634286</v>
      </c>
      <c r="Z18" s="73">
        <f t="shared" si="1"/>
        <v>50636500</v>
      </c>
    </row>
    <row r="19" spans="1:26" ht="13.5">
      <c r="A19" s="69" t="s">
        <v>43</v>
      </c>
      <c r="B19" s="74">
        <f>+B10-B18</f>
        <v>-13459344</v>
      </c>
      <c r="C19" s="74">
        <f>+C10-C18</f>
        <v>0</v>
      </c>
      <c r="D19" s="75">
        <f aca="true" t="shared" si="2" ref="D19:Z19">+D10-D18</f>
        <v>-4202500</v>
      </c>
      <c r="E19" s="76">
        <f t="shared" si="2"/>
        <v>-4202500</v>
      </c>
      <c r="F19" s="76">
        <f t="shared" si="2"/>
        <v>35472264</v>
      </c>
      <c r="G19" s="76">
        <f t="shared" si="2"/>
        <v>-1463401</v>
      </c>
      <c r="H19" s="76">
        <f t="shared" si="2"/>
        <v>-1935982</v>
      </c>
      <c r="I19" s="76">
        <f t="shared" si="2"/>
        <v>32072881</v>
      </c>
      <c r="J19" s="76">
        <f t="shared" si="2"/>
        <v>-1830097</v>
      </c>
      <c r="K19" s="76">
        <f t="shared" si="2"/>
        <v>-712852</v>
      </c>
      <c r="L19" s="76">
        <f t="shared" si="2"/>
        <v>4366567</v>
      </c>
      <c r="M19" s="76">
        <f t="shared" si="2"/>
        <v>1823618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33896499</v>
      </c>
      <c r="W19" s="76">
        <f>IF(E10=E18,0,W10-W18)</f>
        <v>-846000</v>
      </c>
      <c r="X19" s="76">
        <f t="shared" si="2"/>
        <v>34742499</v>
      </c>
      <c r="Y19" s="77">
        <f>+IF(W19&lt;&gt;0,(X19/W19)*100,0)</f>
        <v>-4106.678368794326</v>
      </c>
      <c r="Z19" s="78">
        <f t="shared" si="2"/>
        <v>-4202500</v>
      </c>
    </row>
    <row r="20" spans="1:26" ht="13.5">
      <c r="A20" s="57" t="s">
        <v>44</v>
      </c>
      <c r="B20" s="18">
        <v>8637981</v>
      </c>
      <c r="C20" s="18">
        <v>0</v>
      </c>
      <c r="D20" s="58">
        <v>9606000</v>
      </c>
      <c r="E20" s="59">
        <v>9606000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9006000</v>
      </c>
      <c r="X20" s="59">
        <v>-9006000</v>
      </c>
      <c r="Y20" s="60">
        <v>-100</v>
      </c>
      <c r="Z20" s="61">
        <v>9606000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-4821363</v>
      </c>
      <c r="C22" s="85">
        <f>SUM(C19:C21)</f>
        <v>0</v>
      </c>
      <c r="D22" s="86">
        <f aca="true" t="shared" si="3" ref="D22:Z22">SUM(D19:D21)</f>
        <v>5403500</v>
      </c>
      <c r="E22" s="87">
        <f t="shared" si="3"/>
        <v>5403500</v>
      </c>
      <c r="F22" s="87">
        <f t="shared" si="3"/>
        <v>35472264</v>
      </c>
      <c r="G22" s="87">
        <f t="shared" si="3"/>
        <v>-1463401</v>
      </c>
      <c r="H22" s="87">
        <f t="shared" si="3"/>
        <v>-1935982</v>
      </c>
      <c r="I22" s="87">
        <f t="shared" si="3"/>
        <v>32072881</v>
      </c>
      <c r="J22" s="87">
        <f t="shared" si="3"/>
        <v>-1830097</v>
      </c>
      <c r="K22" s="87">
        <f t="shared" si="3"/>
        <v>-712852</v>
      </c>
      <c r="L22" s="87">
        <f t="shared" si="3"/>
        <v>4366567</v>
      </c>
      <c r="M22" s="87">
        <f t="shared" si="3"/>
        <v>1823618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33896499</v>
      </c>
      <c r="W22" s="87">
        <f t="shared" si="3"/>
        <v>8160000</v>
      </c>
      <c r="X22" s="87">
        <f t="shared" si="3"/>
        <v>25736499</v>
      </c>
      <c r="Y22" s="88">
        <f>+IF(W22&lt;&gt;0,(X22/W22)*100,0)</f>
        <v>315.3982720588235</v>
      </c>
      <c r="Z22" s="89">
        <f t="shared" si="3"/>
        <v>5403500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-4821363</v>
      </c>
      <c r="C24" s="74">
        <f>SUM(C22:C23)</f>
        <v>0</v>
      </c>
      <c r="D24" s="75">
        <f aca="true" t="shared" si="4" ref="D24:Z24">SUM(D22:D23)</f>
        <v>5403500</v>
      </c>
      <c r="E24" s="76">
        <f t="shared" si="4"/>
        <v>5403500</v>
      </c>
      <c r="F24" s="76">
        <f t="shared" si="4"/>
        <v>35472264</v>
      </c>
      <c r="G24" s="76">
        <f t="shared" si="4"/>
        <v>-1463401</v>
      </c>
      <c r="H24" s="76">
        <f t="shared" si="4"/>
        <v>-1935982</v>
      </c>
      <c r="I24" s="76">
        <f t="shared" si="4"/>
        <v>32072881</v>
      </c>
      <c r="J24" s="76">
        <f t="shared" si="4"/>
        <v>-1830097</v>
      </c>
      <c r="K24" s="76">
        <f t="shared" si="4"/>
        <v>-712852</v>
      </c>
      <c r="L24" s="76">
        <f t="shared" si="4"/>
        <v>4366567</v>
      </c>
      <c r="M24" s="76">
        <f t="shared" si="4"/>
        <v>1823618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33896499</v>
      </c>
      <c r="W24" s="76">
        <f t="shared" si="4"/>
        <v>8160000</v>
      </c>
      <c r="X24" s="76">
        <f t="shared" si="4"/>
        <v>25736499</v>
      </c>
      <c r="Y24" s="77">
        <f>+IF(W24&lt;&gt;0,(X24/W24)*100,0)</f>
        <v>315.3982720588235</v>
      </c>
      <c r="Z24" s="78">
        <f t="shared" si="4"/>
        <v>5403500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9521259</v>
      </c>
      <c r="C27" s="21">
        <v>0</v>
      </c>
      <c r="D27" s="98">
        <v>9606000</v>
      </c>
      <c r="E27" s="99">
        <v>9606000</v>
      </c>
      <c r="F27" s="99">
        <v>584691</v>
      </c>
      <c r="G27" s="99">
        <v>1256139</v>
      </c>
      <c r="H27" s="99">
        <v>523790</v>
      </c>
      <c r="I27" s="99">
        <v>2364620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2364620</v>
      </c>
      <c r="W27" s="99">
        <v>4803000</v>
      </c>
      <c r="X27" s="99">
        <v>-2438380</v>
      </c>
      <c r="Y27" s="100">
        <v>-50.77</v>
      </c>
      <c r="Z27" s="101">
        <v>9606000</v>
      </c>
    </row>
    <row r="28" spans="1:26" ht="13.5">
      <c r="A28" s="102" t="s">
        <v>44</v>
      </c>
      <c r="B28" s="18">
        <v>7510073</v>
      </c>
      <c r="C28" s="18">
        <v>0</v>
      </c>
      <c r="D28" s="58">
        <v>9606000</v>
      </c>
      <c r="E28" s="59">
        <v>9606000</v>
      </c>
      <c r="F28" s="59">
        <v>584691</v>
      </c>
      <c r="G28" s="59">
        <v>1256139</v>
      </c>
      <c r="H28" s="59">
        <v>523790</v>
      </c>
      <c r="I28" s="59">
        <v>2364620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2364620</v>
      </c>
      <c r="W28" s="59">
        <v>4803000</v>
      </c>
      <c r="X28" s="59">
        <v>-2438380</v>
      </c>
      <c r="Y28" s="60">
        <v>-50.77</v>
      </c>
      <c r="Z28" s="61">
        <v>9606000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487948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1523238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9521259</v>
      </c>
      <c r="C32" s="21">
        <f>SUM(C28:C31)</f>
        <v>0</v>
      </c>
      <c r="D32" s="98">
        <f aca="true" t="shared" si="5" ref="D32:Z32">SUM(D28:D31)</f>
        <v>9606000</v>
      </c>
      <c r="E32" s="99">
        <f t="shared" si="5"/>
        <v>9606000</v>
      </c>
      <c r="F32" s="99">
        <f t="shared" si="5"/>
        <v>584691</v>
      </c>
      <c r="G32" s="99">
        <f t="shared" si="5"/>
        <v>1256139</v>
      </c>
      <c r="H32" s="99">
        <f t="shared" si="5"/>
        <v>523790</v>
      </c>
      <c r="I32" s="99">
        <f t="shared" si="5"/>
        <v>2364620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2364620</v>
      </c>
      <c r="W32" s="99">
        <f t="shared" si="5"/>
        <v>4803000</v>
      </c>
      <c r="X32" s="99">
        <f t="shared" si="5"/>
        <v>-2438380</v>
      </c>
      <c r="Y32" s="100">
        <f>+IF(W32&lt;&gt;0,(X32/W32)*100,0)</f>
        <v>-50.76785342494274</v>
      </c>
      <c r="Z32" s="101">
        <f t="shared" si="5"/>
        <v>9606000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11679511</v>
      </c>
      <c r="C35" s="18">
        <v>0</v>
      </c>
      <c r="D35" s="58">
        <v>47775000</v>
      </c>
      <c r="E35" s="59">
        <v>47775000</v>
      </c>
      <c r="F35" s="59">
        <v>28216208</v>
      </c>
      <c r="G35" s="59">
        <v>-5254811</v>
      </c>
      <c r="H35" s="59">
        <v>-3831217</v>
      </c>
      <c r="I35" s="59">
        <v>-3831217</v>
      </c>
      <c r="J35" s="59">
        <v>-1832398</v>
      </c>
      <c r="K35" s="59">
        <v>-1254033</v>
      </c>
      <c r="L35" s="59">
        <v>-1996833</v>
      </c>
      <c r="M35" s="59">
        <v>-1996833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-1996833</v>
      </c>
      <c r="W35" s="59">
        <v>23887500</v>
      </c>
      <c r="X35" s="59">
        <v>-25884333</v>
      </c>
      <c r="Y35" s="60">
        <v>-108.36</v>
      </c>
      <c r="Z35" s="61">
        <v>47775000</v>
      </c>
    </row>
    <row r="36" spans="1:26" ht="13.5">
      <c r="A36" s="57" t="s">
        <v>53</v>
      </c>
      <c r="B36" s="18">
        <v>112375824</v>
      </c>
      <c r="C36" s="18">
        <v>0</v>
      </c>
      <c r="D36" s="58">
        <v>105950000</v>
      </c>
      <c r="E36" s="59">
        <v>105950000</v>
      </c>
      <c r="F36" s="59">
        <v>5683200</v>
      </c>
      <c r="G36" s="59">
        <v>31000000</v>
      </c>
      <c r="H36" s="59">
        <v>3010000</v>
      </c>
      <c r="I36" s="59">
        <v>3010000</v>
      </c>
      <c r="J36" s="59">
        <v>0</v>
      </c>
      <c r="K36" s="59">
        <v>1000000</v>
      </c>
      <c r="L36" s="59">
        <v>5349000</v>
      </c>
      <c r="M36" s="59">
        <v>5349000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5349000</v>
      </c>
      <c r="W36" s="59">
        <v>52975000</v>
      </c>
      <c r="X36" s="59">
        <v>-47626000</v>
      </c>
      <c r="Y36" s="60">
        <v>-89.9</v>
      </c>
      <c r="Z36" s="61">
        <v>105950000</v>
      </c>
    </row>
    <row r="37" spans="1:26" ht="13.5">
      <c r="A37" s="57" t="s">
        <v>54</v>
      </c>
      <c r="B37" s="18">
        <v>49553855</v>
      </c>
      <c r="C37" s="18">
        <v>0</v>
      </c>
      <c r="D37" s="58">
        <v>43159000</v>
      </c>
      <c r="E37" s="59">
        <v>43159000</v>
      </c>
      <c r="F37" s="59">
        <v>83259</v>
      </c>
      <c r="G37" s="59">
        <v>-148867</v>
      </c>
      <c r="H37" s="59">
        <v>-216460</v>
      </c>
      <c r="I37" s="59">
        <v>-216460</v>
      </c>
      <c r="J37" s="59">
        <v>121284</v>
      </c>
      <c r="K37" s="59">
        <v>-418706</v>
      </c>
      <c r="L37" s="59">
        <v>1423234</v>
      </c>
      <c r="M37" s="59">
        <v>1423234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1423234</v>
      </c>
      <c r="W37" s="59">
        <v>21579500</v>
      </c>
      <c r="X37" s="59">
        <v>-20156266</v>
      </c>
      <c r="Y37" s="60">
        <v>-93.4</v>
      </c>
      <c r="Z37" s="61">
        <v>43159000</v>
      </c>
    </row>
    <row r="38" spans="1:26" ht="13.5">
      <c r="A38" s="57" t="s">
        <v>55</v>
      </c>
      <c r="B38" s="18">
        <v>21481411</v>
      </c>
      <c r="C38" s="18">
        <v>0</v>
      </c>
      <c r="D38" s="58">
        <v>11468000</v>
      </c>
      <c r="E38" s="59">
        <v>11468000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5734000</v>
      </c>
      <c r="X38" s="59">
        <v>-5734000</v>
      </c>
      <c r="Y38" s="60">
        <v>-100</v>
      </c>
      <c r="Z38" s="61">
        <v>11468000</v>
      </c>
    </row>
    <row r="39" spans="1:26" ht="13.5">
      <c r="A39" s="57" t="s">
        <v>56</v>
      </c>
      <c r="B39" s="18">
        <v>53020069</v>
      </c>
      <c r="C39" s="18">
        <v>0</v>
      </c>
      <c r="D39" s="58">
        <v>99098000</v>
      </c>
      <c r="E39" s="59">
        <v>99098000</v>
      </c>
      <c r="F39" s="59">
        <v>33816149</v>
      </c>
      <c r="G39" s="59">
        <v>25894056</v>
      </c>
      <c r="H39" s="59">
        <v>-604757</v>
      </c>
      <c r="I39" s="59">
        <v>-604757</v>
      </c>
      <c r="J39" s="59">
        <v>-1953682</v>
      </c>
      <c r="K39" s="59">
        <v>164673</v>
      </c>
      <c r="L39" s="59">
        <v>1928933</v>
      </c>
      <c r="M39" s="59">
        <v>1928933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1928933</v>
      </c>
      <c r="W39" s="59">
        <v>49549000</v>
      </c>
      <c r="X39" s="59">
        <v>-47620067</v>
      </c>
      <c r="Y39" s="60">
        <v>-96.11</v>
      </c>
      <c r="Z39" s="61">
        <v>99098000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8212348</v>
      </c>
      <c r="C42" s="18">
        <v>0</v>
      </c>
      <c r="D42" s="58">
        <v>1186000</v>
      </c>
      <c r="E42" s="59">
        <v>1186000</v>
      </c>
      <c r="F42" s="59">
        <v>21117828</v>
      </c>
      <c r="G42" s="59">
        <v>-18865007</v>
      </c>
      <c r="H42" s="59">
        <v>-1963846</v>
      </c>
      <c r="I42" s="59">
        <v>288975</v>
      </c>
      <c r="J42" s="59">
        <v>-132945</v>
      </c>
      <c r="K42" s="59">
        <v>14869</v>
      </c>
      <c r="L42" s="59">
        <v>1906</v>
      </c>
      <c r="M42" s="59">
        <v>-116170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172805</v>
      </c>
      <c r="W42" s="59">
        <v>7985000</v>
      </c>
      <c r="X42" s="59">
        <v>-7812195</v>
      </c>
      <c r="Y42" s="60">
        <v>-97.84</v>
      </c>
      <c r="Z42" s="61">
        <v>1186000</v>
      </c>
    </row>
    <row r="43" spans="1:26" ht="13.5">
      <c r="A43" s="57" t="s">
        <v>59</v>
      </c>
      <c r="B43" s="18">
        <v>-8379587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99094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796630</v>
      </c>
      <c r="C45" s="21">
        <v>0</v>
      </c>
      <c r="D45" s="98">
        <v>2778000</v>
      </c>
      <c r="E45" s="99">
        <v>2778000</v>
      </c>
      <c r="F45" s="99">
        <v>21172755</v>
      </c>
      <c r="G45" s="99">
        <v>2307748</v>
      </c>
      <c r="H45" s="99">
        <v>343902</v>
      </c>
      <c r="I45" s="99">
        <v>343902</v>
      </c>
      <c r="J45" s="99">
        <v>210957</v>
      </c>
      <c r="K45" s="99">
        <v>225826</v>
      </c>
      <c r="L45" s="99">
        <v>227732</v>
      </c>
      <c r="M45" s="99">
        <v>227732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227732</v>
      </c>
      <c r="W45" s="99">
        <v>9577000</v>
      </c>
      <c r="X45" s="99">
        <v>-9349268</v>
      </c>
      <c r="Y45" s="100">
        <v>-97.62</v>
      </c>
      <c r="Z45" s="101">
        <v>2778000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1496766</v>
      </c>
      <c r="C49" s="51">
        <v>0</v>
      </c>
      <c r="D49" s="128">
        <v>1373689</v>
      </c>
      <c r="E49" s="53">
        <v>1066718</v>
      </c>
      <c r="F49" s="53">
        <v>0</v>
      </c>
      <c r="G49" s="53">
        <v>0</v>
      </c>
      <c r="H49" s="53">
        <v>0</v>
      </c>
      <c r="I49" s="53">
        <v>56281955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60219128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3682315</v>
      </c>
      <c r="C51" s="51">
        <v>0</v>
      </c>
      <c r="D51" s="128">
        <v>1224866</v>
      </c>
      <c r="E51" s="53">
        <v>1205705</v>
      </c>
      <c r="F51" s="53">
        <v>0</v>
      </c>
      <c r="G51" s="53">
        <v>0</v>
      </c>
      <c r="H51" s="53">
        <v>0</v>
      </c>
      <c r="I51" s="53">
        <v>1210214</v>
      </c>
      <c r="J51" s="53">
        <v>0</v>
      </c>
      <c r="K51" s="53">
        <v>0</v>
      </c>
      <c r="L51" s="53">
        <v>0</v>
      </c>
      <c r="M51" s="53">
        <v>5026761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5523007</v>
      </c>
      <c r="W51" s="53">
        <v>0</v>
      </c>
      <c r="X51" s="53">
        <v>2162500</v>
      </c>
      <c r="Y51" s="53">
        <v>20035368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70.43041855159163</v>
      </c>
      <c r="C58" s="5">
        <f>IF(C67=0,0,+(C76/C67)*100)</f>
        <v>0</v>
      </c>
      <c r="D58" s="6">
        <f aca="true" t="shared" si="6" ref="D58:Z58">IF(D67=0,0,+(D76/D67)*100)</f>
        <v>111.33184855233853</v>
      </c>
      <c r="E58" s="7">
        <f t="shared" si="6"/>
        <v>111.33184855233853</v>
      </c>
      <c r="F58" s="7">
        <f t="shared" si="6"/>
        <v>6.788860490397607</v>
      </c>
      <c r="G58" s="7">
        <f t="shared" si="6"/>
        <v>59.78100722337347</v>
      </c>
      <c r="H58" s="7">
        <f t="shared" si="6"/>
        <v>223.97483869383444</v>
      </c>
      <c r="I58" s="7">
        <f t="shared" si="6"/>
        <v>37.40948808916095</v>
      </c>
      <c r="J58" s="7">
        <f t="shared" si="6"/>
        <v>82.25226168820028</v>
      </c>
      <c r="K58" s="7">
        <f t="shared" si="6"/>
        <v>68.8743662578455</v>
      </c>
      <c r="L58" s="7">
        <f t="shared" si="6"/>
        <v>92.73775762688109</v>
      </c>
      <c r="M58" s="7">
        <f t="shared" si="6"/>
        <v>81.91138969758417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50.93382253851052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111.33184855233853</v>
      </c>
    </row>
    <row r="59" spans="1:26" ht="13.5">
      <c r="A59" s="36" t="s">
        <v>31</v>
      </c>
      <c r="B59" s="9">
        <f aca="true" t="shared" si="7" ref="B59:Z66">IF(B68=0,0,+(B77/B68)*100)</f>
        <v>34.930072138417515</v>
      </c>
      <c r="C59" s="9">
        <f t="shared" si="7"/>
        <v>0</v>
      </c>
      <c r="D59" s="2">
        <f t="shared" si="7"/>
        <v>99.40207581227438</v>
      </c>
      <c r="E59" s="10">
        <f t="shared" si="7"/>
        <v>99.40207581227438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99.40207581227438</v>
      </c>
    </row>
    <row r="60" spans="1:26" ht="13.5">
      <c r="A60" s="37" t="s">
        <v>32</v>
      </c>
      <c r="B60" s="12">
        <f t="shared" si="7"/>
        <v>119.29093321820201</v>
      </c>
      <c r="C60" s="12">
        <f t="shared" si="7"/>
        <v>0</v>
      </c>
      <c r="D60" s="3">
        <f t="shared" si="7"/>
        <v>121.50874876196764</v>
      </c>
      <c r="E60" s="13">
        <f t="shared" si="7"/>
        <v>121.50874876196764</v>
      </c>
      <c r="F60" s="13">
        <f t="shared" si="7"/>
        <v>6.0569024960800295</v>
      </c>
      <c r="G60" s="13">
        <f t="shared" si="7"/>
        <v>57.81408798172969</v>
      </c>
      <c r="H60" s="13">
        <f t="shared" si="7"/>
        <v>119.78279020898003</v>
      </c>
      <c r="I60" s="13">
        <f t="shared" si="7"/>
        <v>21.989978646255526</v>
      </c>
      <c r="J60" s="13">
        <f t="shared" si="7"/>
        <v>67.4860675292554</v>
      </c>
      <c r="K60" s="13">
        <f t="shared" si="7"/>
        <v>72.91697753074445</v>
      </c>
      <c r="L60" s="13">
        <f t="shared" si="7"/>
        <v>82.82423032881164</v>
      </c>
      <c r="M60" s="13">
        <f t="shared" si="7"/>
        <v>75.02773485937398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36.61354319366979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121.50874876196764</v>
      </c>
    </row>
    <row r="61" spans="1:26" ht="13.5">
      <c r="A61" s="38" t="s">
        <v>114</v>
      </c>
      <c r="B61" s="12">
        <f t="shared" si="7"/>
        <v>78.65570860146029</v>
      </c>
      <c r="C61" s="12">
        <f t="shared" si="7"/>
        <v>0</v>
      </c>
      <c r="D61" s="3">
        <f t="shared" si="7"/>
        <v>118.58360883939447</v>
      </c>
      <c r="E61" s="13">
        <f t="shared" si="7"/>
        <v>118.58360883939447</v>
      </c>
      <c r="F61" s="13">
        <f t="shared" si="7"/>
        <v>37.68421726249854</v>
      </c>
      <c r="G61" s="13">
        <f t="shared" si="7"/>
        <v>75.06831512767377</v>
      </c>
      <c r="H61" s="13">
        <f t="shared" si="7"/>
        <v>122.60742101548885</v>
      </c>
      <c r="I61" s="13">
        <f t="shared" si="7"/>
        <v>80.77349455819724</v>
      </c>
      <c r="J61" s="13">
        <f t="shared" si="7"/>
        <v>88.85904125708716</v>
      </c>
      <c r="K61" s="13">
        <f t="shared" si="7"/>
        <v>83.83549163792543</v>
      </c>
      <c r="L61" s="13">
        <f t="shared" si="7"/>
        <v>107.84228090214786</v>
      </c>
      <c r="M61" s="13">
        <f t="shared" si="7"/>
        <v>94.75410608273843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88.34401095111217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118.58360883939447</v>
      </c>
    </row>
    <row r="62" spans="1:26" ht="13.5">
      <c r="A62" s="38" t="s">
        <v>115</v>
      </c>
      <c r="B62" s="12">
        <f t="shared" si="7"/>
        <v>99.26431932889179</v>
      </c>
      <c r="C62" s="12">
        <f t="shared" si="7"/>
        <v>0</v>
      </c>
      <c r="D62" s="3">
        <f t="shared" si="7"/>
        <v>114.35096153846153</v>
      </c>
      <c r="E62" s="13">
        <f t="shared" si="7"/>
        <v>114.35096153846153</v>
      </c>
      <c r="F62" s="13">
        <f t="shared" si="7"/>
        <v>48.48971369500434</v>
      </c>
      <c r="G62" s="13">
        <f t="shared" si="7"/>
        <v>32.787958810182054</v>
      </c>
      <c r="H62" s="13">
        <f t="shared" si="7"/>
        <v>57.321894217227</v>
      </c>
      <c r="I62" s="13">
        <f t="shared" si="7"/>
        <v>46.20739635101831</v>
      </c>
      <c r="J62" s="13">
        <f t="shared" si="7"/>
        <v>27.888772461945</v>
      </c>
      <c r="K62" s="13">
        <f t="shared" si="7"/>
        <v>50.173267930790445</v>
      </c>
      <c r="L62" s="13">
        <f t="shared" si="7"/>
        <v>49.090677627032335</v>
      </c>
      <c r="M62" s="13">
        <f t="shared" si="7"/>
        <v>42.491503086633834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44.06166962671006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114.35096153846153</v>
      </c>
    </row>
    <row r="63" spans="1:26" ht="13.5">
      <c r="A63" s="38" t="s">
        <v>116</v>
      </c>
      <c r="B63" s="12">
        <f t="shared" si="7"/>
        <v>106.30444608362674</v>
      </c>
      <c r="C63" s="12">
        <f t="shared" si="7"/>
        <v>0</v>
      </c>
      <c r="D63" s="3">
        <f t="shared" si="7"/>
        <v>114.44444444444444</v>
      </c>
      <c r="E63" s="13">
        <f t="shared" si="7"/>
        <v>114.44444444444444</v>
      </c>
      <c r="F63" s="13">
        <f t="shared" si="7"/>
        <v>61.651553154543706</v>
      </c>
      <c r="G63" s="13">
        <f t="shared" si="7"/>
        <v>40.061094513981615</v>
      </c>
      <c r="H63" s="13">
        <f t="shared" si="7"/>
        <v>57.896608120600156</v>
      </c>
      <c r="I63" s="13">
        <f t="shared" si="7"/>
        <v>53.50733411500084</v>
      </c>
      <c r="J63" s="13">
        <f t="shared" si="7"/>
        <v>42.2543449197861</v>
      </c>
      <c r="K63" s="13">
        <f t="shared" si="7"/>
        <v>57.151313764335384</v>
      </c>
      <c r="L63" s="13">
        <f t="shared" si="7"/>
        <v>58.706126343513674</v>
      </c>
      <c r="M63" s="13">
        <f t="shared" si="7"/>
        <v>52.9022749805729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53.1881874383408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114.44444444444444</v>
      </c>
    </row>
    <row r="64" spans="1:26" ht="13.5">
      <c r="A64" s="38" t="s">
        <v>117</v>
      </c>
      <c r="B64" s="12">
        <f t="shared" si="7"/>
        <v>130.7088140888186</v>
      </c>
      <c r="C64" s="12">
        <f t="shared" si="7"/>
        <v>0</v>
      </c>
      <c r="D64" s="3">
        <f t="shared" si="7"/>
        <v>169.5305580159433</v>
      </c>
      <c r="E64" s="13">
        <f t="shared" si="7"/>
        <v>169.5305580159433</v>
      </c>
      <c r="F64" s="13">
        <f t="shared" si="7"/>
        <v>30.196526284932578</v>
      </c>
      <c r="G64" s="13">
        <f t="shared" si="7"/>
        <v>20.26325225971585</v>
      </c>
      <c r="H64" s="13">
        <f t="shared" si="7"/>
        <v>34.55687299591846</v>
      </c>
      <c r="I64" s="13">
        <f t="shared" si="7"/>
        <v>28.577497880681896</v>
      </c>
      <c r="J64" s="13">
        <f t="shared" si="7"/>
        <v>20.869731667420734</v>
      </c>
      <c r="K64" s="13">
        <f t="shared" si="7"/>
        <v>25.388634562189615</v>
      </c>
      <c r="L64" s="13">
        <f t="shared" si="7"/>
        <v>33.14638762824511</v>
      </c>
      <c r="M64" s="13">
        <f t="shared" si="7"/>
        <v>26.609013528199227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27.557849137906405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169.5305580159433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1.0917236609443162</v>
      </c>
      <c r="G65" s="13">
        <f t="shared" si="7"/>
        <v>5271.442986881937</v>
      </c>
      <c r="H65" s="13">
        <f t="shared" si="7"/>
        <v>-61.12568632405983</v>
      </c>
      <c r="I65" s="13">
        <f t="shared" si="7"/>
        <v>3.633843272981526</v>
      </c>
      <c r="J65" s="13">
        <f t="shared" si="7"/>
        <v>4859.861717612809</v>
      </c>
      <c r="K65" s="13">
        <f t="shared" si="7"/>
        <v>8372.263313609466</v>
      </c>
      <c r="L65" s="13">
        <f t="shared" si="7"/>
        <v>1260.7071045576408</v>
      </c>
      <c r="M65" s="13">
        <f t="shared" si="7"/>
        <v>3198.063170441001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7.98505127378457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99.38775510204081</v>
      </c>
      <c r="E66" s="16">
        <f t="shared" si="7"/>
        <v>99.38775510204081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99.38775510204081</v>
      </c>
    </row>
    <row r="67" spans="1:26" ht="13.5" hidden="1">
      <c r="A67" s="40" t="s">
        <v>120</v>
      </c>
      <c r="B67" s="23">
        <v>17989443</v>
      </c>
      <c r="C67" s="23"/>
      <c r="D67" s="24">
        <v>22450000</v>
      </c>
      <c r="E67" s="25">
        <v>22450000</v>
      </c>
      <c r="F67" s="25">
        <v>8978959</v>
      </c>
      <c r="G67" s="25">
        <v>1422604</v>
      </c>
      <c r="H67" s="25">
        <v>1303112</v>
      </c>
      <c r="I67" s="25">
        <v>11704675</v>
      </c>
      <c r="J67" s="25">
        <v>1556249</v>
      </c>
      <c r="K67" s="25">
        <v>1634537</v>
      </c>
      <c r="L67" s="25">
        <v>1919297</v>
      </c>
      <c r="M67" s="25">
        <v>5110083</v>
      </c>
      <c r="N67" s="25"/>
      <c r="O67" s="25"/>
      <c r="P67" s="25"/>
      <c r="Q67" s="25"/>
      <c r="R67" s="25"/>
      <c r="S67" s="25"/>
      <c r="T67" s="25"/>
      <c r="U67" s="25"/>
      <c r="V67" s="25">
        <v>16814758</v>
      </c>
      <c r="W67" s="25">
        <v>12498000</v>
      </c>
      <c r="X67" s="25"/>
      <c r="Y67" s="24"/>
      <c r="Z67" s="26">
        <v>22450000</v>
      </c>
    </row>
    <row r="68" spans="1:26" ht="13.5" hidden="1">
      <c r="A68" s="36" t="s">
        <v>31</v>
      </c>
      <c r="B68" s="18">
        <v>5747423</v>
      </c>
      <c r="C68" s="18"/>
      <c r="D68" s="19">
        <v>8864000</v>
      </c>
      <c r="E68" s="20">
        <v>8864000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4404000</v>
      </c>
      <c r="X68" s="20"/>
      <c r="Y68" s="19"/>
      <c r="Z68" s="22">
        <v>8864000</v>
      </c>
    </row>
    <row r="69" spans="1:26" ht="13.5" hidden="1">
      <c r="A69" s="37" t="s">
        <v>32</v>
      </c>
      <c r="B69" s="18">
        <v>8938199</v>
      </c>
      <c r="C69" s="18"/>
      <c r="D69" s="19">
        <v>12116000</v>
      </c>
      <c r="E69" s="20">
        <v>12116000</v>
      </c>
      <c r="F69" s="20">
        <v>8660780</v>
      </c>
      <c r="G69" s="20">
        <v>1118755</v>
      </c>
      <c r="H69" s="20">
        <v>1001244</v>
      </c>
      <c r="I69" s="20">
        <v>10780779</v>
      </c>
      <c r="J69" s="20">
        <v>1254982</v>
      </c>
      <c r="K69" s="20">
        <v>1286736</v>
      </c>
      <c r="L69" s="20">
        <v>1562323</v>
      </c>
      <c r="M69" s="20">
        <v>4104041</v>
      </c>
      <c r="N69" s="20"/>
      <c r="O69" s="20"/>
      <c r="P69" s="20"/>
      <c r="Q69" s="20"/>
      <c r="R69" s="20"/>
      <c r="S69" s="20"/>
      <c r="T69" s="20"/>
      <c r="U69" s="20"/>
      <c r="V69" s="20">
        <v>14884820</v>
      </c>
      <c r="W69" s="20">
        <v>7362000</v>
      </c>
      <c r="X69" s="20"/>
      <c r="Y69" s="19"/>
      <c r="Z69" s="22">
        <v>12116000</v>
      </c>
    </row>
    <row r="70" spans="1:26" ht="13.5" hidden="1">
      <c r="A70" s="38" t="s">
        <v>114</v>
      </c>
      <c r="B70" s="18">
        <v>3296324</v>
      </c>
      <c r="C70" s="18"/>
      <c r="D70" s="19">
        <v>5747000</v>
      </c>
      <c r="E70" s="20">
        <v>5747000</v>
      </c>
      <c r="F70" s="20">
        <v>531302</v>
      </c>
      <c r="G70" s="20">
        <v>569420</v>
      </c>
      <c r="H70" s="20">
        <v>624901</v>
      </c>
      <c r="I70" s="20">
        <v>1725623</v>
      </c>
      <c r="J70" s="20">
        <v>588917</v>
      </c>
      <c r="K70" s="20">
        <v>645414</v>
      </c>
      <c r="L70" s="20">
        <v>803682</v>
      </c>
      <c r="M70" s="20">
        <v>2038013</v>
      </c>
      <c r="N70" s="20"/>
      <c r="O70" s="20"/>
      <c r="P70" s="20"/>
      <c r="Q70" s="20"/>
      <c r="R70" s="20"/>
      <c r="S70" s="20"/>
      <c r="T70" s="20"/>
      <c r="U70" s="20"/>
      <c r="V70" s="20">
        <v>3763636</v>
      </c>
      <c r="W70" s="20">
        <v>3408000</v>
      </c>
      <c r="X70" s="20"/>
      <c r="Y70" s="19"/>
      <c r="Z70" s="22">
        <v>5747000</v>
      </c>
    </row>
    <row r="71" spans="1:26" ht="13.5" hidden="1">
      <c r="A71" s="38" t="s">
        <v>115</v>
      </c>
      <c r="B71" s="18">
        <v>2838052</v>
      </c>
      <c r="C71" s="18"/>
      <c r="D71" s="19">
        <v>4160000</v>
      </c>
      <c r="E71" s="20">
        <v>4160000</v>
      </c>
      <c r="F71" s="20">
        <v>264089</v>
      </c>
      <c r="G71" s="20">
        <v>282497</v>
      </c>
      <c r="H71" s="20">
        <v>286852</v>
      </c>
      <c r="I71" s="20">
        <v>833438</v>
      </c>
      <c r="J71" s="20">
        <v>371239</v>
      </c>
      <c r="K71" s="20">
        <v>327816</v>
      </c>
      <c r="L71" s="20">
        <v>439888</v>
      </c>
      <c r="M71" s="20">
        <v>1138943</v>
      </c>
      <c r="N71" s="20"/>
      <c r="O71" s="20"/>
      <c r="P71" s="20"/>
      <c r="Q71" s="20"/>
      <c r="R71" s="20"/>
      <c r="S71" s="20"/>
      <c r="T71" s="20"/>
      <c r="U71" s="20"/>
      <c r="V71" s="20">
        <v>1972381</v>
      </c>
      <c r="W71" s="20">
        <v>2376000</v>
      </c>
      <c r="X71" s="20"/>
      <c r="Y71" s="19"/>
      <c r="Z71" s="22">
        <v>4160000</v>
      </c>
    </row>
    <row r="72" spans="1:26" ht="13.5" hidden="1">
      <c r="A72" s="38" t="s">
        <v>116</v>
      </c>
      <c r="B72" s="18">
        <v>1148269</v>
      </c>
      <c r="C72" s="18"/>
      <c r="D72" s="19">
        <v>1080000</v>
      </c>
      <c r="E72" s="20">
        <v>1080000</v>
      </c>
      <c r="F72" s="20">
        <v>103660</v>
      </c>
      <c r="G72" s="20">
        <v>104101</v>
      </c>
      <c r="H72" s="20">
        <v>126567</v>
      </c>
      <c r="I72" s="20">
        <v>334328</v>
      </c>
      <c r="J72" s="20">
        <v>119680</v>
      </c>
      <c r="K72" s="20">
        <v>126697</v>
      </c>
      <c r="L72" s="20">
        <v>126813</v>
      </c>
      <c r="M72" s="20">
        <v>373190</v>
      </c>
      <c r="N72" s="20"/>
      <c r="O72" s="20"/>
      <c r="P72" s="20"/>
      <c r="Q72" s="20"/>
      <c r="R72" s="20"/>
      <c r="S72" s="20"/>
      <c r="T72" s="20"/>
      <c r="U72" s="20"/>
      <c r="V72" s="20">
        <v>707518</v>
      </c>
      <c r="W72" s="20">
        <v>618000</v>
      </c>
      <c r="X72" s="20"/>
      <c r="Y72" s="19"/>
      <c r="Z72" s="22">
        <v>1080000</v>
      </c>
    </row>
    <row r="73" spans="1:26" ht="13.5" hidden="1">
      <c r="A73" s="38" t="s">
        <v>117</v>
      </c>
      <c r="B73" s="18">
        <v>1655554</v>
      </c>
      <c r="C73" s="18"/>
      <c r="D73" s="19">
        <v>1129000</v>
      </c>
      <c r="E73" s="20">
        <v>1129000</v>
      </c>
      <c r="F73" s="20">
        <v>163744</v>
      </c>
      <c r="G73" s="20">
        <v>161746</v>
      </c>
      <c r="H73" s="20">
        <v>180569</v>
      </c>
      <c r="I73" s="20">
        <v>506059</v>
      </c>
      <c r="J73" s="20">
        <v>172398</v>
      </c>
      <c r="K73" s="20">
        <v>185457</v>
      </c>
      <c r="L73" s="20">
        <v>185972</v>
      </c>
      <c r="M73" s="20">
        <v>543827</v>
      </c>
      <c r="N73" s="20"/>
      <c r="O73" s="20"/>
      <c r="P73" s="20"/>
      <c r="Q73" s="20"/>
      <c r="R73" s="20"/>
      <c r="S73" s="20"/>
      <c r="T73" s="20"/>
      <c r="U73" s="20"/>
      <c r="V73" s="20">
        <v>1049886</v>
      </c>
      <c r="W73" s="20">
        <v>960000</v>
      </c>
      <c r="X73" s="20"/>
      <c r="Y73" s="19"/>
      <c r="Z73" s="22">
        <v>1129000</v>
      </c>
    </row>
    <row r="74" spans="1:26" ht="13.5" hidden="1">
      <c r="A74" s="38" t="s">
        <v>118</v>
      </c>
      <c r="B74" s="18"/>
      <c r="C74" s="18"/>
      <c r="D74" s="19"/>
      <c r="E74" s="20"/>
      <c r="F74" s="20">
        <v>7597985</v>
      </c>
      <c r="G74" s="20">
        <v>991</v>
      </c>
      <c r="H74" s="20">
        <v>-217645</v>
      </c>
      <c r="I74" s="20">
        <v>7381331</v>
      </c>
      <c r="J74" s="20">
        <v>2748</v>
      </c>
      <c r="K74" s="20">
        <v>1352</v>
      </c>
      <c r="L74" s="20">
        <v>5968</v>
      </c>
      <c r="M74" s="20">
        <v>10068</v>
      </c>
      <c r="N74" s="20"/>
      <c r="O74" s="20"/>
      <c r="P74" s="20"/>
      <c r="Q74" s="20"/>
      <c r="R74" s="20"/>
      <c r="S74" s="20"/>
      <c r="T74" s="20"/>
      <c r="U74" s="20"/>
      <c r="V74" s="20">
        <v>7391399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3303821</v>
      </c>
      <c r="C75" s="27"/>
      <c r="D75" s="28">
        <v>1470000</v>
      </c>
      <c r="E75" s="29">
        <v>1470000</v>
      </c>
      <c r="F75" s="29">
        <v>318179</v>
      </c>
      <c r="G75" s="29">
        <v>303849</v>
      </c>
      <c r="H75" s="29">
        <v>301868</v>
      </c>
      <c r="I75" s="29">
        <v>923896</v>
      </c>
      <c r="J75" s="29">
        <v>301267</v>
      </c>
      <c r="K75" s="29">
        <v>347801</v>
      </c>
      <c r="L75" s="29">
        <v>356974</v>
      </c>
      <c r="M75" s="29">
        <v>1006042</v>
      </c>
      <c r="N75" s="29"/>
      <c r="O75" s="29"/>
      <c r="P75" s="29"/>
      <c r="Q75" s="29"/>
      <c r="R75" s="29"/>
      <c r="S75" s="29"/>
      <c r="T75" s="29"/>
      <c r="U75" s="29"/>
      <c r="V75" s="29">
        <v>1929938</v>
      </c>
      <c r="W75" s="29">
        <v>732000</v>
      </c>
      <c r="X75" s="29"/>
      <c r="Y75" s="28"/>
      <c r="Z75" s="30">
        <v>1470000</v>
      </c>
    </row>
    <row r="76" spans="1:26" ht="13.5" hidden="1">
      <c r="A76" s="41" t="s">
        <v>121</v>
      </c>
      <c r="B76" s="31">
        <v>12670040</v>
      </c>
      <c r="C76" s="31"/>
      <c r="D76" s="32">
        <v>24994000</v>
      </c>
      <c r="E76" s="33">
        <v>24994000</v>
      </c>
      <c r="F76" s="33">
        <v>609569</v>
      </c>
      <c r="G76" s="33">
        <v>850447</v>
      </c>
      <c r="H76" s="33">
        <v>2918643</v>
      </c>
      <c r="I76" s="33">
        <v>4378659</v>
      </c>
      <c r="J76" s="33">
        <v>1280050</v>
      </c>
      <c r="K76" s="33">
        <v>1125777</v>
      </c>
      <c r="L76" s="33">
        <v>1779913</v>
      </c>
      <c r="M76" s="33">
        <v>4185740</v>
      </c>
      <c r="N76" s="33"/>
      <c r="O76" s="33"/>
      <c r="P76" s="33"/>
      <c r="Q76" s="33"/>
      <c r="R76" s="33"/>
      <c r="S76" s="33"/>
      <c r="T76" s="33"/>
      <c r="U76" s="33"/>
      <c r="V76" s="33">
        <v>8564399</v>
      </c>
      <c r="W76" s="33">
        <v>12498000</v>
      </c>
      <c r="X76" s="33"/>
      <c r="Y76" s="32"/>
      <c r="Z76" s="34">
        <v>24994000</v>
      </c>
    </row>
    <row r="77" spans="1:26" ht="13.5" hidden="1">
      <c r="A77" s="36" t="s">
        <v>31</v>
      </c>
      <c r="B77" s="18">
        <v>2007579</v>
      </c>
      <c r="C77" s="18"/>
      <c r="D77" s="19">
        <v>8811000</v>
      </c>
      <c r="E77" s="20">
        <v>8811000</v>
      </c>
      <c r="F77" s="20">
        <v>84994</v>
      </c>
      <c r="G77" s="20">
        <v>203649</v>
      </c>
      <c r="H77" s="20">
        <v>1719325</v>
      </c>
      <c r="I77" s="20">
        <v>2007968</v>
      </c>
      <c r="J77" s="20">
        <v>433112</v>
      </c>
      <c r="K77" s="20">
        <v>187528</v>
      </c>
      <c r="L77" s="20">
        <v>485931</v>
      </c>
      <c r="M77" s="20">
        <v>1106571</v>
      </c>
      <c r="N77" s="20"/>
      <c r="O77" s="20"/>
      <c r="P77" s="20"/>
      <c r="Q77" s="20"/>
      <c r="R77" s="20"/>
      <c r="S77" s="20"/>
      <c r="T77" s="20"/>
      <c r="U77" s="20"/>
      <c r="V77" s="20">
        <v>3114539</v>
      </c>
      <c r="W77" s="20">
        <v>4404000</v>
      </c>
      <c r="X77" s="20"/>
      <c r="Y77" s="19"/>
      <c r="Z77" s="22">
        <v>8811000</v>
      </c>
    </row>
    <row r="78" spans="1:26" ht="13.5" hidden="1">
      <c r="A78" s="37" t="s">
        <v>32</v>
      </c>
      <c r="B78" s="18">
        <v>10662461</v>
      </c>
      <c r="C78" s="18"/>
      <c r="D78" s="19">
        <v>14722000</v>
      </c>
      <c r="E78" s="20">
        <v>14722000</v>
      </c>
      <c r="F78" s="20">
        <v>524575</v>
      </c>
      <c r="G78" s="20">
        <v>646798</v>
      </c>
      <c r="H78" s="20">
        <v>1199318</v>
      </c>
      <c r="I78" s="20">
        <v>2370691</v>
      </c>
      <c r="J78" s="20">
        <v>846938</v>
      </c>
      <c r="K78" s="20">
        <v>938249</v>
      </c>
      <c r="L78" s="20">
        <v>1293982</v>
      </c>
      <c r="M78" s="20">
        <v>3079169</v>
      </c>
      <c r="N78" s="20"/>
      <c r="O78" s="20"/>
      <c r="P78" s="20"/>
      <c r="Q78" s="20"/>
      <c r="R78" s="20"/>
      <c r="S78" s="20"/>
      <c r="T78" s="20"/>
      <c r="U78" s="20"/>
      <c r="V78" s="20">
        <v>5449860</v>
      </c>
      <c r="W78" s="20">
        <v>7362000</v>
      </c>
      <c r="X78" s="20"/>
      <c r="Y78" s="19"/>
      <c r="Z78" s="22">
        <v>14722000</v>
      </c>
    </row>
    <row r="79" spans="1:26" ht="13.5" hidden="1">
      <c r="A79" s="38" t="s">
        <v>114</v>
      </c>
      <c r="B79" s="18">
        <v>2592747</v>
      </c>
      <c r="C79" s="18"/>
      <c r="D79" s="19">
        <v>6815000</v>
      </c>
      <c r="E79" s="20">
        <v>6815000</v>
      </c>
      <c r="F79" s="20">
        <v>200217</v>
      </c>
      <c r="G79" s="20">
        <v>427454</v>
      </c>
      <c r="H79" s="20">
        <v>766175</v>
      </c>
      <c r="I79" s="20">
        <v>1393846</v>
      </c>
      <c r="J79" s="20">
        <v>523306</v>
      </c>
      <c r="K79" s="20">
        <v>541086</v>
      </c>
      <c r="L79" s="20">
        <v>866709</v>
      </c>
      <c r="M79" s="20">
        <v>1931101</v>
      </c>
      <c r="N79" s="20"/>
      <c r="O79" s="20"/>
      <c r="P79" s="20"/>
      <c r="Q79" s="20"/>
      <c r="R79" s="20"/>
      <c r="S79" s="20"/>
      <c r="T79" s="20"/>
      <c r="U79" s="20"/>
      <c r="V79" s="20">
        <v>3324947</v>
      </c>
      <c r="W79" s="20">
        <v>3408000</v>
      </c>
      <c r="X79" s="20"/>
      <c r="Y79" s="19"/>
      <c r="Z79" s="22">
        <v>6815000</v>
      </c>
    </row>
    <row r="80" spans="1:26" ht="13.5" hidden="1">
      <c r="A80" s="38" t="s">
        <v>115</v>
      </c>
      <c r="B80" s="18">
        <v>2817173</v>
      </c>
      <c r="C80" s="18"/>
      <c r="D80" s="19">
        <v>4757000</v>
      </c>
      <c r="E80" s="20">
        <v>4757000</v>
      </c>
      <c r="F80" s="20">
        <v>128056</v>
      </c>
      <c r="G80" s="20">
        <v>92625</v>
      </c>
      <c r="H80" s="20">
        <v>164429</v>
      </c>
      <c r="I80" s="20">
        <v>385110</v>
      </c>
      <c r="J80" s="20">
        <v>103534</v>
      </c>
      <c r="K80" s="20">
        <v>164476</v>
      </c>
      <c r="L80" s="20">
        <v>215944</v>
      </c>
      <c r="M80" s="20">
        <v>483954</v>
      </c>
      <c r="N80" s="20"/>
      <c r="O80" s="20"/>
      <c r="P80" s="20"/>
      <c r="Q80" s="20"/>
      <c r="R80" s="20"/>
      <c r="S80" s="20"/>
      <c r="T80" s="20"/>
      <c r="U80" s="20"/>
      <c r="V80" s="20">
        <v>869064</v>
      </c>
      <c r="W80" s="20">
        <v>2376000</v>
      </c>
      <c r="X80" s="20"/>
      <c r="Y80" s="19"/>
      <c r="Z80" s="22">
        <v>4757000</v>
      </c>
    </row>
    <row r="81" spans="1:26" ht="13.5" hidden="1">
      <c r="A81" s="38" t="s">
        <v>116</v>
      </c>
      <c r="B81" s="18">
        <v>1220661</v>
      </c>
      <c r="C81" s="18"/>
      <c r="D81" s="19">
        <v>1236000</v>
      </c>
      <c r="E81" s="20">
        <v>1236000</v>
      </c>
      <c r="F81" s="20">
        <v>63908</v>
      </c>
      <c r="G81" s="20">
        <v>41704</v>
      </c>
      <c r="H81" s="20">
        <v>73278</v>
      </c>
      <c r="I81" s="20">
        <v>178890</v>
      </c>
      <c r="J81" s="20">
        <v>50570</v>
      </c>
      <c r="K81" s="20">
        <v>72409</v>
      </c>
      <c r="L81" s="20">
        <v>74447</v>
      </c>
      <c r="M81" s="20">
        <v>197426</v>
      </c>
      <c r="N81" s="20"/>
      <c r="O81" s="20"/>
      <c r="P81" s="20"/>
      <c r="Q81" s="20"/>
      <c r="R81" s="20"/>
      <c r="S81" s="20"/>
      <c r="T81" s="20"/>
      <c r="U81" s="20"/>
      <c r="V81" s="20">
        <v>376316</v>
      </c>
      <c r="W81" s="20">
        <v>618000</v>
      </c>
      <c r="X81" s="20"/>
      <c r="Y81" s="19"/>
      <c r="Z81" s="22">
        <v>1236000</v>
      </c>
    </row>
    <row r="82" spans="1:26" ht="13.5" hidden="1">
      <c r="A82" s="38" t="s">
        <v>117</v>
      </c>
      <c r="B82" s="18">
        <v>2163955</v>
      </c>
      <c r="C82" s="18"/>
      <c r="D82" s="19">
        <v>1914000</v>
      </c>
      <c r="E82" s="20">
        <v>1914000</v>
      </c>
      <c r="F82" s="20">
        <v>49445</v>
      </c>
      <c r="G82" s="20">
        <v>32775</v>
      </c>
      <c r="H82" s="20">
        <v>62399</v>
      </c>
      <c r="I82" s="20">
        <v>144619</v>
      </c>
      <c r="J82" s="20">
        <v>35979</v>
      </c>
      <c r="K82" s="20">
        <v>47085</v>
      </c>
      <c r="L82" s="20">
        <v>61643</v>
      </c>
      <c r="M82" s="20">
        <v>144707</v>
      </c>
      <c r="N82" s="20"/>
      <c r="O82" s="20"/>
      <c r="P82" s="20"/>
      <c r="Q82" s="20"/>
      <c r="R82" s="20"/>
      <c r="S82" s="20"/>
      <c r="T82" s="20"/>
      <c r="U82" s="20"/>
      <c r="V82" s="20">
        <v>289326</v>
      </c>
      <c r="W82" s="20">
        <v>960000</v>
      </c>
      <c r="X82" s="20"/>
      <c r="Y82" s="19"/>
      <c r="Z82" s="22">
        <v>1914000</v>
      </c>
    </row>
    <row r="83" spans="1:26" ht="13.5" hidden="1">
      <c r="A83" s="38" t="s">
        <v>118</v>
      </c>
      <c r="B83" s="18">
        <v>1867925</v>
      </c>
      <c r="C83" s="18"/>
      <c r="D83" s="19"/>
      <c r="E83" s="20"/>
      <c r="F83" s="20">
        <v>82949</v>
      </c>
      <c r="G83" s="20">
        <v>52240</v>
      </c>
      <c r="H83" s="20">
        <v>133037</v>
      </c>
      <c r="I83" s="20">
        <v>268226</v>
      </c>
      <c r="J83" s="20">
        <v>133549</v>
      </c>
      <c r="K83" s="20">
        <v>113193</v>
      </c>
      <c r="L83" s="20">
        <v>75239</v>
      </c>
      <c r="M83" s="20">
        <v>321981</v>
      </c>
      <c r="N83" s="20"/>
      <c r="O83" s="20"/>
      <c r="P83" s="20"/>
      <c r="Q83" s="20"/>
      <c r="R83" s="20"/>
      <c r="S83" s="20"/>
      <c r="T83" s="20"/>
      <c r="U83" s="20"/>
      <c r="V83" s="20">
        <v>590207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1461000</v>
      </c>
      <c r="E84" s="29">
        <v>1461000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732000</v>
      </c>
      <c r="X84" s="29"/>
      <c r="Y84" s="28"/>
      <c r="Z84" s="30">
        <v>1461000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6889059</v>
      </c>
      <c r="C5" s="18">
        <v>0</v>
      </c>
      <c r="D5" s="58">
        <v>7587901</v>
      </c>
      <c r="E5" s="59">
        <v>7587901</v>
      </c>
      <c r="F5" s="59">
        <v>7630667</v>
      </c>
      <c r="G5" s="59">
        <v>-5456</v>
      </c>
      <c r="H5" s="59">
        <v>1863</v>
      </c>
      <c r="I5" s="59">
        <v>7627074</v>
      </c>
      <c r="J5" s="59">
        <v>-613</v>
      </c>
      <c r="K5" s="59">
        <v>0</v>
      </c>
      <c r="L5" s="59">
        <v>0</v>
      </c>
      <c r="M5" s="59">
        <v>-613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7626461</v>
      </c>
      <c r="W5" s="59">
        <v>3793950</v>
      </c>
      <c r="X5" s="59">
        <v>3832511</v>
      </c>
      <c r="Y5" s="60">
        <v>101.02</v>
      </c>
      <c r="Z5" s="61">
        <v>7587901</v>
      </c>
    </row>
    <row r="6" spans="1:26" ht="13.5">
      <c r="A6" s="57" t="s">
        <v>32</v>
      </c>
      <c r="B6" s="18">
        <v>38714226</v>
      </c>
      <c r="C6" s="18">
        <v>0</v>
      </c>
      <c r="D6" s="58">
        <v>48103280</v>
      </c>
      <c r="E6" s="59">
        <v>48103280</v>
      </c>
      <c r="F6" s="59">
        <v>3737531</v>
      </c>
      <c r="G6" s="59">
        <v>4073933</v>
      </c>
      <c r="H6" s="59">
        <v>3876563</v>
      </c>
      <c r="I6" s="59">
        <v>11688027</v>
      </c>
      <c r="J6" s="59">
        <v>3815781</v>
      </c>
      <c r="K6" s="59">
        <v>3716997</v>
      </c>
      <c r="L6" s="59">
        <v>3445596</v>
      </c>
      <c r="M6" s="59">
        <v>10978374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22666401</v>
      </c>
      <c r="W6" s="59">
        <v>24009000</v>
      </c>
      <c r="X6" s="59">
        <v>-1342599</v>
      </c>
      <c r="Y6" s="60">
        <v>-5.59</v>
      </c>
      <c r="Z6" s="61">
        <v>48103280</v>
      </c>
    </row>
    <row r="7" spans="1:26" ht="13.5">
      <c r="A7" s="57" t="s">
        <v>33</v>
      </c>
      <c r="B7" s="18">
        <v>504826</v>
      </c>
      <c r="C7" s="18">
        <v>0</v>
      </c>
      <c r="D7" s="58">
        <v>430000</v>
      </c>
      <c r="E7" s="59">
        <v>430000</v>
      </c>
      <c r="F7" s="59">
        <v>13351</v>
      </c>
      <c r="G7" s="59">
        <v>88775</v>
      </c>
      <c r="H7" s="59">
        <v>5903</v>
      </c>
      <c r="I7" s="59">
        <v>108029</v>
      </c>
      <c r="J7" s="59">
        <v>64549</v>
      </c>
      <c r="K7" s="59">
        <v>12303</v>
      </c>
      <c r="L7" s="59">
        <v>68701</v>
      </c>
      <c r="M7" s="59">
        <v>145553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253582</v>
      </c>
      <c r="W7" s="59">
        <v>214998</v>
      </c>
      <c r="X7" s="59">
        <v>38584</v>
      </c>
      <c r="Y7" s="60">
        <v>17.95</v>
      </c>
      <c r="Z7" s="61">
        <v>430000</v>
      </c>
    </row>
    <row r="8" spans="1:26" ht="13.5">
      <c r="A8" s="57" t="s">
        <v>34</v>
      </c>
      <c r="B8" s="18">
        <v>25350015</v>
      </c>
      <c r="C8" s="18">
        <v>0</v>
      </c>
      <c r="D8" s="58">
        <v>25428000</v>
      </c>
      <c r="E8" s="59">
        <v>25428000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12581502</v>
      </c>
      <c r="X8" s="59">
        <v>-12581502</v>
      </c>
      <c r="Y8" s="60">
        <v>-100</v>
      </c>
      <c r="Z8" s="61">
        <v>25428000</v>
      </c>
    </row>
    <row r="9" spans="1:26" ht="13.5">
      <c r="A9" s="57" t="s">
        <v>35</v>
      </c>
      <c r="B9" s="18">
        <v>5929984</v>
      </c>
      <c r="C9" s="18">
        <v>0</v>
      </c>
      <c r="D9" s="58">
        <v>9109590</v>
      </c>
      <c r="E9" s="59">
        <v>9109590</v>
      </c>
      <c r="F9" s="59">
        <v>176390</v>
      </c>
      <c r="G9" s="59">
        <v>151595</v>
      </c>
      <c r="H9" s="59">
        <v>176034</v>
      </c>
      <c r="I9" s="59">
        <v>504019</v>
      </c>
      <c r="J9" s="59">
        <v>192318</v>
      </c>
      <c r="K9" s="59">
        <v>130237</v>
      </c>
      <c r="L9" s="59">
        <v>163010</v>
      </c>
      <c r="M9" s="59">
        <v>485565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989584</v>
      </c>
      <c r="W9" s="59">
        <v>4524792</v>
      </c>
      <c r="X9" s="59">
        <v>-3535208</v>
      </c>
      <c r="Y9" s="60">
        <v>-78.13</v>
      </c>
      <c r="Z9" s="61">
        <v>9109590</v>
      </c>
    </row>
    <row r="10" spans="1:26" ht="25.5">
      <c r="A10" s="62" t="s">
        <v>106</v>
      </c>
      <c r="B10" s="63">
        <f>SUM(B5:B9)</f>
        <v>77388110</v>
      </c>
      <c r="C10" s="63">
        <f>SUM(C5:C9)</f>
        <v>0</v>
      </c>
      <c r="D10" s="64">
        <f aca="true" t="shared" si="0" ref="D10:Z10">SUM(D5:D9)</f>
        <v>90658771</v>
      </c>
      <c r="E10" s="65">
        <f t="shared" si="0"/>
        <v>90658771</v>
      </c>
      <c r="F10" s="65">
        <f t="shared" si="0"/>
        <v>11557939</v>
      </c>
      <c r="G10" s="65">
        <f t="shared" si="0"/>
        <v>4308847</v>
      </c>
      <c r="H10" s="65">
        <f t="shared" si="0"/>
        <v>4060363</v>
      </c>
      <c r="I10" s="65">
        <f t="shared" si="0"/>
        <v>19927149</v>
      </c>
      <c r="J10" s="65">
        <f t="shared" si="0"/>
        <v>4072035</v>
      </c>
      <c r="K10" s="65">
        <f t="shared" si="0"/>
        <v>3859537</v>
      </c>
      <c r="L10" s="65">
        <f t="shared" si="0"/>
        <v>3677307</v>
      </c>
      <c r="M10" s="65">
        <f t="shared" si="0"/>
        <v>11608879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31536028</v>
      </c>
      <c r="W10" s="65">
        <f t="shared" si="0"/>
        <v>45124242</v>
      </c>
      <c r="X10" s="65">
        <f t="shared" si="0"/>
        <v>-13588214</v>
      </c>
      <c r="Y10" s="66">
        <f>+IF(W10&lt;&gt;0,(X10/W10)*100,0)</f>
        <v>-30.112891425411643</v>
      </c>
      <c r="Z10" s="67">
        <f t="shared" si="0"/>
        <v>90658771</v>
      </c>
    </row>
    <row r="11" spans="1:26" ht="13.5">
      <c r="A11" s="57" t="s">
        <v>36</v>
      </c>
      <c r="B11" s="18">
        <v>32013159</v>
      </c>
      <c r="C11" s="18">
        <v>0</v>
      </c>
      <c r="D11" s="58">
        <v>33362518</v>
      </c>
      <c r="E11" s="59">
        <v>33362518</v>
      </c>
      <c r="F11" s="59">
        <v>2565899</v>
      </c>
      <c r="G11" s="59">
        <v>2624171</v>
      </c>
      <c r="H11" s="59">
        <v>2531538</v>
      </c>
      <c r="I11" s="59">
        <v>7721608</v>
      </c>
      <c r="J11" s="59">
        <v>2542495</v>
      </c>
      <c r="K11" s="59">
        <v>3963158</v>
      </c>
      <c r="L11" s="59">
        <v>2427492</v>
      </c>
      <c r="M11" s="59">
        <v>8933145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16654753</v>
      </c>
      <c r="W11" s="59">
        <v>16681260</v>
      </c>
      <c r="X11" s="59">
        <v>-26507</v>
      </c>
      <c r="Y11" s="60">
        <v>-0.16</v>
      </c>
      <c r="Z11" s="61">
        <v>33362518</v>
      </c>
    </row>
    <row r="12" spans="1:26" ht="13.5">
      <c r="A12" s="57" t="s">
        <v>37</v>
      </c>
      <c r="B12" s="18">
        <v>2570442</v>
      </c>
      <c r="C12" s="18">
        <v>0</v>
      </c>
      <c r="D12" s="58">
        <v>2799985</v>
      </c>
      <c r="E12" s="59">
        <v>2799985</v>
      </c>
      <c r="F12" s="59">
        <v>220124</v>
      </c>
      <c r="G12" s="59">
        <v>212677</v>
      </c>
      <c r="H12" s="59">
        <v>220124</v>
      </c>
      <c r="I12" s="59">
        <v>652925</v>
      </c>
      <c r="J12" s="59">
        <v>220124</v>
      </c>
      <c r="K12" s="59">
        <v>220124</v>
      </c>
      <c r="L12" s="59">
        <v>220124</v>
      </c>
      <c r="M12" s="59">
        <v>660372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1313297</v>
      </c>
      <c r="W12" s="59">
        <v>1399992</v>
      </c>
      <c r="X12" s="59">
        <v>-86695</v>
      </c>
      <c r="Y12" s="60">
        <v>-6.19</v>
      </c>
      <c r="Z12" s="61">
        <v>2799985</v>
      </c>
    </row>
    <row r="13" spans="1:26" ht="13.5">
      <c r="A13" s="57" t="s">
        <v>107</v>
      </c>
      <c r="B13" s="18">
        <v>6389749</v>
      </c>
      <c r="C13" s="18">
        <v>0</v>
      </c>
      <c r="D13" s="58">
        <v>4295401</v>
      </c>
      <c r="E13" s="59">
        <v>4295401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2147700</v>
      </c>
      <c r="X13" s="59">
        <v>-2147700</v>
      </c>
      <c r="Y13" s="60">
        <v>-100</v>
      </c>
      <c r="Z13" s="61">
        <v>4295401</v>
      </c>
    </row>
    <row r="14" spans="1:26" ht="13.5">
      <c r="A14" s="57" t="s">
        <v>38</v>
      </c>
      <c r="B14" s="18">
        <v>2734782</v>
      </c>
      <c r="C14" s="18">
        <v>0</v>
      </c>
      <c r="D14" s="58">
        <v>2122586</v>
      </c>
      <c r="E14" s="59">
        <v>2122586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1061292</v>
      </c>
      <c r="X14" s="59">
        <v>-1061292</v>
      </c>
      <c r="Y14" s="60">
        <v>-100</v>
      </c>
      <c r="Z14" s="61">
        <v>2122586</v>
      </c>
    </row>
    <row r="15" spans="1:26" ht="13.5">
      <c r="A15" s="57" t="s">
        <v>39</v>
      </c>
      <c r="B15" s="18">
        <v>23117950</v>
      </c>
      <c r="C15" s="18">
        <v>0</v>
      </c>
      <c r="D15" s="58">
        <v>27533733</v>
      </c>
      <c r="E15" s="59">
        <v>27533733</v>
      </c>
      <c r="F15" s="59">
        <v>0</v>
      </c>
      <c r="G15" s="59">
        <v>1565472</v>
      </c>
      <c r="H15" s="59">
        <v>1597110</v>
      </c>
      <c r="I15" s="59">
        <v>3162582</v>
      </c>
      <c r="J15" s="59">
        <v>2795612</v>
      </c>
      <c r="K15" s="59">
        <v>1518176</v>
      </c>
      <c r="L15" s="59">
        <v>1484274</v>
      </c>
      <c r="M15" s="59">
        <v>5798062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8960644</v>
      </c>
      <c r="W15" s="59">
        <v>13609368</v>
      </c>
      <c r="X15" s="59">
        <v>-4648724</v>
      </c>
      <c r="Y15" s="60">
        <v>-34.16</v>
      </c>
      <c r="Z15" s="61">
        <v>27533733</v>
      </c>
    </row>
    <row r="16" spans="1:26" ht="13.5">
      <c r="A16" s="68" t="s">
        <v>40</v>
      </c>
      <c r="B16" s="18">
        <v>225640</v>
      </c>
      <c r="C16" s="18">
        <v>0</v>
      </c>
      <c r="D16" s="58">
        <v>248204</v>
      </c>
      <c r="E16" s="59">
        <v>248204</v>
      </c>
      <c r="F16" s="59">
        <v>246712</v>
      </c>
      <c r="G16" s="59">
        <v>0</v>
      </c>
      <c r="H16" s="59">
        <v>0</v>
      </c>
      <c r="I16" s="59">
        <v>246712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246712</v>
      </c>
      <c r="W16" s="59">
        <v>124104</v>
      </c>
      <c r="X16" s="59">
        <v>122608</v>
      </c>
      <c r="Y16" s="60">
        <v>98.79</v>
      </c>
      <c r="Z16" s="61">
        <v>248204</v>
      </c>
    </row>
    <row r="17" spans="1:26" ht="13.5">
      <c r="A17" s="57" t="s">
        <v>41</v>
      </c>
      <c r="B17" s="18">
        <v>20456249</v>
      </c>
      <c r="C17" s="18">
        <v>0</v>
      </c>
      <c r="D17" s="58">
        <v>20282068</v>
      </c>
      <c r="E17" s="59">
        <v>20282068</v>
      </c>
      <c r="F17" s="59">
        <v>537463</v>
      </c>
      <c r="G17" s="59">
        <v>943996</v>
      </c>
      <c r="H17" s="59">
        <v>1707589</v>
      </c>
      <c r="I17" s="59">
        <v>3189048</v>
      </c>
      <c r="J17" s="59">
        <v>980953</v>
      </c>
      <c r="K17" s="59">
        <v>1118618</v>
      </c>
      <c r="L17" s="59">
        <v>3972519</v>
      </c>
      <c r="M17" s="59">
        <v>6072090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9261138</v>
      </c>
      <c r="W17" s="59">
        <v>10096032</v>
      </c>
      <c r="X17" s="59">
        <v>-834894</v>
      </c>
      <c r="Y17" s="60">
        <v>-8.27</v>
      </c>
      <c r="Z17" s="61">
        <v>20282068</v>
      </c>
    </row>
    <row r="18" spans="1:26" ht="13.5">
      <c r="A18" s="69" t="s">
        <v>42</v>
      </c>
      <c r="B18" s="70">
        <f>SUM(B11:B17)</f>
        <v>87507971</v>
      </c>
      <c r="C18" s="70">
        <f>SUM(C11:C17)</f>
        <v>0</v>
      </c>
      <c r="D18" s="71">
        <f aca="true" t="shared" si="1" ref="D18:Z18">SUM(D11:D17)</f>
        <v>90644495</v>
      </c>
      <c r="E18" s="72">
        <f t="shared" si="1"/>
        <v>90644495</v>
      </c>
      <c r="F18" s="72">
        <f t="shared" si="1"/>
        <v>3570198</v>
      </c>
      <c r="G18" s="72">
        <f t="shared" si="1"/>
        <v>5346316</v>
      </c>
      <c r="H18" s="72">
        <f t="shared" si="1"/>
        <v>6056361</v>
      </c>
      <c r="I18" s="72">
        <f t="shared" si="1"/>
        <v>14972875</v>
      </c>
      <c r="J18" s="72">
        <f t="shared" si="1"/>
        <v>6539184</v>
      </c>
      <c r="K18" s="72">
        <f t="shared" si="1"/>
        <v>6820076</v>
      </c>
      <c r="L18" s="72">
        <f t="shared" si="1"/>
        <v>8104409</v>
      </c>
      <c r="M18" s="72">
        <f t="shared" si="1"/>
        <v>21463669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36436544</v>
      </c>
      <c r="W18" s="72">
        <f t="shared" si="1"/>
        <v>45119748</v>
      </c>
      <c r="X18" s="72">
        <f t="shared" si="1"/>
        <v>-8683204</v>
      </c>
      <c r="Y18" s="66">
        <f>+IF(W18&lt;&gt;0,(X18/W18)*100,0)</f>
        <v>-19.24479720055174</v>
      </c>
      <c r="Z18" s="73">
        <f t="shared" si="1"/>
        <v>90644495</v>
      </c>
    </row>
    <row r="19" spans="1:26" ht="13.5">
      <c r="A19" s="69" t="s">
        <v>43</v>
      </c>
      <c r="B19" s="74">
        <f>+B10-B18</f>
        <v>-10119861</v>
      </c>
      <c r="C19" s="74">
        <f>+C10-C18</f>
        <v>0</v>
      </c>
      <c r="D19" s="75">
        <f aca="true" t="shared" si="2" ref="D19:Z19">+D10-D18</f>
        <v>14276</v>
      </c>
      <c r="E19" s="76">
        <f t="shared" si="2"/>
        <v>14276</v>
      </c>
      <c r="F19" s="76">
        <f t="shared" si="2"/>
        <v>7987741</v>
      </c>
      <c r="G19" s="76">
        <f t="shared" si="2"/>
        <v>-1037469</v>
      </c>
      <c r="H19" s="76">
        <f t="shared" si="2"/>
        <v>-1995998</v>
      </c>
      <c r="I19" s="76">
        <f t="shared" si="2"/>
        <v>4954274</v>
      </c>
      <c r="J19" s="76">
        <f t="shared" si="2"/>
        <v>-2467149</v>
      </c>
      <c r="K19" s="76">
        <f t="shared" si="2"/>
        <v>-2960539</v>
      </c>
      <c r="L19" s="76">
        <f t="shared" si="2"/>
        <v>-4427102</v>
      </c>
      <c r="M19" s="76">
        <f t="shared" si="2"/>
        <v>-9854790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-4900516</v>
      </c>
      <c r="W19" s="76">
        <f>IF(E10=E18,0,W10-W18)</f>
        <v>4494</v>
      </c>
      <c r="X19" s="76">
        <f t="shared" si="2"/>
        <v>-4905010</v>
      </c>
      <c r="Y19" s="77">
        <f>+IF(W19&lt;&gt;0,(X19/W19)*100,0)</f>
        <v>-109145.74988874054</v>
      </c>
      <c r="Z19" s="78">
        <f t="shared" si="2"/>
        <v>14276</v>
      </c>
    </row>
    <row r="20" spans="1:26" ht="13.5">
      <c r="A20" s="57" t="s">
        <v>44</v>
      </c>
      <c r="B20" s="18">
        <v>17174534</v>
      </c>
      <c r="C20" s="18">
        <v>0</v>
      </c>
      <c r="D20" s="58">
        <v>31192000</v>
      </c>
      <c r="E20" s="59">
        <v>31192000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15595998</v>
      </c>
      <c r="X20" s="59">
        <v>-15595998</v>
      </c>
      <c r="Y20" s="60">
        <v>-100</v>
      </c>
      <c r="Z20" s="61">
        <v>31192000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7054673</v>
      </c>
      <c r="C22" s="85">
        <f>SUM(C19:C21)</f>
        <v>0</v>
      </c>
      <c r="D22" s="86">
        <f aca="true" t="shared" si="3" ref="D22:Z22">SUM(D19:D21)</f>
        <v>31206276</v>
      </c>
      <c r="E22" s="87">
        <f t="shared" si="3"/>
        <v>31206276</v>
      </c>
      <c r="F22" s="87">
        <f t="shared" si="3"/>
        <v>7987741</v>
      </c>
      <c r="G22" s="87">
        <f t="shared" si="3"/>
        <v>-1037469</v>
      </c>
      <c r="H22" s="87">
        <f t="shared" si="3"/>
        <v>-1995998</v>
      </c>
      <c r="I22" s="87">
        <f t="shared" si="3"/>
        <v>4954274</v>
      </c>
      <c r="J22" s="87">
        <f t="shared" si="3"/>
        <v>-2467149</v>
      </c>
      <c r="K22" s="87">
        <f t="shared" si="3"/>
        <v>-2960539</v>
      </c>
      <c r="L22" s="87">
        <f t="shared" si="3"/>
        <v>-4427102</v>
      </c>
      <c r="M22" s="87">
        <f t="shared" si="3"/>
        <v>-9854790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-4900516</v>
      </c>
      <c r="W22" s="87">
        <f t="shared" si="3"/>
        <v>15600492</v>
      </c>
      <c r="X22" s="87">
        <f t="shared" si="3"/>
        <v>-20501008</v>
      </c>
      <c r="Y22" s="88">
        <f>+IF(W22&lt;&gt;0,(X22/W22)*100,0)</f>
        <v>-131.41257339832615</v>
      </c>
      <c r="Z22" s="89">
        <f t="shared" si="3"/>
        <v>31206276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7054673</v>
      </c>
      <c r="C24" s="74">
        <f>SUM(C22:C23)</f>
        <v>0</v>
      </c>
      <c r="D24" s="75">
        <f aca="true" t="shared" si="4" ref="D24:Z24">SUM(D22:D23)</f>
        <v>31206276</v>
      </c>
      <c r="E24" s="76">
        <f t="shared" si="4"/>
        <v>31206276</v>
      </c>
      <c r="F24" s="76">
        <f t="shared" si="4"/>
        <v>7987741</v>
      </c>
      <c r="G24" s="76">
        <f t="shared" si="4"/>
        <v>-1037469</v>
      </c>
      <c r="H24" s="76">
        <f t="shared" si="4"/>
        <v>-1995998</v>
      </c>
      <c r="I24" s="76">
        <f t="shared" si="4"/>
        <v>4954274</v>
      </c>
      <c r="J24" s="76">
        <f t="shared" si="4"/>
        <v>-2467149</v>
      </c>
      <c r="K24" s="76">
        <f t="shared" si="4"/>
        <v>-2960539</v>
      </c>
      <c r="L24" s="76">
        <f t="shared" si="4"/>
        <v>-4427102</v>
      </c>
      <c r="M24" s="76">
        <f t="shared" si="4"/>
        <v>-9854790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-4900516</v>
      </c>
      <c r="W24" s="76">
        <f t="shared" si="4"/>
        <v>15600492</v>
      </c>
      <c r="X24" s="76">
        <f t="shared" si="4"/>
        <v>-20501008</v>
      </c>
      <c r="Y24" s="77">
        <f>+IF(W24&lt;&gt;0,(X24/W24)*100,0)</f>
        <v>-131.41257339832615</v>
      </c>
      <c r="Z24" s="78">
        <f t="shared" si="4"/>
        <v>31206276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15891596</v>
      </c>
      <c r="C27" s="21">
        <v>0</v>
      </c>
      <c r="D27" s="98">
        <v>33937000</v>
      </c>
      <c r="E27" s="99">
        <v>33937000</v>
      </c>
      <c r="F27" s="99">
        <v>0</v>
      </c>
      <c r="G27" s="99">
        <v>1160693</v>
      </c>
      <c r="H27" s="99">
        <v>3306492</v>
      </c>
      <c r="I27" s="99">
        <v>4467185</v>
      </c>
      <c r="J27" s="99">
        <v>283307</v>
      </c>
      <c r="K27" s="99">
        <v>0</v>
      </c>
      <c r="L27" s="99">
        <v>2889641</v>
      </c>
      <c r="M27" s="99">
        <v>3172948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7640133</v>
      </c>
      <c r="W27" s="99">
        <v>16968500</v>
      </c>
      <c r="X27" s="99">
        <v>-9328367</v>
      </c>
      <c r="Y27" s="100">
        <v>-54.97</v>
      </c>
      <c r="Z27" s="101">
        <v>33937000</v>
      </c>
    </row>
    <row r="28" spans="1:26" ht="13.5">
      <c r="A28" s="102" t="s">
        <v>44</v>
      </c>
      <c r="B28" s="18">
        <v>15522127</v>
      </c>
      <c r="C28" s="18">
        <v>0</v>
      </c>
      <c r="D28" s="58">
        <v>31192000</v>
      </c>
      <c r="E28" s="59">
        <v>31192000</v>
      </c>
      <c r="F28" s="59">
        <v>0</v>
      </c>
      <c r="G28" s="59">
        <v>1138152</v>
      </c>
      <c r="H28" s="59">
        <v>3226603</v>
      </c>
      <c r="I28" s="59">
        <v>4364755</v>
      </c>
      <c r="J28" s="59">
        <v>278088</v>
      </c>
      <c r="K28" s="59">
        <v>0</v>
      </c>
      <c r="L28" s="59">
        <v>2869141</v>
      </c>
      <c r="M28" s="59">
        <v>3147229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7511984</v>
      </c>
      <c r="W28" s="59">
        <v>15596000</v>
      </c>
      <c r="X28" s="59">
        <v>-8084016</v>
      </c>
      <c r="Y28" s="60">
        <v>-51.83</v>
      </c>
      <c r="Z28" s="61">
        <v>31192000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2500000</v>
      </c>
      <c r="E30" s="59">
        <v>2500000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1250000</v>
      </c>
      <c r="X30" s="59">
        <v>-1250000</v>
      </c>
      <c r="Y30" s="60">
        <v>-100</v>
      </c>
      <c r="Z30" s="61">
        <v>2500000</v>
      </c>
    </row>
    <row r="31" spans="1:26" ht="13.5">
      <c r="A31" s="57" t="s">
        <v>49</v>
      </c>
      <c r="B31" s="18">
        <v>369469</v>
      </c>
      <c r="C31" s="18">
        <v>0</v>
      </c>
      <c r="D31" s="58">
        <v>245000</v>
      </c>
      <c r="E31" s="59">
        <v>245000</v>
      </c>
      <c r="F31" s="59">
        <v>0</v>
      </c>
      <c r="G31" s="59">
        <v>22541</v>
      </c>
      <c r="H31" s="59">
        <v>79889</v>
      </c>
      <c r="I31" s="59">
        <v>102430</v>
      </c>
      <c r="J31" s="59">
        <v>5219</v>
      </c>
      <c r="K31" s="59">
        <v>0</v>
      </c>
      <c r="L31" s="59">
        <v>20500</v>
      </c>
      <c r="M31" s="59">
        <v>25719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128149</v>
      </c>
      <c r="W31" s="59">
        <v>122500</v>
      </c>
      <c r="X31" s="59">
        <v>5649</v>
      </c>
      <c r="Y31" s="60">
        <v>4.61</v>
      </c>
      <c r="Z31" s="61">
        <v>245000</v>
      </c>
    </row>
    <row r="32" spans="1:26" ht="13.5">
      <c r="A32" s="69" t="s">
        <v>50</v>
      </c>
      <c r="B32" s="21">
        <f>SUM(B28:B31)</f>
        <v>15891596</v>
      </c>
      <c r="C32" s="21">
        <f>SUM(C28:C31)</f>
        <v>0</v>
      </c>
      <c r="D32" s="98">
        <f aca="true" t="shared" si="5" ref="D32:Z32">SUM(D28:D31)</f>
        <v>33937000</v>
      </c>
      <c r="E32" s="99">
        <f t="shared" si="5"/>
        <v>33937000</v>
      </c>
      <c r="F32" s="99">
        <f t="shared" si="5"/>
        <v>0</v>
      </c>
      <c r="G32" s="99">
        <f t="shared" si="5"/>
        <v>1160693</v>
      </c>
      <c r="H32" s="99">
        <f t="shared" si="5"/>
        <v>3306492</v>
      </c>
      <c r="I32" s="99">
        <f t="shared" si="5"/>
        <v>4467185</v>
      </c>
      <c r="J32" s="99">
        <f t="shared" si="5"/>
        <v>283307</v>
      </c>
      <c r="K32" s="99">
        <f t="shared" si="5"/>
        <v>0</v>
      </c>
      <c r="L32" s="99">
        <f t="shared" si="5"/>
        <v>2889641</v>
      </c>
      <c r="M32" s="99">
        <f t="shared" si="5"/>
        <v>3172948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7640133</v>
      </c>
      <c r="W32" s="99">
        <f t="shared" si="5"/>
        <v>16968500</v>
      </c>
      <c r="X32" s="99">
        <f t="shared" si="5"/>
        <v>-9328367</v>
      </c>
      <c r="Y32" s="100">
        <f>+IF(W32&lt;&gt;0,(X32/W32)*100,0)</f>
        <v>-54.97461178065238</v>
      </c>
      <c r="Z32" s="101">
        <f t="shared" si="5"/>
        <v>33937000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20653280</v>
      </c>
      <c r="C35" s="18">
        <v>0</v>
      </c>
      <c r="D35" s="58">
        <v>23318697</v>
      </c>
      <c r="E35" s="59">
        <v>23318697</v>
      </c>
      <c r="F35" s="59">
        <v>30846353</v>
      </c>
      <c r="G35" s="59">
        <v>28193965</v>
      </c>
      <c r="H35" s="59">
        <v>18883048</v>
      </c>
      <c r="I35" s="59">
        <v>18883048</v>
      </c>
      <c r="J35" s="59">
        <v>18589761</v>
      </c>
      <c r="K35" s="59">
        <v>17432591</v>
      </c>
      <c r="L35" s="59">
        <v>24315932</v>
      </c>
      <c r="M35" s="59">
        <v>24315932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24315932</v>
      </c>
      <c r="W35" s="59">
        <v>11659349</v>
      </c>
      <c r="X35" s="59">
        <v>12656583</v>
      </c>
      <c r="Y35" s="60">
        <v>108.55</v>
      </c>
      <c r="Z35" s="61">
        <v>23318697</v>
      </c>
    </row>
    <row r="36" spans="1:26" ht="13.5">
      <c r="A36" s="57" t="s">
        <v>53</v>
      </c>
      <c r="B36" s="18">
        <v>186882840</v>
      </c>
      <c r="C36" s="18">
        <v>0</v>
      </c>
      <c r="D36" s="58">
        <v>183606257</v>
      </c>
      <c r="E36" s="59">
        <v>183606257</v>
      </c>
      <c r="F36" s="59">
        <v>149132129</v>
      </c>
      <c r="G36" s="59">
        <v>150153049</v>
      </c>
      <c r="H36" s="59">
        <v>190806761</v>
      </c>
      <c r="I36" s="59">
        <v>190806761</v>
      </c>
      <c r="J36" s="59">
        <v>191055916</v>
      </c>
      <c r="K36" s="59">
        <v>191055916</v>
      </c>
      <c r="L36" s="59">
        <v>193593207</v>
      </c>
      <c r="M36" s="59">
        <v>193593207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193593207</v>
      </c>
      <c r="W36" s="59">
        <v>91803129</v>
      </c>
      <c r="X36" s="59">
        <v>101790078</v>
      </c>
      <c r="Y36" s="60">
        <v>110.88</v>
      </c>
      <c r="Z36" s="61">
        <v>183606257</v>
      </c>
    </row>
    <row r="37" spans="1:26" ht="13.5">
      <c r="A37" s="57" t="s">
        <v>54</v>
      </c>
      <c r="B37" s="18">
        <v>26287212</v>
      </c>
      <c r="C37" s="18">
        <v>0</v>
      </c>
      <c r="D37" s="58">
        <v>13095954</v>
      </c>
      <c r="E37" s="59">
        <v>13095954</v>
      </c>
      <c r="F37" s="59">
        <v>42398689</v>
      </c>
      <c r="G37" s="59">
        <v>41982771</v>
      </c>
      <c r="H37" s="59">
        <v>21923620</v>
      </c>
      <c r="I37" s="59">
        <v>21923620</v>
      </c>
      <c r="J37" s="59">
        <v>24611077</v>
      </c>
      <c r="K37" s="59">
        <v>26859313</v>
      </c>
      <c r="L37" s="59">
        <v>41048553</v>
      </c>
      <c r="M37" s="59">
        <v>41048553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41048553</v>
      </c>
      <c r="W37" s="59">
        <v>6547977</v>
      </c>
      <c r="X37" s="59">
        <v>34500576</v>
      </c>
      <c r="Y37" s="60">
        <v>526.89</v>
      </c>
      <c r="Z37" s="61">
        <v>13095954</v>
      </c>
    </row>
    <row r="38" spans="1:26" ht="13.5">
      <c r="A38" s="57" t="s">
        <v>55</v>
      </c>
      <c r="B38" s="18">
        <v>36742152</v>
      </c>
      <c r="C38" s="18">
        <v>0</v>
      </c>
      <c r="D38" s="58">
        <v>26472052</v>
      </c>
      <c r="E38" s="59">
        <v>26472052</v>
      </c>
      <c r="F38" s="59">
        <v>21409571</v>
      </c>
      <c r="G38" s="59">
        <v>21394102</v>
      </c>
      <c r="H38" s="59">
        <v>41805540</v>
      </c>
      <c r="I38" s="59">
        <v>41805540</v>
      </c>
      <c r="J38" s="59">
        <v>39227645</v>
      </c>
      <c r="K38" s="59">
        <v>39211550</v>
      </c>
      <c r="L38" s="59">
        <v>39211550</v>
      </c>
      <c r="M38" s="59">
        <v>39211550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39211550</v>
      </c>
      <c r="W38" s="59">
        <v>13236026</v>
      </c>
      <c r="X38" s="59">
        <v>25975524</v>
      </c>
      <c r="Y38" s="60">
        <v>196.25</v>
      </c>
      <c r="Z38" s="61">
        <v>26472052</v>
      </c>
    </row>
    <row r="39" spans="1:26" ht="13.5">
      <c r="A39" s="57" t="s">
        <v>56</v>
      </c>
      <c r="B39" s="18">
        <v>144506756</v>
      </c>
      <c r="C39" s="18">
        <v>0</v>
      </c>
      <c r="D39" s="58">
        <v>167356948</v>
      </c>
      <c r="E39" s="59">
        <v>167356948</v>
      </c>
      <c r="F39" s="59">
        <v>116170222</v>
      </c>
      <c r="G39" s="59">
        <v>114970141</v>
      </c>
      <c r="H39" s="59">
        <v>145960649</v>
      </c>
      <c r="I39" s="59">
        <v>145960649</v>
      </c>
      <c r="J39" s="59">
        <v>145806955</v>
      </c>
      <c r="K39" s="59">
        <v>142417644</v>
      </c>
      <c r="L39" s="59">
        <v>137649036</v>
      </c>
      <c r="M39" s="59">
        <v>137649036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137649036</v>
      </c>
      <c r="W39" s="59">
        <v>83678474</v>
      </c>
      <c r="X39" s="59">
        <v>53970562</v>
      </c>
      <c r="Y39" s="60">
        <v>64.5</v>
      </c>
      <c r="Z39" s="61">
        <v>167356948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13859473</v>
      </c>
      <c r="C42" s="18">
        <v>0</v>
      </c>
      <c r="D42" s="58">
        <v>28187752</v>
      </c>
      <c r="E42" s="59">
        <v>28187752</v>
      </c>
      <c r="F42" s="59">
        <v>7040236</v>
      </c>
      <c r="G42" s="59">
        <v>-7827348</v>
      </c>
      <c r="H42" s="59">
        <v>-17756</v>
      </c>
      <c r="I42" s="59">
        <v>-804868</v>
      </c>
      <c r="J42" s="59">
        <v>4918131</v>
      </c>
      <c r="K42" s="59">
        <v>76900</v>
      </c>
      <c r="L42" s="59">
        <v>3646808</v>
      </c>
      <c r="M42" s="59">
        <v>8641839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7836971</v>
      </c>
      <c r="W42" s="59">
        <v>22639097</v>
      </c>
      <c r="X42" s="59">
        <v>-14802126</v>
      </c>
      <c r="Y42" s="60">
        <v>-65.38</v>
      </c>
      <c r="Z42" s="61">
        <v>28187752</v>
      </c>
    </row>
    <row r="43" spans="1:26" ht="13.5">
      <c r="A43" s="57" t="s">
        <v>59</v>
      </c>
      <c r="B43" s="18">
        <v>-15891596</v>
      </c>
      <c r="C43" s="18">
        <v>0</v>
      </c>
      <c r="D43" s="58">
        <v>-30236844</v>
      </c>
      <c r="E43" s="59">
        <v>-30236844</v>
      </c>
      <c r="F43" s="59">
        <v>0</v>
      </c>
      <c r="G43" s="59">
        <v>-1020919</v>
      </c>
      <c r="H43" s="59">
        <v>-2961689</v>
      </c>
      <c r="I43" s="59">
        <v>-3982608</v>
      </c>
      <c r="J43" s="59">
        <v>-249156</v>
      </c>
      <c r="K43" s="59">
        <v>0</v>
      </c>
      <c r="L43" s="59">
        <v>-2537290</v>
      </c>
      <c r="M43" s="59">
        <v>-2786446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-6769054</v>
      </c>
      <c r="W43" s="59">
        <v>-15118422</v>
      </c>
      <c r="X43" s="59">
        <v>8349368</v>
      </c>
      <c r="Y43" s="60">
        <v>-55.23</v>
      </c>
      <c r="Z43" s="61">
        <v>-30236844</v>
      </c>
    </row>
    <row r="44" spans="1:26" ht="13.5">
      <c r="A44" s="57" t="s">
        <v>60</v>
      </c>
      <c r="B44" s="18">
        <v>-432442</v>
      </c>
      <c r="C44" s="18">
        <v>0</v>
      </c>
      <c r="D44" s="58">
        <v>2060272</v>
      </c>
      <c r="E44" s="59">
        <v>2060272</v>
      </c>
      <c r="F44" s="59">
        <v>7394</v>
      </c>
      <c r="G44" s="59">
        <v>-12519</v>
      </c>
      <c r="H44" s="59">
        <v>-14853</v>
      </c>
      <c r="I44" s="59">
        <v>-19978</v>
      </c>
      <c r="J44" s="59">
        <v>-8514</v>
      </c>
      <c r="K44" s="59">
        <v>-10116</v>
      </c>
      <c r="L44" s="59">
        <v>3527</v>
      </c>
      <c r="M44" s="59">
        <v>-15103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-35081</v>
      </c>
      <c r="W44" s="59">
        <v>2280136</v>
      </c>
      <c r="X44" s="59">
        <v>-2315217</v>
      </c>
      <c r="Y44" s="60">
        <v>-101.54</v>
      </c>
      <c r="Z44" s="61">
        <v>2060272</v>
      </c>
    </row>
    <row r="45" spans="1:26" ht="13.5">
      <c r="A45" s="69" t="s">
        <v>61</v>
      </c>
      <c r="B45" s="21">
        <v>869126</v>
      </c>
      <c r="C45" s="21">
        <v>0</v>
      </c>
      <c r="D45" s="98">
        <v>1186509</v>
      </c>
      <c r="E45" s="99">
        <v>1186509</v>
      </c>
      <c r="F45" s="99">
        <v>7862990</v>
      </c>
      <c r="G45" s="99">
        <v>-997796</v>
      </c>
      <c r="H45" s="99">
        <v>-3992094</v>
      </c>
      <c r="I45" s="99">
        <v>-3992094</v>
      </c>
      <c r="J45" s="99">
        <v>668367</v>
      </c>
      <c r="K45" s="99">
        <v>735151</v>
      </c>
      <c r="L45" s="99">
        <v>1848196</v>
      </c>
      <c r="M45" s="99">
        <v>1848196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1848196</v>
      </c>
      <c r="W45" s="99">
        <v>10976140</v>
      </c>
      <c r="X45" s="99">
        <v>-9127944</v>
      </c>
      <c r="Y45" s="100">
        <v>-83.16</v>
      </c>
      <c r="Z45" s="101">
        <v>1186509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4176934</v>
      </c>
      <c r="C49" s="51">
        <v>0</v>
      </c>
      <c r="D49" s="128">
        <v>1136286</v>
      </c>
      <c r="E49" s="53">
        <v>1691203</v>
      </c>
      <c r="F49" s="53">
        <v>0</v>
      </c>
      <c r="G49" s="53">
        <v>0</v>
      </c>
      <c r="H49" s="53">
        <v>0</v>
      </c>
      <c r="I49" s="53">
        <v>1607217</v>
      </c>
      <c r="J49" s="53">
        <v>0</v>
      </c>
      <c r="K49" s="53">
        <v>0</v>
      </c>
      <c r="L49" s="53">
        <v>0</v>
      </c>
      <c r="M49" s="53">
        <v>807533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827173</v>
      </c>
      <c r="W49" s="53">
        <v>4697202</v>
      </c>
      <c r="X49" s="53">
        <v>25398511</v>
      </c>
      <c r="Y49" s="53">
        <v>40342059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11808514</v>
      </c>
      <c r="C51" s="51">
        <v>0</v>
      </c>
      <c r="D51" s="128">
        <v>178028</v>
      </c>
      <c r="E51" s="53">
        <v>175369</v>
      </c>
      <c r="F51" s="53">
        <v>0</v>
      </c>
      <c r="G51" s="53">
        <v>0</v>
      </c>
      <c r="H51" s="53">
        <v>0</v>
      </c>
      <c r="I51" s="53">
        <v>18841</v>
      </c>
      <c r="J51" s="53">
        <v>0</v>
      </c>
      <c r="K51" s="53">
        <v>0</v>
      </c>
      <c r="L51" s="53">
        <v>0</v>
      </c>
      <c r="M51" s="53">
        <v>2064987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14245739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79.70134758315764</v>
      </c>
      <c r="C58" s="5">
        <f>IF(C67=0,0,+(C76/C67)*100)</f>
        <v>0</v>
      </c>
      <c r="D58" s="6">
        <f aca="true" t="shared" si="6" ref="D58:Z58">IF(D67=0,0,+(D76/D67)*100)</f>
        <v>83.62096962539835</v>
      </c>
      <c r="E58" s="7">
        <f t="shared" si="6"/>
        <v>83.62096962539835</v>
      </c>
      <c r="F58" s="7">
        <f t="shared" si="6"/>
        <v>25.3481923951787</v>
      </c>
      <c r="G58" s="7">
        <f t="shared" si="6"/>
        <v>84.26916373411406</v>
      </c>
      <c r="H58" s="7">
        <f t="shared" si="6"/>
        <v>92.69217376012135</v>
      </c>
      <c r="I58" s="7">
        <f t="shared" si="6"/>
        <v>51.565152012606866</v>
      </c>
      <c r="J58" s="7">
        <f t="shared" si="6"/>
        <v>91.52997055985196</v>
      </c>
      <c r="K58" s="7">
        <f t="shared" si="6"/>
        <v>89.20482108816114</v>
      </c>
      <c r="L58" s="7">
        <f t="shared" si="6"/>
        <v>86.7902645324819</v>
      </c>
      <c r="M58" s="7">
        <f t="shared" si="6"/>
        <v>89.24957331149217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65.31047862745244</v>
      </c>
      <c r="W58" s="7">
        <f t="shared" si="6"/>
        <v>83.74548190530706</v>
      </c>
      <c r="X58" s="7">
        <f t="shared" si="6"/>
        <v>0</v>
      </c>
      <c r="Y58" s="7">
        <f t="shared" si="6"/>
        <v>0</v>
      </c>
      <c r="Z58" s="8">
        <f t="shared" si="6"/>
        <v>83.62096962539835</v>
      </c>
    </row>
    <row r="59" spans="1:26" ht="13.5">
      <c r="A59" s="36" t="s">
        <v>31</v>
      </c>
      <c r="B59" s="9">
        <f aca="true" t="shared" si="7" ref="B59:Z66">IF(B68=0,0,+(B77/B68)*100)</f>
        <v>76.4260256734628</v>
      </c>
      <c r="C59" s="9">
        <f t="shared" si="7"/>
        <v>0</v>
      </c>
      <c r="D59" s="2">
        <f t="shared" si="7"/>
        <v>84.99994926133063</v>
      </c>
      <c r="E59" s="10">
        <f t="shared" si="7"/>
        <v>84.99994926133063</v>
      </c>
      <c r="F59" s="10">
        <f t="shared" si="7"/>
        <v>4.397636536884653</v>
      </c>
      <c r="G59" s="10">
        <f t="shared" si="7"/>
        <v>-10640.487536656892</v>
      </c>
      <c r="H59" s="10">
        <f t="shared" si="7"/>
        <v>49142.6731078905</v>
      </c>
      <c r="I59" s="10">
        <f t="shared" si="7"/>
        <v>24.01500234559151</v>
      </c>
      <c r="J59" s="10">
        <f t="shared" si="7"/>
        <v>-98972.26753670472</v>
      </c>
      <c r="K59" s="10">
        <f t="shared" si="7"/>
        <v>0</v>
      </c>
      <c r="L59" s="10">
        <f t="shared" si="7"/>
        <v>0</v>
      </c>
      <c r="M59" s="10">
        <f t="shared" si="7"/>
        <v>-238861.1745513866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43.21612606423871</v>
      </c>
      <c r="W59" s="10">
        <f t="shared" si="7"/>
        <v>84.9999604633693</v>
      </c>
      <c r="X59" s="10">
        <f t="shared" si="7"/>
        <v>0</v>
      </c>
      <c r="Y59" s="10">
        <f t="shared" si="7"/>
        <v>0</v>
      </c>
      <c r="Z59" s="11">
        <f t="shared" si="7"/>
        <v>84.99994926133063</v>
      </c>
    </row>
    <row r="60" spans="1:26" ht="13.5">
      <c r="A60" s="37" t="s">
        <v>32</v>
      </c>
      <c r="B60" s="12">
        <f t="shared" si="7"/>
        <v>83.35025476164756</v>
      </c>
      <c r="C60" s="12">
        <f t="shared" si="7"/>
        <v>0</v>
      </c>
      <c r="D60" s="3">
        <f t="shared" si="7"/>
        <v>85.02757400326963</v>
      </c>
      <c r="E60" s="13">
        <f t="shared" si="7"/>
        <v>85.02757400326963</v>
      </c>
      <c r="F60" s="13">
        <f t="shared" si="7"/>
        <v>68.99327390194222</v>
      </c>
      <c r="G60" s="13">
        <f t="shared" si="7"/>
        <v>70.96803015660788</v>
      </c>
      <c r="H60" s="13">
        <f t="shared" si="7"/>
        <v>71.02680905740472</v>
      </c>
      <c r="I60" s="13">
        <f t="shared" si="7"/>
        <v>70.35604897216614</v>
      </c>
      <c r="J60" s="13">
        <f t="shared" si="7"/>
        <v>76.76418012459311</v>
      </c>
      <c r="K60" s="13">
        <f t="shared" si="7"/>
        <v>76.42583515671387</v>
      </c>
      <c r="L60" s="13">
        <f t="shared" si="7"/>
        <v>77.24321133412042</v>
      </c>
      <c r="M60" s="13">
        <f t="shared" si="7"/>
        <v>76.79997056030338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73.47713472465259</v>
      </c>
      <c r="W60" s="13">
        <f t="shared" si="7"/>
        <v>85.17858303136325</v>
      </c>
      <c r="X60" s="13">
        <f t="shared" si="7"/>
        <v>0</v>
      </c>
      <c r="Y60" s="13">
        <f t="shared" si="7"/>
        <v>0</v>
      </c>
      <c r="Z60" s="14">
        <f t="shared" si="7"/>
        <v>85.02757400326963</v>
      </c>
    </row>
    <row r="61" spans="1:26" ht="13.5">
      <c r="A61" s="38" t="s">
        <v>114</v>
      </c>
      <c r="B61" s="12">
        <f t="shared" si="7"/>
        <v>97.65742128346943</v>
      </c>
      <c r="C61" s="12">
        <f t="shared" si="7"/>
        <v>0</v>
      </c>
      <c r="D61" s="3">
        <f t="shared" si="7"/>
        <v>84.99998936521173</v>
      </c>
      <c r="E61" s="13">
        <f t="shared" si="7"/>
        <v>84.99998936521173</v>
      </c>
      <c r="F61" s="13">
        <f t="shared" si="7"/>
        <v>80.76725230311442</v>
      </c>
      <c r="G61" s="13">
        <f t="shared" si="7"/>
        <v>87.04376868209275</v>
      </c>
      <c r="H61" s="13">
        <f t="shared" si="7"/>
        <v>84.6144078090148</v>
      </c>
      <c r="I61" s="13">
        <f t="shared" si="7"/>
        <v>84.20076813974553</v>
      </c>
      <c r="J61" s="13">
        <f t="shared" si="7"/>
        <v>95.63658110472817</v>
      </c>
      <c r="K61" s="13">
        <f t="shared" si="7"/>
        <v>91.33090044632205</v>
      </c>
      <c r="L61" s="13">
        <f t="shared" si="7"/>
        <v>100.40216021899924</v>
      </c>
      <c r="M61" s="13">
        <f t="shared" si="7"/>
        <v>95.60639268720135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89.57533657594469</v>
      </c>
      <c r="W61" s="13">
        <f t="shared" si="7"/>
        <v>84.9999798498771</v>
      </c>
      <c r="X61" s="13">
        <f t="shared" si="7"/>
        <v>0</v>
      </c>
      <c r="Y61" s="13">
        <f t="shared" si="7"/>
        <v>0</v>
      </c>
      <c r="Z61" s="14">
        <f t="shared" si="7"/>
        <v>84.99998936521173</v>
      </c>
    </row>
    <row r="62" spans="1:26" ht="13.5">
      <c r="A62" s="38" t="s">
        <v>115</v>
      </c>
      <c r="B62" s="12">
        <f t="shared" si="7"/>
        <v>62.73175166609669</v>
      </c>
      <c r="C62" s="12">
        <f t="shared" si="7"/>
        <v>0</v>
      </c>
      <c r="D62" s="3">
        <f t="shared" si="7"/>
        <v>85.00003259516158</v>
      </c>
      <c r="E62" s="13">
        <f t="shared" si="7"/>
        <v>85.00003259516158</v>
      </c>
      <c r="F62" s="13">
        <f t="shared" si="7"/>
        <v>52.93791310427913</v>
      </c>
      <c r="G62" s="13">
        <f t="shared" si="7"/>
        <v>51.92088085125879</v>
      </c>
      <c r="H62" s="13">
        <f t="shared" si="7"/>
        <v>49.19166080350889</v>
      </c>
      <c r="I62" s="13">
        <f t="shared" si="7"/>
        <v>51.30345534666089</v>
      </c>
      <c r="J62" s="13">
        <f t="shared" si="7"/>
        <v>50.58374075768888</v>
      </c>
      <c r="K62" s="13">
        <f t="shared" si="7"/>
        <v>57.09997757534986</v>
      </c>
      <c r="L62" s="13">
        <f t="shared" si="7"/>
        <v>50.54634555183403</v>
      </c>
      <c r="M62" s="13">
        <f t="shared" si="7"/>
        <v>52.761469076495814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52.05571297022432</v>
      </c>
      <c r="W62" s="13">
        <f t="shared" si="7"/>
        <v>85.80185373461391</v>
      </c>
      <c r="X62" s="13">
        <f t="shared" si="7"/>
        <v>0</v>
      </c>
      <c r="Y62" s="13">
        <f t="shared" si="7"/>
        <v>0</v>
      </c>
      <c r="Z62" s="14">
        <f t="shared" si="7"/>
        <v>85.00003259516158</v>
      </c>
    </row>
    <row r="63" spans="1:26" ht="13.5">
      <c r="A63" s="38" t="s">
        <v>116</v>
      </c>
      <c r="B63" s="12">
        <f t="shared" si="7"/>
        <v>34.35988756956687</v>
      </c>
      <c r="C63" s="12">
        <f t="shared" si="7"/>
        <v>0</v>
      </c>
      <c r="D63" s="3">
        <f t="shared" si="7"/>
        <v>85.00003689229172</v>
      </c>
      <c r="E63" s="13">
        <f t="shared" si="7"/>
        <v>85.00003689229172</v>
      </c>
      <c r="F63" s="13">
        <f t="shared" si="7"/>
        <v>27.233680068147187</v>
      </c>
      <c r="G63" s="13">
        <f t="shared" si="7"/>
        <v>22.44441916247144</v>
      </c>
      <c r="H63" s="13">
        <f t="shared" si="7"/>
        <v>29.81949429916923</v>
      </c>
      <c r="I63" s="13">
        <f t="shared" si="7"/>
        <v>26.41649807785283</v>
      </c>
      <c r="J63" s="13">
        <f t="shared" si="7"/>
        <v>28.273316561320406</v>
      </c>
      <c r="K63" s="13">
        <f t="shared" si="7"/>
        <v>30.031624319741884</v>
      </c>
      <c r="L63" s="13">
        <f t="shared" si="7"/>
        <v>28.256631483835804</v>
      </c>
      <c r="M63" s="13">
        <f t="shared" si="7"/>
        <v>28.854152762918883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27.62900787335764</v>
      </c>
      <c r="W63" s="13">
        <f t="shared" si="7"/>
        <v>85.0000787035944</v>
      </c>
      <c r="X63" s="13">
        <f t="shared" si="7"/>
        <v>0</v>
      </c>
      <c r="Y63" s="13">
        <f t="shared" si="7"/>
        <v>0</v>
      </c>
      <c r="Z63" s="14">
        <f t="shared" si="7"/>
        <v>85.00003689229172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85.00007775203322</v>
      </c>
      <c r="E64" s="13">
        <f t="shared" si="7"/>
        <v>85.00007775203322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85.00007775203322</v>
      </c>
      <c r="X64" s="13">
        <f t="shared" si="7"/>
        <v>0</v>
      </c>
      <c r="Y64" s="13">
        <f t="shared" si="7"/>
        <v>0</v>
      </c>
      <c r="Z64" s="14">
        <f t="shared" si="7"/>
        <v>85.00007775203322</v>
      </c>
    </row>
    <row r="65" spans="1:26" ht="13.5">
      <c r="A65" s="38" t="s">
        <v>118</v>
      </c>
      <c r="B65" s="12">
        <f t="shared" si="7"/>
        <v>208.35158648135862</v>
      </c>
      <c r="C65" s="12">
        <f t="shared" si="7"/>
        <v>0</v>
      </c>
      <c r="D65" s="3">
        <f t="shared" si="7"/>
        <v>88</v>
      </c>
      <c r="E65" s="13">
        <f t="shared" si="7"/>
        <v>88</v>
      </c>
      <c r="F65" s="13">
        <f t="shared" si="7"/>
        <v>223.17403065825067</v>
      </c>
      <c r="G65" s="13">
        <f t="shared" si="7"/>
        <v>104.74175019185601</v>
      </c>
      <c r="H65" s="13">
        <f t="shared" si="7"/>
        <v>141.58321411540297</v>
      </c>
      <c r="I65" s="13">
        <f t="shared" si="7"/>
        <v>124.50089095419447</v>
      </c>
      <c r="J65" s="13">
        <f t="shared" si="7"/>
        <v>147.8724015160216</v>
      </c>
      <c r="K65" s="13">
        <f t="shared" si="7"/>
        <v>207.12655556990916</v>
      </c>
      <c r="L65" s="13">
        <f t="shared" si="7"/>
        <v>190.43130006161428</v>
      </c>
      <c r="M65" s="13">
        <f t="shared" si="7"/>
        <v>175.69634226787468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141.99442466396178</v>
      </c>
      <c r="W65" s="13">
        <f t="shared" si="7"/>
        <v>89.00791034937376</v>
      </c>
      <c r="X65" s="13">
        <f t="shared" si="7"/>
        <v>0</v>
      </c>
      <c r="Y65" s="13">
        <f t="shared" si="7"/>
        <v>0</v>
      </c>
      <c r="Z65" s="14">
        <f t="shared" si="7"/>
        <v>88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36.75863082473825</v>
      </c>
      <c r="E66" s="16">
        <f t="shared" si="7"/>
        <v>36.75863082473825</v>
      </c>
      <c r="F66" s="16">
        <f t="shared" si="7"/>
        <v>0</v>
      </c>
      <c r="G66" s="16">
        <f t="shared" si="7"/>
        <v>46.18580658791219</v>
      </c>
      <c r="H66" s="16">
        <f t="shared" si="7"/>
        <v>33.428992849584766</v>
      </c>
      <c r="I66" s="16">
        <f t="shared" si="7"/>
        <v>25.66744347683879</v>
      </c>
      <c r="J66" s="16">
        <f t="shared" si="7"/>
        <v>51.714145561571165</v>
      </c>
      <c r="K66" s="16">
        <f t="shared" si="7"/>
        <v>64.87285495837345</v>
      </c>
      <c r="L66" s="16">
        <f t="shared" si="7"/>
        <v>61.088150960321656</v>
      </c>
      <c r="M66" s="16">
        <f t="shared" si="7"/>
        <v>58.92928411653874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41.24615277608722</v>
      </c>
      <c r="W66" s="16">
        <f t="shared" si="7"/>
        <v>36.75860877576874</v>
      </c>
      <c r="X66" s="16">
        <f t="shared" si="7"/>
        <v>0</v>
      </c>
      <c r="Y66" s="16">
        <f t="shared" si="7"/>
        <v>0</v>
      </c>
      <c r="Z66" s="17">
        <f t="shared" si="7"/>
        <v>36.75863082473825</v>
      </c>
    </row>
    <row r="67" spans="1:26" ht="13.5" hidden="1">
      <c r="A67" s="40" t="s">
        <v>120</v>
      </c>
      <c r="B67" s="23">
        <v>47092604</v>
      </c>
      <c r="C67" s="23"/>
      <c r="D67" s="24">
        <v>57358316</v>
      </c>
      <c r="E67" s="25">
        <v>57358316</v>
      </c>
      <c r="F67" s="25">
        <v>11496733</v>
      </c>
      <c r="G67" s="25">
        <v>4182079</v>
      </c>
      <c r="H67" s="25">
        <v>4003174</v>
      </c>
      <c r="I67" s="25">
        <v>19681986</v>
      </c>
      <c r="J67" s="25">
        <v>3925252</v>
      </c>
      <c r="K67" s="25">
        <v>3805282</v>
      </c>
      <c r="L67" s="25">
        <v>3570450</v>
      </c>
      <c r="M67" s="25">
        <v>11300984</v>
      </c>
      <c r="N67" s="25"/>
      <c r="O67" s="25"/>
      <c r="P67" s="25"/>
      <c r="Q67" s="25"/>
      <c r="R67" s="25"/>
      <c r="S67" s="25"/>
      <c r="T67" s="25"/>
      <c r="U67" s="25"/>
      <c r="V67" s="25">
        <v>30982970</v>
      </c>
      <c r="W67" s="25">
        <v>28636518</v>
      </c>
      <c r="X67" s="25"/>
      <c r="Y67" s="24"/>
      <c r="Z67" s="26">
        <v>57358316</v>
      </c>
    </row>
    <row r="68" spans="1:26" ht="13.5" hidden="1">
      <c r="A68" s="36" t="s">
        <v>31</v>
      </c>
      <c r="B68" s="18">
        <v>6889059</v>
      </c>
      <c r="C68" s="18"/>
      <c r="D68" s="19">
        <v>7587901</v>
      </c>
      <c r="E68" s="20">
        <v>7587901</v>
      </c>
      <c r="F68" s="20">
        <v>7630667</v>
      </c>
      <c r="G68" s="20">
        <v>-5456</v>
      </c>
      <c r="H68" s="20">
        <v>1863</v>
      </c>
      <c r="I68" s="20">
        <v>7627074</v>
      </c>
      <c r="J68" s="20">
        <v>-613</v>
      </c>
      <c r="K68" s="20"/>
      <c r="L68" s="20"/>
      <c r="M68" s="20">
        <v>-613</v>
      </c>
      <c r="N68" s="20"/>
      <c r="O68" s="20"/>
      <c r="P68" s="20"/>
      <c r="Q68" s="20"/>
      <c r="R68" s="20"/>
      <c r="S68" s="20"/>
      <c r="T68" s="20"/>
      <c r="U68" s="20"/>
      <c r="V68" s="20">
        <v>7626461</v>
      </c>
      <c r="W68" s="20">
        <v>3793950</v>
      </c>
      <c r="X68" s="20"/>
      <c r="Y68" s="19"/>
      <c r="Z68" s="22">
        <v>7587901</v>
      </c>
    </row>
    <row r="69" spans="1:26" ht="13.5" hidden="1">
      <c r="A69" s="37" t="s">
        <v>32</v>
      </c>
      <c r="B69" s="18">
        <v>38714226</v>
      </c>
      <c r="C69" s="18"/>
      <c r="D69" s="19">
        <v>48103280</v>
      </c>
      <c r="E69" s="20">
        <v>48103280</v>
      </c>
      <c r="F69" s="20">
        <v>3737531</v>
      </c>
      <c r="G69" s="20">
        <v>4073933</v>
      </c>
      <c r="H69" s="20">
        <v>3876563</v>
      </c>
      <c r="I69" s="20">
        <v>11688027</v>
      </c>
      <c r="J69" s="20">
        <v>3815781</v>
      </c>
      <c r="K69" s="20">
        <v>3716997</v>
      </c>
      <c r="L69" s="20">
        <v>3445596</v>
      </c>
      <c r="M69" s="20">
        <v>10978374</v>
      </c>
      <c r="N69" s="20"/>
      <c r="O69" s="20"/>
      <c r="P69" s="20"/>
      <c r="Q69" s="20"/>
      <c r="R69" s="20"/>
      <c r="S69" s="20"/>
      <c r="T69" s="20"/>
      <c r="U69" s="20"/>
      <c r="V69" s="20">
        <v>22666401</v>
      </c>
      <c r="W69" s="20">
        <v>24009000</v>
      </c>
      <c r="X69" s="20"/>
      <c r="Y69" s="19"/>
      <c r="Z69" s="22">
        <v>48103280</v>
      </c>
    </row>
    <row r="70" spans="1:26" ht="13.5" hidden="1">
      <c r="A70" s="38" t="s">
        <v>114</v>
      </c>
      <c r="B70" s="18">
        <v>22287917</v>
      </c>
      <c r="C70" s="18"/>
      <c r="D70" s="19">
        <v>26798841</v>
      </c>
      <c r="E70" s="20">
        <v>26798841</v>
      </c>
      <c r="F70" s="20">
        <v>2202561</v>
      </c>
      <c r="G70" s="20">
        <v>2343822</v>
      </c>
      <c r="H70" s="20">
        <v>2173488</v>
      </c>
      <c r="I70" s="20">
        <v>6719871</v>
      </c>
      <c r="J70" s="20">
        <v>2125283</v>
      </c>
      <c r="K70" s="20">
        <v>2049417</v>
      </c>
      <c r="L70" s="20">
        <v>1813705</v>
      </c>
      <c r="M70" s="20">
        <v>5988405</v>
      </c>
      <c r="N70" s="20"/>
      <c r="O70" s="20"/>
      <c r="P70" s="20"/>
      <c r="Q70" s="20"/>
      <c r="R70" s="20"/>
      <c r="S70" s="20"/>
      <c r="T70" s="20"/>
      <c r="U70" s="20"/>
      <c r="V70" s="20">
        <v>12708276</v>
      </c>
      <c r="W70" s="20">
        <v>13399422</v>
      </c>
      <c r="X70" s="20"/>
      <c r="Y70" s="19"/>
      <c r="Z70" s="22">
        <v>26798841</v>
      </c>
    </row>
    <row r="71" spans="1:26" ht="13.5" hidden="1">
      <c r="A71" s="38" t="s">
        <v>115</v>
      </c>
      <c r="B71" s="18">
        <v>6909713</v>
      </c>
      <c r="C71" s="18"/>
      <c r="D71" s="19">
        <v>8590232</v>
      </c>
      <c r="E71" s="20">
        <v>8590232</v>
      </c>
      <c r="F71" s="20">
        <v>609259</v>
      </c>
      <c r="G71" s="20">
        <v>589339</v>
      </c>
      <c r="H71" s="20">
        <v>643851</v>
      </c>
      <c r="I71" s="20">
        <v>1842449</v>
      </c>
      <c r="J71" s="20">
        <v>664336</v>
      </c>
      <c r="K71" s="20">
        <v>659988</v>
      </c>
      <c r="L71" s="20">
        <v>639522</v>
      </c>
      <c r="M71" s="20">
        <v>1963846</v>
      </c>
      <c r="N71" s="20"/>
      <c r="O71" s="20"/>
      <c r="P71" s="20"/>
      <c r="Q71" s="20"/>
      <c r="R71" s="20"/>
      <c r="S71" s="20"/>
      <c r="T71" s="20"/>
      <c r="U71" s="20"/>
      <c r="V71" s="20">
        <v>3806295</v>
      </c>
      <c r="W71" s="20">
        <v>4254978</v>
      </c>
      <c r="X71" s="20"/>
      <c r="Y71" s="19"/>
      <c r="Z71" s="22">
        <v>8590232</v>
      </c>
    </row>
    <row r="72" spans="1:26" ht="13.5" hidden="1">
      <c r="A72" s="38" t="s">
        <v>116</v>
      </c>
      <c r="B72" s="18">
        <v>9257280</v>
      </c>
      <c r="C72" s="18"/>
      <c r="D72" s="19">
        <v>6098835</v>
      </c>
      <c r="E72" s="20">
        <v>6098835</v>
      </c>
      <c r="F72" s="20">
        <v>916839</v>
      </c>
      <c r="G72" s="20">
        <v>1054770</v>
      </c>
      <c r="H72" s="20">
        <v>1010993</v>
      </c>
      <c r="I72" s="20">
        <v>2982602</v>
      </c>
      <c r="J72" s="20">
        <v>991334</v>
      </c>
      <c r="K72" s="20">
        <v>984369</v>
      </c>
      <c r="L72" s="20">
        <v>976139</v>
      </c>
      <c r="M72" s="20">
        <v>2951842</v>
      </c>
      <c r="N72" s="20"/>
      <c r="O72" s="20"/>
      <c r="P72" s="20"/>
      <c r="Q72" s="20"/>
      <c r="R72" s="20"/>
      <c r="S72" s="20"/>
      <c r="T72" s="20"/>
      <c r="U72" s="20"/>
      <c r="V72" s="20">
        <v>5934444</v>
      </c>
      <c r="W72" s="20">
        <v>3049416</v>
      </c>
      <c r="X72" s="20"/>
      <c r="Y72" s="19"/>
      <c r="Z72" s="22">
        <v>6098835</v>
      </c>
    </row>
    <row r="73" spans="1:26" ht="13.5" hidden="1">
      <c r="A73" s="38" t="s">
        <v>117</v>
      </c>
      <c r="B73" s="18"/>
      <c r="C73" s="18"/>
      <c r="D73" s="19">
        <v>6173472</v>
      </c>
      <c r="E73" s="20">
        <v>6173472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3086736</v>
      </c>
      <c r="X73" s="20"/>
      <c r="Y73" s="19"/>
      <c r="Z73" s="22">
        <v>6173472</v>
      </c>
    </row>
    <row r="74" spans="1:26" ht="13.5" hidden="1">
      <c r="A74" s="38" t="s">
        <v>118</v>
      </c>
      <c r="B74" s="18">
        <v>259316</v>
      </c>
      <c r="C74" s="18"/>
      <c r="D74" s="19">
        <v>441900</v>
      </c>
      <c r="E74" s="20">
        <v>441900</v>
      </c>
      <c r="F74" s="20">
        <v>8872</v>
      </c>
      <c r="G74" s="20">
        <v>86002</v>
      </c>
      <c r="H74" s="20">
        <v>48231</v>
      </c>
      <c r="I74" s="20">
        <v>143105</v>
      </c>
      <c r="J74" s="20">
        <v>34828</v>
      </c>
      <c r="K74" s="20">
        <v>23223</v>
      </c>
      <c r="L74" s="20">
        <v>16230</v>
      </c>
      <c r="M74" s="20">
        <v>74281</v>
      </c>
      <c r="N74" s="20"/>
      <c r="O74" s="20"/>
      <c r="P74" s="20"/>
      <c r="Q74" s="20"/>
      <c r="R74" s="20"/>
      <c r="S74" s="20"/>
      <c r="T74" s="20"/>
      <c r="U74" s="20"/>
      <c r="V74" s="20">
        <v>217386</v>
      </c>
      <c r="W74" s="20">
        <v>218448</v>
      </c>
      <c r="X74" s="20"/>
      <c r="Y74" s="19"/>
      <c r="Z74" s="22">
        <v>441900</v>
      </c>
    </row>
    <row r="75" spans="1:26" ht="13.5" hidden="1">
      <c r="A75" s="39" t="s">
        <v>119</v>
      </c>
      <c r="B75" s="27">
        <v>1489319</v>
      </c>
      <c r="C75" s="27"/>
      <c r="D75" s="28">
        <v>1667135</v>
      </c>
      <c r="E75" s="29">
        <v>1667135</v>
      </c>
      <c r="F75" s="29">
        <v>128535</v>
      </c>
      <c r="G75" s="29">
        <v>113602</v>
      </c>
      <c r="H75" s="29">
        <v>124748</v>
      </c>
      <c r="I75" s="29">
        <v>366885</v>
      </c>
      <c r="J75" s="29">
        <v>110084</v>
      </c>
      <c r="K75" s="29">
        <v>88285</v>
      </c>
      <c r="L75" s="29">
        <v>124854</v>
      </c>
      <c r="M75" s="29">
        <v>323223</v>
      </c>
      <c r="N75" s="29"/>
      <c r="O75" s="29"/>
      <c r="P75" s="29"/>
      <c r="Q75" s="29"/>
      <c r="R75" s="29"/>
      <c r="S75" s="29"/>
      <c r="T75" s="29"/>
      <c r="U75" s="29"/>
      <c r="V75" s="29">
        <v>690108</v>
      </c>
      <c r="W75" s="29">
        <v>833568</v>
      </c>
      <c r="X75" s="29"/>
      <c r="Y75" s="28"/>
      <c r="Z75" s="30">
        <v>1667135</v>
      </c>
    </row>
    <row r="76" spans="1:26" ht="13.5" hidden="1">
      <c r="A76" s="41" t="s">
        <v>121</v>
      </c>
      <c r="B76" s="31">
        <v>37533440</v>
      </c>
      <c r="C76" s="31"/>
      <c r="D76" s="32">
        <v>47963580</v>
      </c>
      <c r="E76" s="33">
        <v>47963580</v>
      </c>
      <c r="F76" s="33">
        <v>2914214</v>
      </c>
      <c r="G76" s="33">
        <v>3524203</v>
      </c>
      <c r="H76" s="33">
        <v>3710629</v>
      </c>
      <c r="I76" s="33">
        <v>10149046</v>
      </c>
      <c r="J76" s="33">
        <v>3592782</v>
      </c>
      <c r="K76" s="33">
        <v>3394495</v>
      </c>
      <c r="L76" s="33">
        <v>3098803</v>
      </c>
      <c r="M76" s="33">
        <v>10086080</v>
      </c>
      <c r="N76" s="33"/>
      <c r="O76" s="33"/>
      <c r="P76" s="33"/>
      <c r="Q76" s="33"/>
      <c r="R76" s="33"/>
      <c r="S76" s="33"/>
      <c r="T76" s="33"/>
      <c r="U76" s="33"/>
      <c r="V76" s="33">
        <v>20235126</v>
      </c>
      <c r="W76" s="33">
        <v>23981790</v>
      </c>
      <c r="X76" s="33"/>
      <c r="Y76" s="32"/>
      <c r="Z76" s="34">
        <v>47963580</v>
      </c>
    </row>
    <row r="77" spans="1:26" ht="13.5" hidden="1">
      <c r="A77" s="36" t="s">
        <v>31</v>
      </c>
      <c r="B77" s="18">
        <v>5265034</v>
      </c>
      <c r="C77" s="18"/>
      <c r="D77" s="19">
        <v>6449712</v>
      </c>
      <c r="E77" s="20">
        <v>6449712</v>
      </c>
      <c r="F77" s="20">
        <v>335569</v>
      </c>
      <c r="G77" s="20">
        <v>580545</v>
      </c>
      <c r="H77" s="20">
        <v>915528</v>
      </c>
      <c r="I77" s="20">
        <v>1831642</v>
      </c>
      <c r="J77" s="20">
        <v>606700</v>
      </c>
      <c r="K77" s="20">
        <v>496476</v>
      </c>
      <c r="L77" s="20">
        <v>361043</v>
      </c>
      <c r="M77" s="20">
        <v>1464219</v>
      </c>
      <c r="N77" s="20"/>
      <c r="O77" s="20"/>
      <c r="P77" s="20"/>
      <c r="Q77" s="20"/>
      <c r="R77" s="20"/>
      <c r="S77" s="20"/>
      <c r="T77" s="20"/>
      <c r="U77" s="20"/>
      <c r="V77" s="20">
        <v>3295861</v>
      </c>
      <c r="W77" s="20">
        <v>3224856</v>
      </c>
      <c r="X77" s="20"/>
      <c r="Y77" s="19"/>
      <c r="Z77" s="22">
        <v>6449712</v>
      </c>
    </row>
    <row r="78" spans="1:26" ht="13.5" hidden="1">
      <c r="A78" s="37" t="s">
        <v>32</v>
      </c>
      <c r="B78" s="18">
        <v>32268406</v>
      </c>
      <c r="C78" s="18"/>
      <c r="D78" s="19">
        <v>40901052</v>
      </c>
      <c r="E78" s="20">
        <v>40901052</v>
      </c>
      <c r="F78" s="20">
        <v>2578645</v>
      </c>
      <c r="G78" s="20">
        <v>2891190</v>
      </c>
      <c r="H78" s="20">
        <v>2753399</v>
      </c>
      <c r="I78" s="20">
        <v>8223234</v>
      </c>
      <c r="J78" s="20">
        <v>2929153</v>
      </c>
      <c r="K78" s="20">
        <v>2840746</v>
      </c>
      <c r="L78" s="20">
        <v>2661489</v>
      </c>
      <c r="M78" s="20">
        <v>8431388</v>
      </c>
      <c r="N78" s="20"/>
      <c r="O78" s="20"/>
      <c r="P78" s="20"/>
      <c r="Q78" s="20"/>
      <c r="R78" s="20"/>
      <c r="S78" s="20"/>
      <c r="T78" s="20"/>
      <c r="U78" s="20"/>
      <c r="V78" s="20">
        <v>16654622</v>
      </c>
      <c r="W78" s="20">
        <v>20450526</v>
      </c>
      <c r="X78" s="20"/>
      <c r="Y78" s="19"/>
      <c r="Z78" s="22">
        <v>40901052</v>
      </c>
    </row>
    <row r="79" spans="1:26" ht="13.5" hidden="1">
      <c r="A79" s="38" t="s">
        <v>114</v>
      </c>
      <c r="B79" s="18">
        <v>21765805</v>
      </c>
      <c r="C79" s="18"/>
      <c r="D79" s="19">
        <v>22779012</v>
      </c>
      <c r="E79" s="20">
        <v>22779012</v>
      </c>
      <c r="F79" s="20">
        <v>1778948</v>
      </c>
      <c r="G79" s="20">
        <v>2040151</v>
      </c>
      <c r="H79" s="20">
        <v>1839084</v>
      </c>
      <c r="I79" s="20">
        <v>5658183</v>
      </c>
      <c r="J79" s="20">
        <v>2032548</v>
      </c>
      <c r="K79" s="20">
        <v>1871751</v>
      </c>
      <c r="L79" s="20">
        <v>1820999</v>
      </c>
      <c r="M79" s="20">
        <v>5725298</v>
      </c>
      <c r="N79" s="20"/>
      <c r="O79" s="20"/>
      <c r="P79" s="20"/>
      <c r="Q79" s="20"/>
      <c r="R79" s="20"/>
      <c r="S79" s="20"/>
      <c r="T79" s="20"/>
      <c r="U79" s="20"/>
      <c r="V79" s="20">
        <v>11383481</v>
      </c>
      <c r="W79" s="20">
        <v>11389506</v>
      </c>
      <c r="X79" s="20"/>
      <c r="Y79" s="19"/>
      <c r="Z79" s="22">
        <v>22779012</v>
      </c>
    </row>
    <row r="80" spans="1:26" ht="13.5" hidden="1">
      <c r="A80" s="38" t="s">
        <v>115</v>
      </c>
      <c r="B80" s="18">
        <v>4334584</v>
      </c>
      <c r="C80" s="18"/>
      <c r="D80" s="19">
        <v>7301700</v>
      </c>
      <c r="E80" s="20">
        <v>7301700</v>
      </c>
      <c r="F80" s="20">
        <v>322529</v>
      </c>
      <c r="G80" s="20">
        <v>305990</v>
      </c>
      <c r="H80" s="20">
        <v>316721</v>
      </c>
      <c r="I80" s="20">
        <v>945240</v>
      </c>
      <c r="J80" s="20">
        <v>336046</v>
      </c>
      <c r="K80" s="20">
        <v>376853</v>
      </c>
      <c r="L80" s="20">
        <v>323255</v>
      </c>
      <c r="M80" s="20">
        <v>1036154</v>
      </c>
      <c r="N80" s="20"/>
      <c r="O80" s="20"/>
      <c r="P80" s="20"/>
      <c r="Q80" s="20"/>
      <c r="R80" s="20"/>
      <c r="S80" s="20"/>
      <c r="T80" s="20"/>
      <c r="U80" s="20"/>
      <c r="V80" s="20">
        <v>1981394</v>
      </c>
      <c r="W80" s="20">
        <v>3650850</v>
      </c>
      <c r="X80" s="20"/>
      <c r="Y80" s="19"/>
      <c r="Z80" s="22">
        <v>7301700</v>
      </c>
    </row>
    <row r="81" spans="1:26" ht="13.5" hidden="1">
      <c r="A81" s="38" t="s">
        <v>116</v>
      </c>
      <c r="B81" s="18">
        <v>3180791</v>
      </c>
      <c r="C81" s="18"/>
      <c r="D81" s="19">
        <v>5184012</v>
      </c>
      <c r="E81" s="20">
        <v>5184012</v>
      </c>
      <c r="F81" s="20">
        <v>249689</v>
      </c>
      <c r="G81" s="20">
        <v>236737</v>
      </c>
      <c r="H81" s="20">
        <v>301473</v>
      </c>
      <c r="I81" s="20">
        <v>787899</v>
      </c>
      <c r="J81" s="20">
        <v>280283</v>
      </c>
      <c r="K81" s="20">
        <v>295622</v>
      </c>
      <c r="L81" s="20">
        <v>275824</v>
      </c>
      <c r="M81" s="20">
        <v>851729</v>
      </c>
      <c r="N81" s="20"/>
      <c r="O81" s="20"/>
      <c r="P81" s="20"/>
      <c r="Q81" s="20"/>
      <c r="R81" s="20"/>
      <c r="S81" s="20"/>
      <c r="T81" s="20"/>
      <c r="U81" s="20"/>
      <c r="V81" s="20">
        <v>1639628</v>
      </c>
      <c r="W81" s="20">
        <v>2592006</v>
      </c>
      <c r="X81" s="20"/>
      <c r="Y81" s="19"/>
      <c r="Z81" s="22">
        <v>5184012</v>
      </c>
    </row>
    <row r="82" spans="1:26" ht="13.5" hidden="1">
      <c r="A82" s="38" t="s">
        <v>117</v>
      </c>
      <c r="B82" s="18">
        <v>2446937</v>
      </c>
      <c r="C82" s="18"/>
      <c r="D82" s="19">
        <v>5247456</v>
      </c>
      <c r="E82" s="20">
        <v>5247456</v>
      </c>
      <c r="F82" s="20">
        <v>207679</v>
      </c>
      <c r="G82" s="20">
        <v>218232</v>
      </c>
      <c r="H82" s="20">
        <v>227834</v>
      </c>
      <c r="I82" s="20">
        <v>653745</v>
      </c>
      <c r="J82" s="20">
        <v>228775</v>
      </c>
      <c r="K82" s="20">
        <v>248419</v>
      </c>
      <c r="L82" s="20">
        <v>210504</v>
      </c>
      <c r="M82" s="20">
        <v>687698</v>
      </c>
      <c r="N82" s="20"/>
      <c r="O82" s="20"/>
      <c r="P82" s="20"/>
      <c r="Q82" s="20"/>
      <c r="R82" s="20"/>
      <c r="S82" s="20"/>
      <c r="T82" s="20"/>
      <c r="U82" s="20"/>
      <c r="V82" s="20">
        <v>1341443</v>
      </c>
      <c r="W82" s="20">
        <v>2623728</v>
      </c>
      <c r="X82" s="20"/>
      <c r="Y82" s="19"/>
      <c r="Z82" s="22">
        <v>5247456</v>
      </c>
    </row>
    <row r="83" spans="1:26" ht="13.5" hidden="1">
      <c r="A83" s="38" t="s">
        <v>118</v>
      </c>
      <c r="B83" s="18">
        <v>540289</v>
      </c>
      <c r="C83" s="18"/>
      <c r="D83" s="19">
        <v>388872</v>
      </c>
      <c r="E83" s="20">
        <v>388872</v>
      </c>
      <c r="F83" s="20">
        <v>19800</v>
      </c>
      <c r="G83" s="20">
        <v>90080</v>
      </c>
      <c r="H83" s="20">
        <v>68287</v>
      </c>
      <c r="I83" s="20">
        <v>178167</v>
      </c>
      <c r="J83" s="20">
        <v>51501</v>
      </c>
      <c r="K83" s="20">
        <v>48101</v>
      </c>
      <c r="L83" s="20">
        <v>30907</v>
      </c>
      <c r="M83" s="20">
        <v>130509</v>
      </c>
      <c r="N83" s="20"/>
      <c r="O83" s="20"/>
      <c r="P83" s="20"/>
      <c r="Q83" s="20"/>
      <c r="R83" s="20"/>
      <c r="S83" s="20"/>
      <c r="T83" s="20"/>
      <c r="U83" s="20"/>
      <c r="V83" s="20">
        <v>308676</v>
      </c>
      <c r="W83" s="20">
        <v>194436</v>
      </c>
      <c r="X83" s="20"/>
      <c r="Y83" s="19"/>
      <c r="Z83" s="22">
        <v>388872</v>
      </c>
    </row>
    <row r="84" spans="1:26" ht="13.5" hidden="1">
      <c r="A84" s="39" t="s">
        <v>119</v>
      </c>
      <c r="B84" s="27"/>
      <c r="C84" s="27"/>
      <c r="D84" s="28">
        <v>612816</v>
      </c>
      <c r="E84" s="29">
        <v>612816</v>
      </c>
      <c r="F84" s="29"/>
      <c r="G84" s="29">
        <v>52468</v>
      </c>
      <c r="H84" s="29">
        <v>41702</v>
      </c>
      <c r="I84" s="29">
        <v>94170</v>
      </c>
      <c r="J84" s="29">
        <v>56929</v>
      </c>
      <c r="K84" s="29">
        <v>57273</v>
      </c>
      <c r="L84" s="29">
        <v>76271</v>
      </c>
      <c r="M84" s="29">
        <v>190473</v>
      </c>
      <c r="N84" s="29"/>
      <c r="O84" s="29"/>
      <c r="P84" s="29"/>
      <c r="Q84" s="29"/>
      <c r="R84" s="29"/>
      <c r="S84" s="29"/>
      <c r="T84" s="29"/>
      <c r="U84" s="29"/>
      <c r="V84" s="29">
        <v>284643</v>
      </c>
      <c r="W84" s="29">
        <v>306408</v>
      </c>
      <c r="X84" s="29"/>
      <c r="Y84" s="28"/>
      <c r="Z84" s="30">
        <v>612816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2017-01-31T13:36:58Z</dcterms:created>
  <dcterms:modified xsi:type="dcterms:W3CDTF">2017-01-31T13:37:34Z</dcterms:modified>
  <cp:category/>
  <cp:version/>
  <cp:contentType/>
  <cp:contentStatus/>
</cp:coreProperties>
</file>