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'DC37'!$A$1:$Z$66</definedName>
    <definedName name="_xlnm.Print_Area" localSheetId="12">'DC38'!$A$1:$Z$66</definedName>
    <definedName name="_xlnm.Print_Area" localSheetId="18">'DC39'!$A$1:$Z$66</definedName>
    <definedName name="_xlnm.Print_Area" localSheetId="22">'DC40'!$A$1:$Z$66</definedName>
    <definedName name="_xlnm.Print_Area" localSheetId="1">'NW371'!$A$1:$Z$66</definedName>
    <definedName name="_xlnm.Print_Area" localSheetId="2">'NW372'!$A$1:$Z$66</definedName>
    <definedName name="_xlnm.Print_Area" localSheetId="3">'NW373'!$A$1:$Z$66</definedName>
    <definedName name="_xlnm.Print_Area" localSheetId="4">'NW374'!$A$1:$Z$66</definedName>
    <definedName name="_xlnm.Print_Area" localSheetId="5">'NW375'!$A$1:$Z$66</definedName>
    <definedName name="_xlnm.Print_Area" localSheetId="7">'NW381'!$A$1:$Z$66</definedName>
    <definedName name="_xlnm.Print_Area" localSheetId="8">'NW382'!$A$1:$Z$66</definedName>
    <definedName name="_xlnm.Print_Area" localSheetId="9">'NW383'!$A$1:$Z$66</definedName>
    <definedName name="_xlnm.Print_Area" localSheetId="10">'NW384'!$A$1:$Z$66</definedName>
    <definedName name="_xlnm.Print_Area" localSheetId="11">'NW385'!$A$1:$Z$66</definedName>
    <definedName name="_xlnm.Print_Area" localSheetId="13">'NW392'!$A$1:$Z$66</definedName>
    <definedName name="_xlnm.Print_Area" localSheetId="14">'NW393'!$A$1:$Z$66</definedName>
    <definedName name="_xlnm.Print_Area" localSheetId="15">'NW394'!$A$1:$Z$66</definedName>
    <definedName name="_xlnm.Print_Area" localSheetId="16">'NW396'!$A$1:$Z$66</definedName>
    <definedName name="_xlnm.Print_Area" localSheetId="17">'NW397'!$A$1:$Z$66</definedName>
    <definedName name="_xlnm.Print_Area" localSheetId="19">'NW403'!$A$1:$Z$66</definedName>
    <definedName name="_xlnm.Print_Area" localSheetId="20">'NW404'!$A$1:$Z$66</definedName>
    <definedName name="_xlnm.Print_Area" localSheetId="21">'NW405'!$A$1:$Z$66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<sst xmlns="http://schemas.openxmlformats.org/spreadsheetml/2006/main" count="2553" uniqueCount="113">
  <si>
    <t>North West: Moretele(NW371)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</si>
  <si>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</si>
  <si>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</si>
  <si>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</si>
  <si>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</si>
  <si>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</si>
  <si>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</si>
  <si>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</si>
  <si>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</si>
  <si>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</si>
  <si>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</si>
  <si>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</si>
  <si>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</si>
  <si>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</si>
  <si>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</si>
  <si>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</si>
  <si>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</si>
  <si>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</si>
  <si>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</si>
  <si>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</si>
  <si>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</si>
  <si>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</si>
  <si>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</si>
  <si>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</si>
  <si>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</si>
  <si>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</si>
  <si>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</si>
  <si>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</si>
  <si>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</si>
  <si>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</si>
  <si>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</si>
  <si>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</si>
  <si>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</si>
  <si>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</si>
  <si>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</si>
  <si>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</si>
  <si>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</si>
  <si>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</si>
  <si>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</si>
  <si>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</si>
  <si>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</si>
  <si>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</si>
  <si>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</si>
  <si>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</si>
  <si>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</si>
  <si>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</si>
  <si>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</si>
  <si>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</si>
  <si>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</si>
  <si>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</si>
  <si>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</si>
  <si>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</si>
  <si>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</si>
  <si>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</si>
  <si>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</si>
  <si>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</si>
  <si>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</si>
  <si>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</si>
  <si>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</si>
  <si>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</si>
  <si>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</si>
  <si>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</si>
  <si>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</si>
  <si>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</si>
  <si>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</si>
  <si>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</si>
  <si>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C1 Schedule Quarterly Budget Statement Summary for 2nd Quarter ended 31 December 2016 (Figures Finalised as at 2017/01/30)</t>
  </si>
  <si>
    <t>North West: Rustenburg(NW373) - Table C1 Schedule Quarterly Budget Statement Summary for 2nd Quarter ended 31 December 2016 (Figures Finalised as at 2017/01/30)</t>
  </si>
  <si>
    <t>North West: Kgetlengrivier(NW374) - Table C1 Schedule Quarterly Budget Statement Summary for 2nd Quarter ended 31 December 2016 (Figures Finalised as at 2017/01/30)</t>
  </si>
  <si>
    <t>North West: Moses Kotane(NW375) - Table C1 Schedule Quarterly Budget Statement Summary for 2nd Quarter ended 31 December 2016 (Figures Finalised as at 2017/01/30)</t>
  </si>
  <si>
    <t>North West: Bojanala Platinum(DC37) - Table C1 Schedule Quarterly Budget Statement Summary for 2nd Quarter ended 31 December 2016 (Figures Finalised as at 2017/01/30)</t>
  </si>
  <si>
    <t>North West: Ratlou(NW381) - Table C1 Schedule Quarterly Budget Statement Summary for 2nd Quarter ended 31 December 2016 (Figures Finalised as at 2017/01/30)</t>
  </si>
  <si>
    <t>North West: Tswaing(NW382) - Table C1 Schedule Quarterly Budget Statement Summary for 2nd Quarter ended 31 December 2016 (Figures Finalised as at 2017/01/30)</t>
  </si>
  <si>
    <t>North West: Mafikeng(NW383) - Table C1 Schedule Quarterly Budget Statement Summary for 2nd Quarter ended 31 December 2016 (Figures Finalised as at 2017/01/30)</t>
  </si>
  <si>
    <t>North West: Ditsobotla(NW384) - Table C1 Schedule Quarterly Budget Statement Summary for 2nd Quarter ended 31 December 2016 (Figures Finalised as at 2017/01/30)</t>
  </si>
  <si>
    <t>North West: Ramotshere Moiloa(NW385) - Table C1 Schedule Quarterly Budget Statement Summary for 2nd Quarter ended 31 December 2016 (Figures Finalised as at 2017/01/30)</t>
  </si>
  <si>
    <t>North West: Ngaka Modiri Molema(DC38) - Table C1 Schedule Quarterly Budget Statement Summary for 2nd Quarter ended 31 December 2016 (Figures Finalised as at 2017/01/30)</t>
  </si>
  <si>
    <t>North West: Naledi (Nw)(NW392) - Table C1 Schedule Quarterly Budget Statement Summary for 2nd Quarter ended 31 December 2016 (Figures Finalised as at 2017/01/30)</t>
  </si>
  <si>
    <t>North West: Mamusa(NW393) - Table C1 Schedule Quarterly Budget Statement Summary for 2nd Quarter ended 31 December 2016 (Figures Finalised as at 2017/01/30)</t>
  </si>
  <si>
    <t>North West: Greater Taung(NW394) - Table C1 Schedule Quarterly Budget Statement Summary for 2nd Quarter ended 31 December 2016 (Figures Finalised as at 2017/01/30)</t>
  </si>
  <si>
    <t>North West: Lekwa-Teemane(NW396) - Table C1 Schedule Quarterly Budget Statement Summary for 2nd Quarter ended 31 December 2016 (Figures Finalised as at 2017/01/30)</t>
  </si>
  <si>
    <t>North West: Kagisano-Molopo(NW397) - Table C1 Schedule Quarterly Budget Statement Summary for 2nd Quarter ended 31 December 2016 (Figures Finalised as at 2017/01/30)</t>
  </si>
  <si>
    <t>North West: Dr Ruth Segomotsi Mompati(DC39) - Table C1 Schedule Quarterly Budget Statement Summary for 2nd Quarter ended 31 December 2016 (Figures Finalised as at 2017/01/30)</t>
  </si>
  <si>
    <t>North West: City Of Matlosana(NW403) - Table C1 Schedule Quarterly Budget Statement Summary for 2nd Quarter ended 31 December 2016 (Figures Finalised as at 2017/01/30)</t>
  </si>
  <si>
    <t>North West: Maquassi Hills(NW404) - Table C1 Schedule Quarterly Budget Statement Summary for 2nd Quarter ended 31 December 2016 (Figures Finalised as at 2017/01/30)</t>
  </si>
  <si>
    <t>North West: Tlokwe-Ventersdorp(NW405) - Table C1 Schedule Quarterly Budget Statement Summary for 2nd Quarter ended 31 December 2016 (Figures Finalised as at 2017/01/30)</t>
  </si>
  <si>
    <t>North West: Dr Kenneth Kaunda(DC40)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</si>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</sst>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814677615</v>
      </c>
      <c r="C5" s="18">
        <v>0</v>
      </c>
      <c r="D5" s="58">
        <v>1478897924</v>
      </c>
      <c r="E5" s="59">
        <v>1478897924</v>
      </c>
      <c r="F5" s="59">
        <v>216264041</v>
      </c>
      <c r="G5" s="59">
        <v>113262768</v>
      </c>
      <c r="H5" s="59">
        <v>116820316</v>
      </c>
      <c r="I5" s="59">
        <v>446347125</v>
      </c>
      <c r="J5" s="59">
        <v>120051664</v>
      </c>
      <c r="K5" s="59">
        <v>115859085</v>
      </c>
      <c r="L5" s="59">
        <v>113629653</v>
      </c>
      <c r="M5" s="59">
        <v>349540402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795887527</v>
      </c>
      <c r="W5" s="59">
        <v>664770913</v>
      </c>
      <c r="X5" s="59">
        <v>131116614</v>
      </c>
      <c r="Y5" s="60">
        <v>19.72</v>
      </c>
      <c r="Z5" s="61">
        <v>1478897924</v>
      </c>
    </row>
    <row r="6" spans="1:26" ht="13.5">
      <c r="A6" s="57" t="s">
        <v>32</v>
      </c>
      <c r="B6" s="18">
        <v>2421882568</v>
      </c>
      <c r="C6" s="18">
        <v>0</v>
      </c>
      <c r="D6" s="58">
        <v>6355580013</v>
      </c>
      <c r="E6" s="59">
        <v>6355580013</v>
      </c>
      <c r="F6" s="59">
        <v>538143121</v>
      </c>
      <c r="G6" s="59">
        <v>548953694</v>
      </c>
      <c r="H6" s="59">
        <v>8093557577</v>
      </c>
      <c r="I6" s="59">
        <v>9180654392</v>
      </c>
      <c r="J6" s="59">
        <v>-7011815674</v>
      </c>
      <c r="K6" s="59">
        <v>559689366</v>
      </c>
      <c r="L6" s="59">
        <v>536980864</v>
      </c>
      <c r="M6" s="59">
        <v>-5915145444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3265508948</v>
      </c>
      <c r="W6" s="59">
        <v>3092203725</v>
      </c>
      <c r="X6" s="59">
        <v>173305223</v>
      </c>
      <c r="Y6" s="60">
        <v>5.6</v>
      </c>
      <c r="Z6" s="61">
        <v>6355580013</v>
      </c>
    </row>
    <row r="7" spans="1:26" ht="13.5">
      <c r="A7" s="57" t="s">
        <v>33</v>
      </c>
      <c r="B7" s="18">
        <v>36167538</v>
      </c>
      <c r="C7" s="18">
        <v>0</v>
      </c>
      <c r="D7" s="58">
        <v>81274842</v>
      </c>
      <c r="E7" s="59">
        <v>81274842</v>
      </c>
      <c r="F7" s="59">
        <v>7885906</v>
      </c>
      <c r="G7" s="59">
        <v>6667018</v>
      </c>
      <c r="H7" s="59">
        <v>5182405</v>
      </c>
      <c r="I7" s="59">
        <v>19735329</v>
      </c>
      <c r="J7" s="59">
        <v>7097593</v>
      </c>
      <c r="K7" s="59">
        <v>3806499</v>
      </c>
      <c r="L7" s="59">
        <v>1597514</v>
      </c>
      <c r="M7" s="59">
        <v>12501606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32236935</v>
      </c>
      <c r="W7" s="59">
        <v>38976868</v>
      </c>
      <c r="X7" s="59">
        <v>-6739933</v>
      </c>
      <c r="Y7" s="60">
        <v>-17.29</v>
      </c>
      <c r="Z7" s="61">
        <v>81274842</v>
      </c>
    </row>
    <row r="8" spans="1:26" ht="13.5">
      <c r="A8" s="57" t="s">
        <v>34</v>
      </c>
      <c r="B8" s="18">
        <v>2023069338</v>
      </c>
      <c r="C8" s="18">
        <v>0</v>
      </c>
      <c r="D8" s="58">
        <v>4666560431</v>
      </c>
      <c r="E8" s="59">
        <v>4666560431</v>
      </c>
      <c r="F8" s="59">
        <v>1480263772</v>
      </c>
      <c r="G8" s="59">
        <v>270494401</v>
      </c>
      <c r="H8" s="59">
        <v>7334893</v>
      </c>
      <c r="I8" s="59">
        <v>1758093066</v>
      </c>
      <c r="J8" s="59">
        <v>32763655</v>
      </c>
      <c r="K8" s="59">
        <v>6508096</v>
      </c>
      <c r="L8" s="59">
        <v>965261210</v>
      </c>
      <c r="M8" s="59">
        <v>1004532961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2762626027</v>
      </c>
      <c r="W8" s="59">
        <v>2885596848</v>
      </c>
      <c r="X8" s="59">
        <v>-122970821</v>
      </c>
      <c r="Y8" s="60">
        <v>-4.26</v>
      </c>
      <c r="Z8" s="61">
        <v>4666560431</v>
      </c>
    </row>
    <row r="9" spans="1:26" ht="13.5">
      <c r="A9" s="57" t="s">
        <v>35</v>
      </c>
      <c r="B9" s="18">
        <v>608061732</v>
      </c>
      <c r="C9" s="18">
        <v>0</v>
      </c>
      <c r="D9" s="58">
        <v>1033881736</v>
      </c>
      <c r="E9" s="59">
        <v>1033881736</v>
      </c>
      <c r="F9" s="59">
        <v>74808059</v>
      </c>
      <c r="G9" s="59">
        <v>69436632</v>
      </c>
      <c r="H9" s="59">
        <v>95508320</v>
      </c>
      <c r="I9" s="59">
        <v>239753011</v>
      </c>
      <c r="J9" s="59">
        <v>91978631</v>
      </c>
      <c r="K9" s="59">
        <v>93896730</v>
      </c>
      <c r="L9" s="59">
        <v>80561842</v>
      </c>
      <c r="M9" s="59">
        <v>266437203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506190214</v>
      </c>
      <c r="W9" s="59">
        <v>437207412</v>
      </c>
      <c r="X9" s="59">
        <v>68982802</v>
      </c>
      <c r="Y9" s="60">
        <v>15.78</v>
      </c>
      <c r="Z9" s="61">
        <v>1033881736</v>
      </c>
    </row>
    <row r="10" spans="1:26" ht="25.5">
      <c r="A10" s="62" t="s">
        <v>97</v>
      </c>
      <c r="B10" s="63">
        <f>SUM(B5:B9)</f>
        <v>5903858791</v>
      </c>
      <c r="C10" s="63">
        <f>SUM(C5:C9)</f>
        <v>0</v>
      </c>
      <c r="D10" s="64">
        <f aca="true" t="shared" si="0" ref="D10:Z10">SUM(D5:D9)</f>
        <v>13616194946</v>
      </c>
      <c r="E10" s="65">
        <f t="shared" si="0"/>
        <v>13616194946</v>
      </c>
      <c r="F10" s="65">
        <f t="shared" si="0"/>
        <v>2317364899</v>
      </c>
      <c r="G10" s="65">
        <f t="shared" si="0"/>
        <v>1008814513</v>
      </c>
      <c r="H10" s="65">
        <f t="shared" si="0"/>
        <v>8318403511</v>
      </c>
      <c r="I10" s="65">
        <f t="shared" si="0"/>
        <v>11644582923</v>
      </c>
      <c r="J10" s="65">
        <f t="shared" si="0"/>
        <v>-6759924131</v>
      </c>
      <c r="K10" s="65">
        <f t="shared" si="0"/>
        <v>779759776</v>
      </c>
      <c r="L10" s="65">
        <f t="shared" si="0"/>
        <v>1698031083</v>
      </c>
      <c r="M10" s="65">
        <f t="shared" si="0"/>
        <v>-4282133272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7362449651</v>
      </c>
      <c r="W10" s="65">
        <f t="shared" si="0"/>
        <v>7118755766</v>
      </c>
      <c r="X10" s="65">
        <f t="shared" si="0"/>
        <v>243693885</v>
      </c>
      <c r="Y10" s="66">
        <f>+IF(W10&lt;&gt;0,(X10/W10)*100,0)</f>
        <v>3.4232651464727892</v>
      </c>
      <c r="Z10" s="67">
        <f t="shared" si="0"/>
        <v>13616194946</v>
      </c>
    </row>
    <row r="11" spans="1:26" ht="13.5">
      <c r="A11" s="57" t="s">
        <v>36</v>
      </c>
      <c r="B11" s="18">
        <v>1642866056</v>
      </c>
      <c r="C11" s="18">
        <v>0</v>
      </c>
      <c r="D11" s="58">
        <v>3537364505</v>
      </c>
      <c r="E11" s="59">
        <v>3537364505</v>
      </c>
      <c r="F11" s="59">
        <v>289501646</v>
      </c>
      <c r="G11" s="59">
        <v>297250613</v>
      </c>
      <c r="H11" s="59">
        <v>290594109</v>
      </c>
      <c r="I11" s="59">
        <v>877346368</v>
      </c>
      <c r="J11" s="59">
        <v>285392330</v>
      </c>
      <c r="K11" s="59">
        <v>310135645</v>
      </c>
      <c r="L11" s="59">
        <v>268049299</v>
      </c>
      <c r="M11" s="59">
        <v>863577274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1740923642</v>
      </c>
      <c r="W11" s="59">
        <v>1682702034</v>
      </c>
      <c r="X11" s="59">
        <v>58221608</v>
      </c>
      <c r="Y11" s="60">
        <v>3.46</v>
      </c>
      <c r="Z11" s="61">
        <v>3537364505</v>
      </c>
    </row>
    <row r="12" spans="1:26" ht="13.5">
      <c r="A12" s="57" t="s">
        <v>37</v>
      </c>
      <c r="B12" s="18">
        <v>123501236</v>
      </c>
      <c r="C12" s="18">
        <v>0</v>
      </c>
      <c r="D12" s="58">
        <v>305494592</v>
      </c>
      <c r="E12" s="59">
        <v>305494592</v>
      </c>
      <c r="F12" s="59">
        <v>20348548</v>
      </c>
      <c r="G12" s="59">
        <v>19176780</v>
      </c>
      <c r="H12" s="59">
        <v>23677796</v>
      </c>
      <c r="I12" s="59">
        <v>63203124</v>
      </c>
      <c r="J12" s="59">
        <v>21692844</v>
      </c>
      <c r="K12" s="59">
        <v>23281554</v>
      </c>
      <c r="L12" s="59">
        <v>21321941</v>
      </c>
      <c r="M12" s="59">
        <v>66296339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129499463</v>
      </c>
      <c r="W12" s="59">
        <v>130767892</v>
      </c>
      <c r="X12" s="59">
        <v>-1268429</v>
      </c>
      <c r="Y12" s="60">
        <v>-0.97</v>
      </c>
      <c r="Z12" s="61">
        <v>305494592</v>
      </c>
    </row>
    <row r="13" spans="1:26" ht="13.5">
      <c r="A13" s="57" t="s">
        <v>98</v>
      </c>
      <c r="B13" s="18">
        <v>1321342036</v>
      </c>
      <c r="C13" s="18">
        <v>0</v>
      </c>
      <c r="D13" s="58">
        <v>1785333595</v>
      </c>
      <c r="E13" s="59">
        <v>1785333595</v>
      </c>
      <c r="F13" s="59">
        <v>16118135</v>
      </c>
      <c r="G13" s="59">
        <v>18620001</v>
      </c>
      <c r="H13" s="59">
        <v>15824800</v>
      </c>
      <c r="I13" s="59">
        <v>50562936</v>
      </c>
      <c r="J13" s="59">
        <v>14482238</v>
      </c>
      <c r="K13" s="59">
        <v>212446591</v>
      </c>
      <c r="L13" s="59">
        <v>54782037</v>
      </c>
      <c r="M13" s="59">
        <v>281710866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332273802</v>
      </c>
      <c r="W13" s="59">
        <v>778117758</v>
      </c>
      <c r="X13" s="59">
        <v>-445843956</v>
      </c>
      <c r="Y13" s="60">
        <v>-57.3</v>
      </c>
      <c r="Z13" s="61">
        <v>1785333595</v>
      </c>
    </row>
    <row r="14" spans="1:26" ht="13.5">
      <c r="A14" s="57" t="s">
        <v>38</v>
      </c>
      <c r="B14" s="18">
        <v>183365902</v>
      </c>
      <c r="C14" s="18">
        <v>0</v>
      </c>
      <c r="D14" s="58">
        <v>107548163</v>
      </c>
      <c r="E14" s="59">
        <v>107548163</v>
      </c>
      <c r="F14" s="59">
        <v>13561014</v>
      </c>
      <c r="G14" s="59">
        <v>10044349</v>
      </c>
      <c r="H14" s="59">
        <v>25057331</v>
      </c>
      <c r="I14" s="59">
        <v>48662694</v>
      </c>
      <c r="J14" s="59">
        <v>13301682</v>
      </c>
      <c r="K14" s="59">
        <v>4718936</v>
      </c>
      <c r="L14" s="59">
        <v>30515529</v>
      </c>
      <c r="M14" s="59">
        <v>48536147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97198841</v>
      </c>
      <c r="W14" s="59">
        <v>46191383</v>
      </c>
      <c r="X14" s="59">
        <v>51007458</v>
      </c>
      <c r="Y14" s="60">
        <v>110.43</v>
      </c>
      <c r="Z14" s="61">
        <v>107548163</v>
      </c>
    </row>
    <row r="15" spans="1:26" ht="13.5">
      <c r="A15" s="57" t="s">
        <v>39</v>
      </c>
      <c r="B15" s="18">
        <v>1880740232</v>
      </c>
      <c r="C15" s="18">
        <v>0</v>
      </c>
      <c r="D15" s="58">
        <v>4420961841</v>
      </c>
      <c r="E15" s="59">
        <v>4420961841</v>
      </c>
      <c r="F15" s="59">
        <v>209270583</v>
      </c>
      <c r="G15" s="59">
        <v>477922491</v>
      </c>
      <c r="H15" s="59">
        <v>388514300</v>
      </c>
      <c r="I15" s="59">
        <v>1075707374</v>
      </c>
      <c r="J15" s="59">
        <v>304656344</v>
      </c>
      <c r="K15" s="59">
        <v>259133705</v>
      </c>
      <c r="L15" s="59">
        <v>452889478</v>
      </c>
      <c r="M15" s="59">
        <v>1016679527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2092386901</v>
      </c>
      <c r="W15" s="59">
        <v>2108689550</v>
      </c>
      <c r="X15" s="59">
        <v>-16302649</v>
      </c>
      <c r="Y15" s="60">
        <v>-0.77</v>
      </c>
      <c r="Z15" s="61">
        <v>4420961841</v>
      </c>
    </row>
    <row r="16" spans="1:26" ht="13.5">
      <c r="A16" s="68" t="s">
        <v>40</v>
      </c>
      <c r="B16" s="18">
        <v>164773719</v>
      </c>
      <c r="C16" s="18">
        <v>0</v>
      </c>
      <c r="D16" s="58">
        <v>320714583</v>
      </c>
      <c r="E16" s="59">
        <v>320714583</v>
      </c>
      <c r="F16" s="59">
        <v>2641521</v>
      </c>
      <c r="G16" s="59">
        <v>7177850</v>
      </c>
      <c r="H16" s="59">
        <v>6198411</v>
      </c>
      <c r="I16" s="59">
        <v>16017782</v>
      </c>
      <c r="J16" s="59">
        <v>21722129</v>
      </c>
      <c r="K16" s="59">
        <v>12490908</v>
      </c>
      <c r="L16" s="59">
        <v>7228105</v>
      </c>
      <c r="M16" s="59">
        <v>41441142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57458924</v>
      </c>
      <c r="W16" s="59">
        <v>129996045</v>
      </c>
      <c r="X16" s="59">
        <v>-72537121</v>
      </c>
      <c r="Y16" s="60">
        <v>-55.8</v>
      </c>
      <c r="Z16" s="61">
        <v>320714583</v>
      </c>
    </row>
    <row r="17" spans="1:26" ht="13.5">
      <c r="A17" s="57" t="s">
        <v>41</v>
      </c>
      <c r="B17" s="18">
        <v>2126739548</v>
      </c>
      <c r="C17" s="18">
        <v>0</v>
      </c>
      <c r="D17" s="58">
        <v>3768385675</v>
      </c>
      <c r="E17" s="59">
        <v>3768385675</v>
      </c>
      <c r="F17" s="59">
        <v>192154901</v>
      </c>
      <c r="G17" s="59">
        <v>212061459</v>
      </c>
      <c r="H17" s="59">
        <v>302963333</v>
      </c>
      <c r="I17" s="59">
        <v>707179693</v>
      </c>
      <c r="J17" s="59">
        <v>224713685</v>
      </c>
      <c r="K17" s="59">
        <v>224773028</v>
      </c>
      <c r="L17" s="59">
        <v>272175794</v>
      </c>
      <c r="M17" s="59">
        <v>721662507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1428842200</v>
      </c>
      <c r="W17" s="59">
        <v>1824184846</v>
      </c>
      <c r="X17" s="59">
        <v>-395342646</v>
      </c>
      <c r="Y17" s="60">
        <v>-21.67</v>
      </c>
      <c r="Z17" s="61">
        <v>3768385675</v>
      </c>
    </row>
    <row r="18" spans="1:26" ht="13.5">
      <c r="A18" s="69" t="s">
        <v>42</v>
      </c>
      <c r="B18" s="70">
        <f>SUM(B11:B17)</f>
        <v>7443328729</v>
      </c>
      <c r="C18" s="70">
        <f>SUM(C11:C17)</f>
        <v>0</v>
      </c>
      <c r="D18" s="71">
        <f aca="true" t="shared" si="1" ref="D18:Z18">SUM(D11:D17)</f>
        <v>14245802954</v>
      </c>
      <c r="E18" s="72">
        <f t="shared" si="1"/>
        <v>14245802954</v>
      </c>
      <c r="F18" s="72">
        <f t="shared" si="1"/>
        <v>743596348</v>
      </c>
      <c r="G18" s="72">
        <f t="shared" si="1"/>
        <v>1042253543</v>
      </c>
      <c r="H18" s="72">
        <f t="shared" si="1"/>
        <v>1052830080</v>
      </c>
      <c r="I18" s="72">
        <f t="shared" si="1"/>
        <v>2838679971</v>
      </c>
      <c r="J18" s="72">
        <f t="shared" si="1"/>
        <v>885961252</v>
      </c>
      <c r="K18" s="72">
        <f t="shared" si="1"/>
        <v>1046980367</v>
      </c>
      <c r="L18" s="72">
        <f t="shared" si="1"/>
        <v>1106962183</v>
      </c>
      <c r="M18" s="72">
        <f t="shared" si="1"/>
        <v>3039903802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5878583773</v>
      </c>
      <c r="W18" s="72">
        <f t="shared" si="1"/>
        <v>6700649508</v>
      </c>
      <c r="X18" s="72">
        <f t="shared" si="1"/>
        <v>-822065735</v>
      </c>
      <c r="Y18" s="66">
        <f>+IF(W18&lt;&gt;0,(X18/W18)*100,0)</f>
        <v>-12.26844851411082</v>
      </c>
      <c r="Z18" s="73">
        <f t="shared" si="1"/>
        <v>14245802954</v>
      </c>
    </row>
    <row r="19" spans="1:26" ht="13.5">
      <c r="A19" s="69" t="s">
        <v>43</v>
      </c>
      <c r="B19" s="74">
        <f>+B10-B18</f>
        <v>-1539469938</v>
      </c>
      <c r="C19" s="74">
        <f>+C10-C18</f>
        <v>0</v>
      </c>
      <c r="D19" s="75">
        <f aca="true" t="shared" si="2" ref="D19:Z19">+D10-D18</f>
        <v>-629608008</v>
      </c>
      <c r="E19" s="76">
        <f t="shared" si="2"/>
        <v>-629608008</v>
      </c>
      <c r="F19" s="76">
        <f t="shared" si="2"/>
        <v>1573768551</v>
      </c>
      <c r="G19" s="76">
        <f t="shared" si="2"/>
        <v>-33439030</v>
      </c>
      <c r="H19" s="76">
        <f t="shared" si="2"/>
        <v>7265573431</v>
      </c>
      <c r="I19" s="76">
        <f t="shared" si="2"/>
        <v>8805902952</v>
      </c>
      <c r="J19" s="76">
        <f t="shared" si="2"/>
        <v>-7645885383</v>
      </c>
      <c r="K19" s="76">
        <f t="shared" si="2"/>
        <v>-267220591</v>
      </c>
      <c r="L19" s="76">
        <f t="shared" si="2"/>
        <v>591068900</v>
      </c>
      <c r="M19" s="76">
        <f t="shared" si="2"/>
        <v>-7322037074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1483865878</v>
      </c>
      <c r="W19" s="76">
        <f>IF(E10=E18,0,W10-W18)</f>
        <v>418106258</v>
      </c>
      <c r="X19" s="76">
        <f t="shared" si="2"/>
        <v>1065759620</v>
      </c>
      <c r="Y19" s="77">
        <f>+IF(W19&lt;&gt;0,(X19/W19)*100,0)</f>
        <v>254.9016188128904</v>
      </c>
      <c r="Z19" s="78">
        <f t="shared" si="2"/>
        <v>-629608008</v>
      </c>
    </row>
    <row r="20" spans="1:26" ht="13.5">
      <c r="A20" s="57" t="s">
        <v>44</v>
      </c>
      <c r="B20" s="18">
        <v>692635570</v>
      </c>
      <c r="C20" s="18">
        <v>0</v>
      </c>
      <c r="D20" s="58">
        <v>2125552309</v>
      </c>
      <c r="E20" s="59">
        <v>2125552309</v>
      </c>
      <c r="F20" s="59">
        <v>112418926</v>
      </c>
      <c r="G20" s="59">
        <v>31432084</v>
      </c>
      <c r="H20" s="59">
        <v>23994127</v>
      </c>
      <c r="I20" s="59">
        <v>167845137</v>
      </c>
      <c r="J20" s="59">
        <v>60907678</v>
      </c>
      <c r="K20" s="59">
        <v>51442117</v>
      </c>
      <c r="L20" s="59">
        <v>257397929</v>
      </c>
      <c r="M20" s="59">
        <v>369747724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537592861</v>
      </c>
      <c r="W20" s="59">
        <v>1388543172</v>
      </c>
      <c r="X20" s="59">
        <v>-850950311</v>
      </c>
      <c r="Y20" s="60">
        <v>-61.28</v>
      </c>
      <c r="Z20" s="61">
        <v>2125552309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-397366709</v>
      </c>
      <c r="X21" s="81">
        <v>397366709</v>
      </c>
      <c r="Y21" s="82">
        <v>-100</v>
      </c>
      <c r="Z21" s="83">
        <v>0</v>
      </c>
    </row>
    <row r="22" spans="1:26" ht="25.5">
      <c r="A22" s="84" t="s">
        <v>100</v>
      </c>
      <c r="B22" s="85">
        <f>SUM(B19:B21)</f>
        <v>-846834368</v>
      </c>
      <c r="C22" s="85">
        <f>SUM(C19:C21)</f>
        <v>0</v>
      </c>
      <c r="D22" s="86">
        <f aca="true" t="shared" si="3" ref="D22:Z22">SUM(D19:D21)</f>
        <v>1495944301</v>
      </c>
      <c r="E22" s="87">
        <f t="shared" si="3"/>
        <v>1495944301</v>
      </c>
      <c r="F22" s="87">
        <f t="shared" si="3"/>
        <v>1686187477</v>
      </c>
      <c r="G22" s="87">
        <f t="shared" si="3"/>
        <v>-2006946</v>
      </c>
      <c r="H22" s="87">
        <f t="shared" si="3"/>
        <v>7289567558</v>
      </c>
      <c r="I22" s="87">
        <f t="shared" si="3"/>
        <v>8973748089</v>
      </c>
      <c r="J22" s="87">
        <f t="shared" si="3"/>
        <v>-7584977705</v>
      </c>
      <c r="K22" s="87">
        <f t="shared" si="3"/>
        <v>-215778474</v>
      </c>
      <c r="L22" s="87">
        <f t="shared" si="3"/>
        <v>848466829</v>
      </c>
      <c r="M22" s="87">
        <f t="shared" si="3"/>
        <v>-6952289350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2021458739</v>
      </c>
      <c r="W22" s="87">
        <f t="shared" si="3"/>
        <v>1409282721</v>
      </c>
      <c r="X22" s="87">
        <f t="shared" si="3"/>
        <v>612176018</v>
      </c>
      <c r="Y22" s="88">
        <f>+IF(W22&lt;&gt;0,(X22/W22)*100,0)</f>
        <v>43.438836571104176</v>
      </c>
      <c r="Z22" s="89">
        <f t="shared" si="3"/>
        <v>1495944301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-846834368</v>
      </c>
      <c r="C24" s="74">
        <f>SUM(C22:C23)</f>
        <v>0</v>
      </c>
      <c r="D24" s="75">
        <f aca="true" t="shared" si="4" ref="D24:Z24">SUM(D22:D23)</f>
        <v>1495944301</v>
      </c>
      <c r="E24" s="76">
        <f t="shared" si="4"/>
        <v>1495944301</v>
      </c>
      <c r="F24" s="76">
        <f t="shared" si="4"/>
        <v>1686187477</v>
      </c>
      <c r="G24" s="76">
        <f t="shared" si="4"/>
        <v>-2006946</v>
      </c>
      <c r="H24" s="76">
        <f t="shared" si="4"/>
        <v>7289567558</v>
      </c>
      <c r="I24" s="76">
        <f t="shared" si="4"/>
        <v>8973748089</v>
      </c>
      <c r="J24" s="76">
        <f t="shared" si="4"/>
        <v>-7584977705</v>
      </c>
      <c r="K24" s="76">
        <f t="shared" si="4"/>
        <v>-215778474</v>
      </c>
      <c r="L24" s="76">
        <f t="shared" si="4"/>
        <v>848466829</v>
      </c>
      <c r="M24" s="76">
        <f t="shared" si="4"/>
        <v>-6952289350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2021458739</v>
      </c>
      <c r="W24" s="76">
        <f t="shared" si="4"/>
        <v>1409282721</v>
      </c>
      <c r="X24" s="76">
        <f t="shared" si="4"/>
        <v>612176018</v>
      </c>
      <c r="Y24" s="77">
        <f>+IF(W24&lt;&gt;0,(X24/W24)*100,0)</f>
        <v>43.438836571104176</v>
      </c>
      <c r="Z24" s="78">
        <f t="shared" si="4"/>
        <v>1495944301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704266489</v>
      </c>
      <c r="C27" s="21">
        <v>0</v>
      </c>
      <c r="D27" s="98">
        <v>2427559450</v>
      </c>
      <c r="E27" s="99">
        <v>2427559450</v>
      </c>
      <c r="F27" s="99">
        <v>135340934</v>
      </c>
      <c r="G27" s="99">
        <v>103806050</v>
      </c>
      <c r="H27" s="99">
        <v>116017791</v>
      </c>
      <c r="I27" s="99">
        <v>355164775</v>
      </c>
      <c r="J27" s="99">
        <v>104427992</v>
      </c>
      <c r="K27" s="99">
        <v>219943052</v>
      </c>
      <c r="L27" s="99">
        <v>236230045</v>
      </c>
      <c r="M27" s="99">
        <v>560601089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915765864</v>
      </c>
      <c r="W27" s="99">
        <v>1213779726</v>
      </c>
      <c r="X27" s="99">
        <v>-298013862</v>
      </c>
      <c r="Y27" s="100">
        <v>-24.55</v>
      </c>
      <c r="Z27" s="101">
        <v>2427559450</v>
      </c>
    </row>
    <row r="28" spans="1:26" ht="13.5">
      <c r="A28" s="102" t="s">
        <v>44</v>
      </c>
      <c r="B28" s="18">
        <v>635990785</v>
      </c>
      <c r="C28" s="18">
        <v>0</v>
      </c>
      <c r="D28" s="58">
        <v>2143848541</v>
      </c>
      <c r="E28" s="59">
        <v>2143848541</v>
      </c>
      <c r="F28" s="59">
        <v>126715280</v>
      </c>
      <c r="G28" s="59">
        <v>99254011</v>
      </c>
      <c r="H28" s="59">
        <v>96994614</v>
      </c>
      <c r="I28" s="59">
        <v>322963905</v>
      </c>
      <c r="J28" s="59">
        <v>94475723</v>
      </c>
      <c r="K28" s="59">
        <v>171889655</v>
      </c>
      <c r="L28" s="59">
        <v>186904884</v>
      </c>
      <c r="M28" s="59">
        <v>453270262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776234167</v>
      </c>
      <c r="W28" s="59">
        <v>1071924271</v>
      </c>
      <c r="X28" s="59">
        <v>-295690104</v>
      </c>
      <c r="Y28" s="60">
        <v>-27.58</v>
      </c>
      <c r="Z28" s="61">
        <v>2143848541</v>
      </c>
    </row>
    <row r="29" spans="1:26" ht="13.5">
      <c r="A29" s="57" t="s">
        <v>102</v>
      </c>
      <c r="B29" s="18">
        <v>0</v>
      </c>
      <c r="C29" s="18">
        <v>0</v>
      </c>
      <c r="D29" s="58">
        <v>69000000</v>
      </c>
      <c r="E29" s="59">
        <v>69000000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32905806</v>
      </c>
      <c r="L29" s="59">
        <v>534704</v>
      </c>
      <c r="M29" s="59">
        <v>33440510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33440510</v>
      </c>
      <c r="W29" s="59">
        <v>34500000</v>
      </c>
      <c r="X29" s="59">
        <v>-1059490</v>
      </c>
      <c r="Y29" s="60">
        <v>-3.07</v>
      </c>
      <c r="Z29" s="61">
        <v>69000000</v>
      </c>
    </row>
    <row r="30" spans="1:26" ht="13.5">
      <c r="A30" s="57" t="s">
        <v>48</v>
      </c>
      <c r="B30" s="18">
        <v>0</v>
      </c>
      <c r="C30" s="18">
        <v>0</v>
      </c>
      <c r="D30" s="58">
        <v>56640000</v>
      </c>
      <c r="E30" s="59">
        <v>56640000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5242565</v>
      </c>
      <c r="L30" s="59">
        <v>315977</v>
      </c>
      <c r="M30" s="59">
        <v>5558542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5558542</v>
      </c>
      <c r="W30" s="59">
        <v>28320000</v>
      </c>
      <c r="X30" s="59">
        <v>-22761458</v>
      </c>
      <c r="Y30" s="60">
        <v>-80.37</v>
      </c>
      <c r="Z30" s="61">
        <v>56640000</v>
      </c>
    </row>
    <row r="31" spans="1:26" ht="13.5">
      <c r="A31" s="57" t="s">
        <v>49</v>
      </c>
      <c r="B31" s="18">
        <v>68275702</v>
      </c>
      <c r="C31" s="18">
        <v>0</v>
      </c>
      <c r="D31" s="58">
        <v>158070909</v>
      </c>
      <c r="E31" s="59">
        <v>158070909</v>
      </c>
      <c r="F31" s="59">
        <v>8625653</v>
      </c>
      <c r="G31" s="59">
        <v>4552039</v>
      </c>
      <c r="H31" s="59">
        <v>19023169</v>
      </c>
      <c r="I31" s="59">
        <v>32200861</v>
      </c>
      <c r="J31" s="59">
        <v>9952269</v>
      </c>
      <c r="K31" s="59">
        <v>9905027</v>
      </c>
      <c r="L31" s="59">
        <v>48474480</v>
      </c>
      <c r="M31" s="59">
        <v>68331776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100532637</v>
      </c>
      <c r="W31" s="59">
        <v>79035455</v>
      </c>
      <c r="X31" s="59">
        <v>21497182</v>
      </c>
      <c r="Y31" s="60">
        <v>27.2</v>
      </c>
      <c r="Z31" s="61">
        <v>158070909</v>
      </c>
    </row>
    <row r="32" spans="1:26" ht="13.5">
      <c r="A32" s="69" t="s">
        <v>50</v>
      </c>
      <c r="B32" s="21">
        <f>SUM(B28:B31)</f>
        <v>704266487</v>
      </c>
      <c r="C32" s="21">
        <f>SUM(C28:C31)</f>
        <v>0</v>
      </c>
      <c r="D32" s="98">
        <f aca="true" t="shared" si="5" ref="D32:Z32">SUM(D28:D31)</f>
        <v>2427559450</v>
      </c>
      <c r="E32" s="99">
        <f t="shared" si="5"/>
        <v>2427559450</v>
      </c>
      <c r="F32" s="99">
        <f t="shared" si="5"/>
        <v>135340933</v>
      </c>
      <c r="G32" s="99">
        <f t="shared" si="5"/>
        <v>103806050</v>
      </c>
      <c r="H32" s="99">
        <f t="shared" si="5"/>
        <v>116017783</v>
      </c>
      <c r="I32" s="99">
        <f t="shared" si="5"/>
        <v>355164766</v>
      </c>
      <c r="J32" s="99">
        <f t="shared" si="5"/>
        <v>104427992</v>
      </c>
      <c r="K32" s="99">
        <f t="shared" si="5"/>
        <v>219943053</v>
      </c>
      <c r="L32" s="99">
        <f t="shared" si="5"/>
        <v>236230045</v>
      </c>
      <c r="M32" s="99">
        <f t="shared" si="5"/>
        <v>560601090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915765856</v>
      </c>
      <c r="W32" s="99">
        <f t="shared" si="5"/>
        <v>1213779726</v>
      </c>
      <c r="X32" s="99">
        <f t="shared" si="5"/>
        <v>-298013870</v>
      </c>
      <c r="Y32" s="100">
        <f>+IF(W32&lt;&gt;0,(X32/W32)*100,0)</f>
        <v>-24.552549660892918</v>
      </c>
      <c r="Z32" s="101">
        <f t="shared" si="5"/>
        <v>2427559450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1510398521</v>
      </c>
      <c r="C35" s="18">
        <v>0</v>
      </c>
      <c r="D35" s="58">
        <v>4857186063</v>
      </c>
      <c r="E35" s="59">
        <v>4857186063</v>
      </c>
      <c r="F35" s="59">
        <v>915027747</v>
      </c>
      <c r="G35" s="59">
        <v>1808049597</v>
      </c>
      <c r="H35" s="59">
        <v>1298860860</v>
      </c>
      <c r="I35" s="59">
        <v>1298860860</v>
      </c>
      <c r="J35" s="59">
        <v>1629576168</v>
      </c>
      <c r="K35" s="59">
        <v>1412432740</v>
      </c>
      <c r="L35" s="59">
        <v>1724841077</v>
      </c>
      <c r="M35" s="59">
        <v>2111093775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2111093775</v>
      </c>
      <c r="W35" s="59">
        <v>2428593035</v>
      </c>
      <c r="X35" s="59">
        <v>-317499260</v>
      </c>
      <c r="Y35" s="60">
        <v>-13.07</v>
      </c>
      <c r="Z35" s="61">
        <v>4857186063</v>
      </c>
    </row>
    <row r="36" spans="1:26" ht="13.5">
      <c r="A36" s="57" t="s">
        <v>53</v>
      </c>
      <c r="B36" s="18">
        <v>16983760541</v>
      </c>
      <c r="C36" s="18">
        <v>0</v>
      </c>
      <c r="D36" s="58">
        <v>39134098236</v>
      </c>
      <c r="E36" s="59">
        <v>39134098236</v>
      </c>
      <c r="F36" s="59">
        <v>11181902959</v>
      </c>
      <c r="G36" s="59">
        <v>11063948275</v>
      </c>
      <c r="H36" s="59">
        <v>11343383464</v>
      </c>
      <c r="I36" s="59">
        <v>11343383464</v>
      </c>
      <c r="J36" s="59">
        <v>11335107669</v>
      </c>
      <c r="K36" s="59">
        <v>10707627625</v>
      </c>
      <c r="L36" s="59">
        <v>8975232201</v>
      </c>
      <c r="M36" s="59">
        <v>11547296103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11547296103</v>
      </c>
      <c r="W36" s="59">
        <v>19567049121</v>
      </c>
      <c r="X36" s="59">
        <v>-8019753018</v>
      </c>
      <c r="Y36" s="60">
        <v>-40.99</v>
      </c>
      <c r="Z36" s="61">
        <v>39134098236</v>
      </c>
    </row>
    <row r="37" spans="1:26" ht="13.5">
      <c r="A37" s="57" t="s">
        <v>54</v>
      </c>
      <c r="B37" s="18">
        <v>2748032483</v>
      </c>
      <c r="C37" s="18">
        <v>0</v>
      </c>
      <c r="D37" s="58">
        <v>3569990669</v>
      </c>
      <c r="E37" s="59">
        <v>3569990669</v>
      </c>
      <c r="F37" s="59">
        <v>2327054393</v>
      </c>
      <c r="G37" s="59">
        <v>2062125456</v>
      </c>
      <c r="H37" s="59">
        <v>2054198277</v>
      </c>
      <c r="I37" s="59">
        <v>2054198277</v>
      </c>
      <c r="J37" s="59">
        <v>2022849860</v>
      </c>
      <c r="K37" s="59">
        <v>2077474083</v>
      </c>
      <c r="L37" s="59">
        <v>1987382389</v>
      </c>
      <c r="M37" s="59">
        <v>2328554856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2328554856</v>
      </c>
      <c r="W37" s="59">
        <v>1784995337</v>
      </c>
      <c r="X37" s="59">
        <v>543559519</v>
      </c>
      <c r="Y37" s="60">
        <v>30.45</v>
      </c>
      <c r="Z37" s="61">
        <v>3569990669</v>
      </c>
    </row>
    <row r="38" spans="1:26" ht="13.5">
      <c r="A38" s="57" t="s">
        <v>55</v>
      </c>
      <c r="B38" s="18">
        <v>2121900817</v>
      </c>
      <c r="C38" s="18">
        <v>0</v>
      </c>
      <c r="D38" s="58">
        <v>3052493589</v>
      </c>
      <c r="E38" s="59">
        <v>3052493589</v>
      </c>
      <c r="F38" s="59">
        <v>733784904</v>
      </c>
      <c r="G38" s="59">
        <v>789835641</v>
      </c>
      <c r="H38" s="59">
        <v>805341028</v>
      </c>
      <c r="I38" s="59">
        <v>805341028</v>
      </c>
      <c r="J38" s="59">
        <v>639941255</v>
      </c>
      <c r="K38" s="59">
        <v>885163939</v>
      </c>
      <c r="L38" s="59">
        <v>637337761</v>
      </c>
      <c r="M38" s="59">
        <v>799841463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799841463</v>
      </c>
      <c r="W38" s="59">
        <v>1526246798</v>
      </c>
      <c r="X38" s="59">
        <v>-726405335</v>
      </c>
      <c r="Y38" s="60">
        <v>-47.59</v>
      </c>
      <c r="Z38" s="61">
        <v>3052493589</v>
      </c>
    </row>
    <row r="39" spans="1:26" ht="13.5">
      <c r="A39" s="57" t="s">
        <v>56</v>
      </c>
      <c r="B39" s="18">
        <v>13624225762</v>
      </c>
      <c r="C39" s="18">
        <v>0</v>
      </c>
      <c r="D39" s="58">
        <v>37368800042</v>
      </c>
      <c r="E39" s="59">
        <v>37368800042</v>
      </c>
      <c r="F39" s="59">
        <v>9036091409</v>
      </c>
      <c r="G39" s="59">
        <v>10020036775</v>
      </c>
      <c r="H39" s="59">
        <v>9782705019</v>
      </c>
      <c r="I39" s="59">
        <v>9782705019</v>
      </c>
      <c r="J39" s="59">
        <v>10301892722</v>
      </c>
      <c r="K39" s="59">
        <v>9157422343</v>
      </c>
      <c r="L39" s="59">
        <v>8075353128</v>
      </c>
      <c r="M39" s="59">
        <v>10529993559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10529993559</v>
      </c>
      <c r="W39" s="59">
        <v>18684400025</v>
      </c>
      <c r="X39" s="59">
        <v>-8154406466</v>
      </c>
      <c r="Y39" s="60">
        <v>-43.64</v>
      </c>
      <c r="Z39" s="61">
        <v>37368800042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745056794</v>
      </c>
      <c r="C42" s="18">
        <v>0</v>
      </c>
      <c r="D42" s="58">
        <v>2919756812</v>
      </c>
      <c r="E42" s="59">
        <v>2919756812</v>
      </c>
      <c r="F42" s="59">
        <v>1647799378</v>
      </c>
      <c r="G42" s="59">
        <v>-390163338</v>
      </c>
      <c r="H42" s="59">
        <v>-279557016</v>
      </c>
      <c r="I42" s="59">
        <v>978079024</v>
      </c>
      <c r="J42" s="59">
        <v>-62481868</v>
      </c>
      <c r="K42" s="59">
        <v>-55034976</v>
      </c>
      <c r="L42" s="59">
        <v>1296491843</v>
      </c>
      <c r="M42" s="59">
        <v>1178974999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2157054023</v>
      </c>
      <c r="W42" s="59">
        <v>2857916725</v>
      </c>
      <c r="X42" s="59">
        <v>-700862702</v>
      </c>
      <c r="Y42" s="60">
        <v>-24.52</v>
      </c>
      <c r="Z42" s="61">
        <v>2919756812</v>
      </c>
    </row>
    <row r="43" spans="1:26" ht="13.5">
      <c r="A43" s="57" t="s">
        <v>59</v>
      </c>
      <c r="B43" s="18">
        <v>-810387054</v>
      </c>
      <c r="C43" s="18">
        <v>0</v>
      </c>
      <c r="D43" s="58">
        <v>-2140540213</v>
      </c>
      <c r="E43" s="59">
        <v>-2140540213</v>
      </c>
      <c r="F43" s="59">
        <v>-263806102</v>
      </c>
      <c r="G43" s="59">
        <v>-35233851</v>
      </c>
      <c r="H43" s="59">
        <v>-102645811</v>
      </c>
      <c r="I43" s="59">
        <v>-401685764</v>
      </c>
      <c r="J43" s="59">
        <v>-62768836</v>
      </c>
      <c r="K43" s="59">
        <v>-173465759</v>
      </c>
      <c r="L43" s="59">
        <v>-239126335</v>
      </c>
      <c r="M43" s="59">
        <v>-475360930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-877046694</v>
      </c>
      <c r="W43" s="59">
        <v>-1167828697</v>
      </c>
      <c r="X43" s="59">
        <v>290782003</v>
      </c>
      <c r="Y43" s="60">
        <v>-24.9</v>
      </c>
      <c r="Z43" s="61">
        <v>-2140540213</v>
      </c>
    </row>
    <row r="44" spans="1:26" ht="13.5">
      <c r="A44" s="57" t="s">
        <v>60</v>
      </c>
      <c r="B44" s="18">
        <v>-1157126</v>
      </c>
      <c r="C44" s="18">
        <v>0</v>
      </c>
      <c r="D44" s="58">
        <v>-191062650</v>
      </c>
      <c r="E44" s="59">
        <v>-191062650</v>
      </c>
      <c r="F44" s="59">
        <v>-30828300</v>
      </c>
      <c r="G44" s="59">
        <v>-11748413</v>
      </c>
      <c r="H44" s="59">
        <v>-8326422</v>
      </c>
      <c r="I44" s="59">
        <v>-50903135</v>
      </c>
      <c r="J44" s="59">
        <v>-1414552</v>
      </c>
      <c r="K44" s="59">
        <v>-5719139</v>
      </c>
      <c r="L44" s="59">
        <v>-75966592</v>
      </c>
      <c r="M44" s="59">
        <v>-83100283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-134003418</v>
      </c>
      <c r="W44" s="59">
        <v>-116456540</v>
      </c>
      <c r="X44" s="59">
        <v>-17546878</v>
      </c>
      <c r="Y44" s="60">
        <v>15.07</v>
      </c>
      <c r="Z44" s="61">
        <v>-191062650</v>
      </c>
    </row>
    <row r="45" spans="1:26" ht="13.5">
      <c r="A45" s="69" t="s">
        <v>61</v>
      </c>
      <c r="B45" s="21">
        <v>182416378</v>
      </c>
      <c r="C45" s="21">
        <v>0</v>
      </c>
      <c r="D45" s="98">
        <v>1471499842</v>
      </c>
      <c r="E45" s="99">
        <v>1471499842</v>
      </c>
      <c r="F45" s="99">
        <v>2368900865</v>
      </c>
      <c r="G45" s="99">
        <v>1931755263</v>
      </c>
      <c r="H45" s="99">
        <v>1541226014</v>
      </c>
      <c r="I45" s="99">
        <v>1541226014</v>
      </c>
      <c r="J45" s="99">
        <v>1414560758</v>
      </c>
      <c r="K45" s="99">
        <v>1180340884</v>
      </c>
      <c r="L45" s="99">
        <v>2189673802</v>
      </c>
      <c r="M45" s="99">
        <v>2161739800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2161739800</v>
      </c>
      <c r="W45" s="99">
        <v>2456977381</v>
      </c>
      <c r="X45" s="99">
        <v>-295237581</v>
      </c>
      <c r="Y45" s="100">
        <v>-12.02</v>
      </c>
      <c r="Z45" s="101">
        <v>1471499842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743482743</v>
      </c>
      <c r="C49" s="51">
        <v>0</v>
      </c>
      <c r="D49" s="128">
        <v>452032716</v>
      </c>
      <c r="E49" s="53">
        <v>295851079</v>
      </c>
      <c r="F49" s="53">
        <v>0</v>
      </c>
      <c r="G49" s="53">
        <v>0</v>
      </c>
      <c r="H49" s="53">
        <v>0</v>
      </c>
      <c r="I49" s="53">
        <v>1459556497</v>
      </c>
      <c r="J49" s="53">
        <v>0</v>
      </c>
      <c r="K49" s="53">
        <v>0</v>
      </c>
      <c r="L49" s="53">
        <v>0</v>
      </c>
      <c r="M49" s="53">
        <v>228980377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264863251</v>
      </c>
      <c r="W49" s="53">
        <v>718982731</v>
      </c>
      <c r="X49" s="53">
        <v>6350371984</v>
      </c>
      <c r="Y49" s="53">
        <v>10514121378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212318616</v>
      </c>
      <c r="C51" s="51">
        <v>0</v>
      </c>
      <c r="D51" s="128">
        <v>178792935</v>
      </c>
      <c r="E51" s="53">
        <v>98438484</v>
      </c>
      <c r="F51" s="53">
        <v>0</v>
      </c>
      <c r="G51" s="53">
        <v>0</v>
      </c>
      <c r="H51" s="53">
        <v>0</v>
      </c>
      <c r="I51" s="53">
        <v>261589982</v>
      </c>
      <c r="J51" s="53">
        <v>0</v>
      </c>
      <c r="K51" s="53">
        <v>0</v>
      </c>
      <c r="L51" s="53">
        <v>0</v>
      </c>
      <c r="M51" s="53">
        <v>59129899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259102815</v>
      </c>
      <c r="W51" s="53">
        <v>229541394</v>
      </c>
      <c r="X51" s="53">
        <v>608579449</v>
      </c>
      <c r="Y51" s="53">
        <v>1907493574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59.2007013026396</v>
      </c>
      <c r="C58" s="5">
        <f>IF(C67=0,0,+(C76/C67)*100)</f>
        <v>0</v>
      </c>
      <c r="D58" s="6">
        <f aca="true" t="shared" si="6" ref="D58:Z58">IF(D67=0,0,+(D76/D67)*100)</f>
        <v>84.59084632505599</v>
      </c>
      <c r="E58" s="7">
        <f t="shared" si="6"/>
        <v>84.59084632505599</v>
      </c>
      <c r="F58" s="7">
        <f t="shared" si="6"/>
        <v>63.034913489171004</v>
      </c>
      <c r="G58" s="7">
        <f t="shared" si="6"/>
        <v>68.79512680047985</v>
      </c>
      <c r="H58" s="7">
        <f t="shared" si="6"/>
        <v>6.376654568294931</v>
      </c>
      <c r="I58" s="7">
        <f t="shared" si="6"/>
        <v>15.568087219405749</v>
      </c>
      <c r="J58" s="7">
        <f t="shared" si="6"/>
        <v>-7.343587394153815</v>
      </c>
      <c r="K58" s="7">
        <f t="shared" si="6"/>
        <v>75.87674758581929</v>
      </c>
      <c r="L58" s="7">
        <f t="shared" si="6"/>
        <v>98.50402233323643</v>
      </c>
      <c r="M58" s="7">
        <f t="shared" si="6"/>
        <v>-32.33981644997137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74.87642666251469</v>
      </c>
      <c r="W58" s="7">
        <f t="shared" si="6"/>
        <v>88.34965945932436</v>
      </c>
      <c r="X58" s="7">
        <f t="shared" si="6"/>
        <v>0</v>
      </c>
      <c r="Y58" s="7">
        <f t="shared" si="6"/>
        <v>0</v>
      </c>
      <c r="Z58" s="8">
        <f t="shared" si="6"/>
        <v>84.59084632505599</v>
      </c>
    </row>
    <row r="59" spans="1:26" ht="13.5">
      <c r="A59" s="36" t="s">
        <v>31</v>
      </c>
      <c r="B59" s="9">
        <f aca="true" t="shared" si="7" ref="B59:Z66">IF(B68=0,0,+(B77/B68)*100)</f>
        <v>61.57510611932688</v>
      </c>
      <c r="C59" s="9">
        <f t="shared" si="7"/>
        <v>0</v>
      </c>
      <c r="D59" s="2">
        <f t="shared" si="7"/>
        <v>82.28259053599643</v>
      </c>
      <c r="E59" s="10">
        <f t="shared" si="7"/>
        <v>82.28259053599643</v>
      </c>
      <c r="F59" s="10">
        <f t="shared" si="7"/>
        <v>38.59639938939271</v>
      </c>
      <c r="G59" s="10">
        <f t="shared" si="7"/>
        <v>77.78536985781595</v>
      </c>
      <c r="H59" s="10">
        <f t="shared" si="7"/>
        <v>63.06412582678733</v>
      </c>
      <c r="I59" s="10">
        <f t="shared" si="7"/>
        <v>54.896213390018076</v>
      </c>
      <c r="J59" s="10">
        <f t="shared" si="7"/>
        <v>68.11205765220491</v>
      </c>
      <c r="K59" s="10">
        <f t="shared" si="7"/>
        <v>75.74681320047189</v>
      </c>
      <c r="L59" s="10">
        <f t="shared" si="7"/>
        <v>76.90767255232541</v>
      </c>
      <c r="M59" s="10">
        <f t="shared" si="7"/>
        <v>73.49912813647262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62.97473905783758</v>
      </c>
      <c r="W59" s="10">
        <f t="shared" si="7"/>
        <v>93.00823183237429</v>
      </c>
      <c r="X59" s="10">
        <f t="shared" si="7"/>
        <v>0</v>
      </c>
      <c r="Y59" s="10">
        <f t="shared" si="7"/>
        <v>0</v>
      </c>
      <c r="Z59" s="11">
        <f t="shared" si="7"/>
        <v>82.28259053599643</v>
      </c>
    </row>
    <row r="60" spans="1:26" ht="13.5">
      <c r="A60" s="37" t="s">
        <v>32</v>
      </c>
      <c r="B60" s="12">
        <f t="shared" si="7"/>
        <v>64.95353163630352</v>
      </c>
      <c r="C60" s="12">
        <f t="shared" si="7"/>
        <v>0</v>
      </c>
      <c r="D60" s="3">
        <f t="shared" si="7"/>
        <v>89.00294071398075</v>
      </c>
      <c r="E60" s="13">
        <f t="shared" si="7"/>
        <v>89.00294071398075</v>
      </c>
      <c r="F60" s="13">
        <f t="shared" si="7"/>
        <v>74.83313793023474</v>
      </c>
      <c r="G60" s="13">
        <f t="shared" si="7"/>
        <v>69.68891095575722</v>
      </c>
      <c r="H60" s="13">
        <f t="shared" si="7"/>
        <v>5.3423371105524415</v>
      </c>
      <c r="I60" s="13">
        <f t="shared" si="7"/>
        <v>13.263263303551225</v>
      </c>
      <c r="J60" s="13">
        <f t="shared" si="7"/>
        <v>-5.730596177676989</v>
      </c>
      <c r="K60" s="13">
        <f t="shared" si="7"/>
        <v>79.66448946253519</v>
      </c>
      <c r="L60" s="13">
        <f t="shared" si="7"/>
        <v>109.4459602567886</v>
      </c>
      <c r="M60" s="13">
        <f t="shared" si="7"/>
        <v>-24.266459609306608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81.24463252887097</v>
      </c>
      <c r="W60" s="13">
        <f t="shared" si="7"/>
        <v>88.67247098992483</v>
      </c>
      <c r="X60" s="13">
        <f t="shared" si="7"/>
        <v>0</v>
      </c>
      <c r="Y60" s="13">
        <f t="shared" si="7"/>
        <v>0</v>
      </c>
      <c r="Z60" s="14">
        <f t="shared" si="7"/>
        <v>89.00294071398075</v>
      </c>
    </row>
    <row r="61" spans="1:26" ht="13.5">
      <c r="A61" s="38" t="s">
        <v>105</v>
      </c>
      <c r="B61" s="12">
        <f t="shared" si="7"/>
        <v>44.87566767203524</v>
      </c>
      <c r="C61" s="12">
        <f t="shared" si="7"/>
        <v>0</v>
      </c>
      <c r="D61" s="3">
        <f t="shared" si="7"/>
        <v>90.85561392042656</v>
      </c>
      <c r="E61" s="13">
        <f t="shared" si="7"/>
        <v>90.85561392042656</v>
      </c>
      <c r="F61" s="13">
        <f t="shared" si="7"/>
        <v>83.10519945703412</v>
      </c>
      <c r="G61" s="13">
        <f t="shared" si="7"/>
        <v>82.59269586291357</v>
      </c>
      <c r="H61" s="13">
        <f t="shared" si="7"/>
        <v>90.96006787571451</v>
      </c>
      <c r="I61" s="13">
        <f t="shared" si="7"/>
        <v>85.4266674448579</v>
      </c>
      <c r="J61" s="13">
        <f t="shared" si="7"/>
        <v>60.24859747088631</v>
      </c>
      <c r="K61" s="13">
        <f t="shared" si="7"/>
        <v>89.90421300725592</v>
      </c>
      <c r="L61" s="13">
        <f t="shared" si="7"/>
        <v>140.1039721757765</v>
      </c>
      <c r="M61" s="13">
        <f t="shared" si="7"/>
        <v>91.69271157396328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88.70796070774169</v>
      </c>
      <c r="W61" s="13">
        <f t="shared" si="7"/>
        <v>86.52919763543633</v>
      </c>
      <c r="X61" s="13">
        <f t="shared" si="7"/>
        <v>0</v>
      </c>
      <c r="Y61" s="13">
        <f t="shared" si="7"/>
        <v>0</v>
      </c>
      <c r="Z61" s="14">
        <f t="shared" si="7"/>
        <v>90.85561392042656</v>
      </c>
    </row>
    <row r="62" spans="1:26" ht="13.5">
      <c r="A62" s="38" t="s">
        <v>106</v>
      </c>
      <c r="B62" s="12">
        <f t="shared" si="7"/>
        <v>38.430791504484596</v>
      </c>
      <c r="C62" s="12">
        <f t="shared" si="7"/>
        <v>0</v>
      </c>
      <c r="D62" s="3">
        <f t="shared" si="7"/>
        <v>88.32586915681108</v>
      </c>
      <c r="E62" s="13">
        <f t="shared" si="7"/>
        <v>88.32586915681108</v>
      </c>
      <c r="F62" s="13">
        <f t="shared" si="7"/>
        <v>44.86691981370284</v>
      </c>
      <c r="G62" s="13">
        <f t="shared" si="7"/>
        <v>37.668474204095816</v>
      </c>
      <c r="H62" s="13">
        <f t="shared" si="7"/>
        <v>0.7189778769767298</v>
      </c>
      <c r="I62" s="13">
        <f t="shared" si="7"/>
        <v>1.9680350459866565</v>
      </c>
      <c r="J62" s="13">
        <f t="shared" si="7"/>
        <v>-0.7612369896965618</v>
      </c>
      <c r="K62" s="13">
        <f t="shared" si="7"/>
        <v>50.51316597396064</v>
      </c>
      <c r="L62" s="13">
        <f t="shared" si="7"/>
        <v>59.20673445825783</v>
      </c>
      <c r="M62" s="13">
        <f t="shared" si="7"/>
        <v>-2.8820895163049176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53.035837969515335</v>
      </c>
      <c r="W62" s="13">
        <f t="shared" si="7"/>
        <v>93.7164109040093</v>
      </c>
      <c r="X62" s="13">
        <f t="shared" si="7"/>
        <v>0</v>
      </c>
      <c r="Y62" s="13">
        <f t="shared" si="7"/>
        <v>0</v>
      </c>
      <c r="Z62" s="14">
        <f t="shared" si="7"/>
        <v>88.32586915681108</v>
      </c>
    </row>
    <row r="63" spans="1:26" ht="13.5">
      <c r="A63" s="38" t="s">
        <v>107</v>
      </c>
      <c r="B63" s="12">
        <f t="shared" si="7"/>
        <v>37.82017243738009</v>
      </c>
      <c r="C63" s="12">
        <f t="shared" si="7"/>
        <v>0</v>
      </c>
      <c r="D63" s="3">
        <f t="shared" si="7"/>
        <v>77.98671012721623</v>
      </c>
      <c r="E63" s="13">
        <f t="shared" si="7"/>
        <v>77.98671012721623</v>
      </c>
      <c r="F63" s="13">
        <f t="shared" si="7"/>
        <v>40.81253196989688</v>
      </c>
      <c r="G63" s="13">
        <f t="shared" si="7"/>
        <v>42.212886374591776</v>
      </c>
      <c r="H63" s="13">
        <f t="shared" si="7"/>
        <v>36.76242428840697</v>
      </c>
      <c r="I63" s="13">
        <f t="shared" si="7"/>
        <v>39.7881755046036</v>
      </c>
      <c r="J63" s="13">
        <f t="shared" si="7"/>
        <v>79.98836526032741</v>
      </c>
      <c r="K63" s="13">
        <f t="shared" si="7"/>
        <v>33.661048355498316</v>
      </c>
      <c r="L63" s="13">
        <f t="shared" si="7"/>
        <v>46.445101470733604</v>
      </c>
      <c r="M63" s="13">
        <f t="shared" si="7"/>
        <v>46.96480504895363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43.4540608658036</v>
      </c>
      <c r="W63" s="13">
        <f t="shared" si="7"/>
        <v>85.3634841055676</v>
      </c>
      <c r="X63" s="13">
        <f t="shared" si="7"/>
        <v>0</v>
      </c>
      <c r="Y63" s="13">
        <f t="shared" si="7"/>
        <v>0</v>
      </c>
      <c r="Z63" s="14">
        <f t="shared" si="7"/>
        <v>77.98671012721623</v>
      </c>
    </row>
    <row r="64" spans="1:26" ht="13.5">
      <c r="A64" s="38" t="s">
        <v>108</v>
      </c>
      <c r="B64" s="12">
        <f t="shared" si="7"/>
        <v>29.62321796680007</v>
      </c>
      <c r="C64" s="12">
        <f t="shared" si="7"/>
        <v>0</v>
      </c>
      <c r="D64" s="3">
        <f t="shared" si="7"/>
        <v>88.47416066672889</v>
      </c>
      <c r="E64" s="13">
        <f t="shared" si="7"/>
        <v>88.47416066672889</v>
      </c>
      <c r="F64" s="13">
        <f t="shared" si="7"/>
        <v>42.429596354818635</v>
      </c>
      <c r="G64" s="13">
        <f t="shared" si="7"/>
        <v>35.927510301828</v>
      </c>
      <c r="H64" s="13">
        <f t="shared" si="7"/>
        <v>46.526688811949164</v>
      </c>
      <c r="I64" s="13">
        <f t="shared" si="7"/>
        <v>41.40553033683188</v>
      </c>
      <c r="J64" s="13">
        <f t="shared" si="7"/>
        <v>53.64899734785429</v>
      </c>
      <c r="K64" s="13">
        <f t="shared" si="7"/>
        <v>51.425922599015095</v>
      </c>
      <c r="L64" s="13">
        <f t="shared" si="7"/>
        <v>62.41456560852626</v>
      </c>
      <c r="M64" s="13">
        <f t="shared" si="7"/>
        <v>55.746495291591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48.12953214852543</v>
      </c>
      <c r="W64" s="13">
        <f t="shared" si="7"/>
        <v>94.44639396940873</v>
      </c>
      <c r="X64" s="13">
        <f t="shared" si="7"/>
        <v>0</v>
      </c>
      <c r="Y64" s="13">
        <f t="shared" si="7"/>
        <v>0</v>
      </c>
      <c r="Z64" s="14">
        <f t="shared" si="7"/>
        <v>88.47416066672889</v>
      </c>
    </row>
    <row r="65" spans="1:26" ht="13.5">
      <c r="A65" s="38" t="s">
        <v>109</v>
      </c>
      <c r="B65" s="12">
        <f t="shared" si="7"/>
        <v>955793.7489664296</v>
      </c>
      <c r="C65" s="12">
        <f t="shared" si="7"/>
        <v>0</v>
      </c>
      <c r="D65" s="3">
        <f t="shared" si="7"/>
        <v>80.76190046759457</v>
      </c>
      <c r="E65" s="13">
        <f t="shared" si="7"/>
        <v>80.76190046759457</v>
      </c>
      <c r="F65" s="13">
        <f t="shared" si="7"/>
        <v>1518.4594450950167</v>
      </c>
      <c r="G65" s="13">
        <f t="shared" si="7"/>
        <v>1269.4971680230644</v>
      </c>
      <c r="H65" s="13">
        <f t="shared" si="7"/>
        <v>2742.3228687755213</v>
      </c>
      <c r="I65" s="13">
        <f t="shared" si="7"/>
        <v>1852.7322940734155</v>
      </c>
      <c r="J65" s="13">
        <f t="shared" si="7"/>
        <v>4022.593413763313</v>
      </c>
      <c r="K65" s="13">
        <f t="shared" si="7"/>
        <v>1305.303351589303</v>
      </c>
      <c r="L65" s="13">
        <f t="shared" si="7"/>
        <v>1102.2544760345904</v>
      </c>
      <c r="M65" s="13">
        <f t="shared" si="7"/>
        <v>1573.8596688626913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1707.6997048329872</v>
      </c>
      <c r="W65" s="13">
        <f t="shared" si="7"/>
        <v>285.9293859458955</v>
      </c>
      <c r="X65" s="13">
        <f t="shared" si="7"/>
        <v>0</v>
      </c>
      <c r="Y65" s="13">
        <f t="shared" si="7"/>
        <v>0</v>
      </c>
      <c r="Z65" s="14">
        <f t="shared" si="7"/>
        <v>80.76190046759457</v>
      </c>
    </row>
    <row r="66" spans="1:26" ht="13.5">
      <c r="A66" s="39" t="s">
        <v>110</v>
      </c>
      <c r="B66" s="15">
        <f t="shared" si="7"/>
        <v>6.244212360737741</v>
      </c>
      <c r="C66" s="15">
        <f t="shared" si="7"/>
        <v>0</v>
      </c>
      <c r="D66" s="4">
        <f t="shared" si="7"/>
        <v>31.939564450315157</v>
      </c>
      <c r="E66" s="16">
        <f t="shared" si="7"/>
        <v>31.939564450315157</v>
      </c>
      <c r="F66" s="16">
        <f t="shared" si="7"/>
        <v>40.81326732068201</v>
      </c>
      <c r="G66" s="16">
        <f t="shared" si="7"/>
        <v>37.99662415936175</v>
      </c>
      <c r="H66" s="16">
        <f t="shared" si="7"/>
        <v>41.514525505722105</v>
      </c>
      <c r="I66" s="16">
        <f t="shared" si="7"/>
        <v>40.15000988858398</v>
      </c>
      <c r="J66" s="16">
        <f t="shared" si="7"/>
        <v>37.98018562959614</v>
      </c>
      <c r="K66" s="16">
        <f t="shared" si="7"/>
        <v>38.477004912654145</v>
      </c>
      <c r="L66" s="16">
        <f t="shared" si="7"/>
        <v>36.58311179756522</v>
      </c>
      <c r="M66" s="16">
        <f t="shared" si="7"/>
        <v>37.6769458444542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38.85012951898803</v>
      </c>
      <c r="W66" s="16">
        <f t="shared" si="7"/>
        <v>66.96576310943489</v>
      </c>
      <c r="X66" s="16">
        <f t="shared" si="7"/>
        <v>0</v>
      </c>
      <c r="Y66" s="16">
        <f t="shared" si="7"/>
        <v>0</v>
      </c>
      <c r="Z66" s="17">
        <f t="shared" si="7"/>
        <v>31.939564450315157</v>
      </c>
    </row>
    <row r="67" spans="1:26" ht="13.5" hidden="1">
      <c r="A67" s="40" t="s">
        <v>111</v>
      </c>
      <c r="B67" s="23">
        <v>3532766398</v>
      </c>
      <c r="C67" s="23"/>
      <c r="D67" s="24">
        <v>8270141715</v>
      </c>
      <c r="E67" s="25">
        <v>8270141715</v>
      </c>
      <c r="F67" s="25">
        <v>802286671</v>
      </c>
      <c r="G67" s="25">
        <v>711209296</v>
      </c>
      <c r="H67" s="25">
        <v>8261777055</v>
      </c>
      <c r="I67" s="25">
        <v>9775273022</v>
      </c>
      <c r="J67" s="25">
        <v>-6840118651</v>
      </c>
      <c r="K67" s="25">
        <v>728874291</v>
      </c>
      <c r="L67" s="25">
        <v>703899412</v>
      </c>
      <c r="M67" s="25">
        <v>-5407344948</v>
      </c>
      <c r="N67" s="25"/>
      <c r="O67" s="25"/>
      <c r="P67" s="25"/>
      <c r="Q67" s="25"/>
      <c r="R67" s="25"/>
      <c r="S67" s="25"/>
      <c r="T67" s="25"/>
      <c r="U67" s="25"/>
      <c r="V67" s="25">
        <v>4367928074</v>
      </c>
      <c r="W67" s="25">
        <v>3946346490</v>
      </c>
      <c r="X67" s="25"/>
      <c r="Y67" s="24"/>
      <c r="Z67" s="26">
        <v>8270141715</v>
      </c>
    </row>
    <row r="68" spans="1:26" ht="13.5" hidden="1">
      <c r="A68" s="36" t="s">
        <v>31</v>
      </c>
      <c r="B68" s="18">
        <v>811406155</v>
      </c>
      <c r="C68" s="18"/>
      <c r="D68" s="19">
        <v>1445338403</v>
      </c>
      <c r="E68" s="20">
        <v>1445338403</v>
      </c>
      <c r="F68" s="20">
        <v>216264041</v>
      </c>
      <c r="G68" s="20">
        <v>113262768</v>
      </c>
      <c r="H68" s="20">
        <v>114175370</v>
      </c>
      <c r="I68" s="20">
        <v>443702179</v>
      </c>
      <c r="J68" s="20">
        <v>117086658</v>
      </c>
      <c r="K68" s="20">
        <v>112893358</v>
      </c>
      <c r="L68" s="20">
        <v>110605971</v>
      </c>
      <c r="M68" s="20">
        <v>340585987</v>
      </c>
      <c r="N68" s="20"/>
      <c r="O68" s="20"/>
      <c r="P68" s="20"/>
      <c r="Q68" s="20"/>
      <c r="R68" s="20"/>
      <c r="S68" s="20"/>
      <c r="T68" s="20"/>
      <c r="U68" s="20"/>
      <c r="V68" s="20">
        <v>784288166</v>
      </c>
      <c r="W68" s="20">
        <v>663020911</v>
      </c>
      <c r="X68" s="20"/>
      <c r="Y68" s="19"/>
      <c r="Z68" s="22">
        <v>1445338403</v>
      </c>
    </row>
    <row r="69" spans="1:26" ht="13.5" hidden="1">
      <c r="A69" s="37" t="s">
        <v>32</v>
      </c>
      <c r="B69" s="18">
        <v>2421882568</v>
      </c>
      <c r="C69" s="18"/>
      <c r="D69" s="19">
        <v>6355580013</v>
      </c>
      <c r="E69" s="20">
        <v>6355580013</v>
      </c>
      <c r="F69" s="20">
        <v>538143121</v>
      </c>
      <c r="G69" s="20">
        <v>548953694</v>
      </c>
      <c r="H69" s="20">
        <v>8093557577</v>
      </c>
      <c r="I69" s="20">
        <v>9180654392</v>
      </c>
      <c r="J69" s="20">
        <v>-7011815674</v>
      </c>
      <c r="K69" s="20">
        <v>559689366</v>
      </c>
      <c r="L69" s="20">
        <v>536980864</v>
      </c>
      <c r="M69" s="20">
        <v>-5915145444</v>
      </c>
      <c r="N69" s="20"/>
      <c r="O69" s="20"/>
      <c r="P69" s="20"/>
      <c r="Q69" s="20"/>
      <c r="R69" s="20"/>
      <c r="S69" s="20"/>
      <c r="T69" s="20"/>
      <c r="U69" s="20"/>
      <c r="V69" s="20">
        <v>3265508948</v>
      </c>
      <c r="W69" s="20">
        <v>3092203725</v>
      </c>
      <c r="X69" s="20"/>
      <c r="Y69" s="19"/>
      <c r="Z69" s="22">
        <v>6355580013</v>
      </c>
    </row>
    <row r="70" spans="1:26" ht="13.5" hidden="1">
      <c r="A70" s="38" t="s">
        <v>105</v>
      </c>
      <c r="B70" s="18">
        <v>1308119599</v>
      </c>
      <c r="C70" s="18"/>
      <c r="D70" s="19">
        <v>3895109173</v>
      </c>
      <c r="E70" s="20">
        <v>3895109173</v>
      </c>
      <c r="F70" s="20">
        <v>340833204</v>
      </c>
      <c r="G70" s="20">
        <v>340462093</v>
      </c>
      <c r="H70" s="20">
        <v>317362405</v>
      </c>
      <c r="I70" s="20">
        <v>998657702</v>
      </c>
      <c r="J70" s="20">
        <v>456176805</v>
      </c>
      <c r="K70" s="20">
        <v>333097836</v>
      </c>
      <c r="L70" s="20">
        <v>308602179</v>
      </c>
      <c r="M70" s="20">
        <v>1097876820</v>
      </c>
      <c r="N70" s="20"/>
      <c r="O70" s="20"/>
      <c r="P70" s="20"/>
      <c r="Q70" s="20"/>
      <c r="R70" s="20"/>
      <c r="S70" s="20"/>
      <c r="T70" s="20"/>
      <c r="U70" s="20"/>
      <c r="V70" s="20">
        <v>2096534522</v>
      </c>
      <c r="W70" s="20">
        <v>1949732903</v>
      </c>
      <c r="X70" s="20"/>
      <c r="Y70" s="19"/>
      <c r="Z70" s="22">
        <v>3895109173</v>
      </c>
    </row>
    <row r="71" spans="1:26" ht="13.5" hidden="1">
      <c r="A71" s="38" t="s">
        <v>106</v>
      </c>
      <c r="B71" s="18">
        <v>712504529</v>
      </c>
      <c r="C71" s="18"/>
      <c r="D71" s="19">
        <v>1490991221</v>
      </c>
      <c r="E71" s="20">
        <v>1490991221</v>
      </c>
      <c r="F71" s="20">
        <v>119106273</v>
      </c>
      <c r="G71" s="20">
        <v>126033167</v>
      </c>
      <c r="H71" s="20">
        <v>7692975093</v>
      </c>
      <c r="I71" s="20">
        <v>7938114533</v>
      </c>
      <c r="J71" s="20">
        <v>-7524975241</v>
      </c>
      <c r="K71" s="20">
        <v>131011804</v>
      </c>
      <c r="L71" s="20">
        <v>144373068</v>
      </c>
      <c r="M71" s="20">
        <v>-7249590369</v>
      </c>
      <c r="N71" s="20"/>
      <c r="O71" s="20"/>
      <c r="P71" s="20"/>
      <c r="Q71" s="20"/>
      <c r="R71" s="20"/>
      <c r="S71" s="20"/>
      <c r="T71" s="20"/>
      <c r="U71" s="20"/>
      <c r="V71" s="20">
        <v>688524164</v>
      </c>
      <c r="W71" s="20">
        <v>703291293</v>
      </c>
      <c r="X71" s="20"/>
      <c r="Y71" s="19"/>
      <c r="Z71" s="22">
        <v>1490991221</v>
      </c>
    </row>
    <row r="72" spans="1:26" ht="13.5" hidden="1">
      <c r="A72" s="38" t="s">
        <v>107</v>
      </c>
      <c r="B72" s="18">
        <v>188283306</v>
      </c>
      <c r="C72" s="18"/>
      <c r="D72" s="19">
        <v>519046052</v>
      </c>
      <c r="E72" s="20">
        <v>519046052</v>
      </c>
      <c r="F72" s="20">
        <v>38749343</v>
      </c>
      <c r="G72" s="20">
        <v>40208454</v>
      </c>
      <c r="H72" s="20">
        <v>45339820</v>
      </c>
      <c r="I72" s="20">
        <v>124297617</v>
      </c>
      <c r="J72" s="20">
        <v>23830357</v>
      </c>
      <c r="K72" s="20">
        <v>57250656</v>
      </c>
      <c r="L72" s="20">
        <v>48709365</v>
      </c>
      <c r="M72" s="20">
        <v>129790378</v>
      </c>
      <c r="N72" s="20"/>
      <c r="O72" s="20"/>
      <c r="P72" s="20"/>
      <c r="Q72" s="20"/>
      <c r="R72" s="20"/>
      <c r="S72" s="20"/>
      <c r="T72" s="20"/>
      <c r="U72" s="20"/>
      <c r="V72" s="20">
        <v>254087995</v>
      </c>
      <c r="W72" s="20">
        <v>234945005</v>
      </c>
      <c r="X72" s="20"/>
      <c r="Y72" s="19"/>
      <c r="Z72" s="22">
        <v>519046052</v>
      </c>
    </row>
    <row r="73" spans="1:26" ht="13.5" hidden="1">
      <c r="A73" s="38" t="s">
        <v>108</v>
      </c>
      <c r="B73" s="18">
        <v>212914664</v>
      </c>
      <c r="C73" s="18"/>
      <c r="D73" s="19">
        <v>417921000</v>
      </c>
      <c r="E73" s="20">
        <v>417921000</v>
      </c>
      <c r="F73" s="20">
        <v>37187066</v>
      </c>
      <c r="G73" s="20">
        <v>40487960</v>
      </c>
      <c r="H73" s="20">
        <v>35873103</v>
      </c>
      <c r="I73" s="20">
        <v>113548129</v>
      </c>
      <c r="J73" s="20">
        <v>32324770</v>
      </c>
      <c r="K73" s="20">
        <v>35039735</v>
      </c>
      <c r="L73" s="20">
        <v>32872008</v>
      </c>
      <c r="M73" s="20">
        <v>100236513</v>
      </c>
      <c r="N73" s="20"/>
      <c r="O73" s="20"/>
      <c r="P73" s="20"/>
      <c r="Q73" s="20"/>
      <c r="R73" s="20"/>
      <c r="S73" s="20"/>
      <c r="T73" s="20"/>
      <c r="U73" s="20"/>
      <c r="V73" s="20">
        <v>213784642</v>
      </c>
      <c r="W73" s="20">
        <v>203035216</v>
      </c>
      <c r="X73" s="20"/>
      <c r="Y73" s="19"/>
      <c r="Z73" s="22">
        <v>417921000</v>
      </c>
    </row>
    <row r="74" spans="1:26" ht="13.5" hidden="1">
      <c r="A74" s="38" t="s">
        <v>109</v>
      </c>
      <c r="B74" s="18">
        <v>60470</v>
      </c>
      <c r="C74" s="18"/>
      <c r="D74" s="19">
        <v>32512567</v>
      </c>
      <c r="E74" s="20">
        <v>32512567</v>
      </c>
      <c r="F74" s="20">
        <v>2267235</v>
      </c>
      <c r="G74" s="20">
        <v>1762020</v>
      </c>
      <c r="H74" s="20">
        <v>2007156</v>
      </c>
      <c r="I74" s="20">
        <v>6036411</v>
      </c>
      <c r="J74" s="20">
        <v>827635</v>
      </c>
      <c r="K74" s="20">
        <v>3289335</v>
      </c>
      <c r="L74" s="20">
        <v>2424244</v>
      </c>
      <c r="M74" s="20">
        <v>6541214</v>
      </c>
      <c r="N74" s="20"/>
      <c r="O74" s="20"/>
      <c r="P74" s="20"/>
      <c r="Q74" s="20"/>
      <c r="R74" s="20"/>
      <c r="S74" s="20"/>
      <c r="T74" s="20"/>
      <c r="U74" s="20"/>
      <c r="V74" s="20">
        <v>12577625</v>
      </c>
      <c r="W74" s="20">
        <v>1199308</v>
      </c>
      <c r="X74" s="20"/>
      <c r="Y74" s="19"/>
      <c r="Z74" s="22">
        <v>32512567</v>
      </c>
    </row>
    <row r="75" spans="1:26" ht="13.5" hidden="1">
      <c r="A75" s="39" t="s">
        <v>110</v>
      </c>
      <c r="B75" s="27">
        <v>299477675</v>
      </c>
      <c r="C75" s="27"/>
      <c r="D75" s="28">
        <v>469223299</v>
      </c>
      <c r="E75" s="29">
        <v>469223299</v>
      </c>
      <c r="F75" s="29">
        <v>47879509</v>
      </c>
      <c r="G75" s="29">
        <v>48992834</v>
      </c>
      <c r="H75" s="29">
        <v>54044108</v>
      </c>
      <c r="I75" s="29">
        <v>150916451</v>
      </c>
      <c r="J75" s="29">
        <v>54610365</v>
      </c>
      <c r="K75" s="29">
        <v>56291567</v>
      </c>
      <c r="L75" s="29">
        <v>56312577</v>
      </c>
      <c r="M75" s="29">
        <v>167214509</v>
      </c>
      <c r="N75" s="29"/>
      <c r="O75" s="29"/>
      <c r="P75" s="29"/>
      <c r="Q75" s="29"/>
      <c r="R75" s="29"/>
      <c r="S75" s="29"/>
      <c r="T75" s="29"/>
      <c r="U75" s="29"/>
      <c r="V75" s="29">
        <v>318130960</v>
      </c>
      <c r="W75" s="29">
        <v>191121854</v>
      </c>
      <c r="X75" s="29"/>
      <c r="Y75" s="28"/>
      <c r="Z75" s="30">
        <v>469223299</v>
      </c>
    </row>
    <row r="76" spans="1:26" ht="13.5" hidden="1">
      <c r="A76" s="41" t="s">
        <v>112</v>
      </c>
      <c r="B76" s="31">
        <v>2091422483</v>
      </c>
      <c r="C76" s="31"/>
      <c r="D76" s="32">
        <v>6995782869</v>
      </c>
      <c r="E76" s="33">
        <v>6995782869</v>
      </c>
      <c r="F76" s="33">
        <v>505720709</v>
      </c>
      <c r="G76" s="33">
        <v>489277337</v>
      </c>
      <c r="H76" s="33">
        <v>526824984</v>
      </c>
      <c r="I76" s="33">
        <v>1521823030</v>
      </c>
      <c r="J76" s="33">
        <v>502310091</v>
      </c>
      <c r="K76" s="33">
        <v>553046106</v>
      </c>
      <c r="L76" s="33">
        <v>693369234</v>
      </c>
      <c r="M76" s="33">
        <v>1748725431</v>
      </c>
      <c r="N76" s="33"/>
      <c r="O76" s="33"/>
      <c r="P76" s="33"/>
      <c r="Q76" s="33"/>
      <c r="R76" s="33"/>
      <c r="S76" s="33"/>
      <c r="T76" s="33"/>
      <c r="U76" s="33"/>
      <c r="V76" s="33">
        <v>3270548461</v>
      </c>
      <c r="W76" s="33">
        <v>3486583685</v>
      </c>
      <c r="X76" s="33"/>
      <c r="Y76" s="32"/>
      <c r="Z76" s="34">
        <v>6995782869</v>
      </c>
    </row>
    <row r="77" spans="1:26" ht="13.5" hidden="1">
      <c r="A77" s="36" t="s">
        <v>31</v>
      </c>
      <c r="B77" s="18">
        <v>499624201</v>
      </c>
      <c r="C77" s="18"/>
      <c r="D77" s="19">
        <v>1189261880</v>
      </c>
      <c r="E77" s="20">
        <v>1189261880</v>
      </c>
      <c r="F77" s="20">
        <v>83470133</v>
      </c>
      <c r="G77" s="20">
        <v>88101863</v>
      </c>
      <c r="H77" s="20">
        <v>72003699</v>
      </c>
      <c r="I77" s="20">
        <v>243575695</v>
      </c>
      <c r="J77" s="20">
        <v>79750132</v>
      </c>
      <c r="K77" s="20">
        <v>85513121</v>
      </c>
      <c r="L77" s="20">
        <v>85064478</v>
      </c>
      <c r="M77" s="20">
        <v>250327731</v>
      </c>
      <c r="N77" s="20"/>
      <c r="O77" s="20"/>
      <c r="P77" s="20"/>
      <c r="Q77" s="20"/>
      <c r="R77" s="20"/>
      <c r="S77" s="20"/>
      <c r="T77" s="20"/>
      <c r="U77" s="20"/>
      <c r="V77" s="20">
        <v>493903426</v>
      </c>
      <c r="W77" s="20">
        <v>616664026</v>
      </c>
      <c r="X77" s="20"/>
      <c r="Y77" s="19"/>
      <c r="Z77" s="22">
        <v>1189261880</v>
      </c>
    </row>
    <row r="78" spans="1:26" ht="13.5" hidden="1">
      <c r="A78" s="37" t="s">
        <v>32</v>
      </c>
      <c r="B78" s="18">
        <v>1573098260</v>
      </c>
      <c r="C78" s="18"/>
      <c r="D78" s="19">
        <v>5656653111</v>
      </c>
      <c r="E78" s="20">
        <v>5656653111</v>
      </c>
      <c r="F78" s="20">
        <v>402709384</v>
      </c>
      <c r="G78" s="20">
        <v>382559851</v>
      </c>
      <c r="H78" s="20">
        <v>432385130</v>
      </c>
      <c r="I78" s="20">
        <v>1217654365</v>
      </c>
      <c r="J78" s="20">
        <v>401818841</v>
      </c>
      <c r="K78" s="20">
        <v>445873676</v>
      </c>
      <c r="L78" s="20">
        <v>587703863</v>
      </c>
      <c r="M78" s="20">
        <v>1435396380</v>
      </c>
      <c r="N78" s="20"/>
      <c r="O78" s="20"/>
      <c r="P78" s="20"/>
      <c r="Q78" s="20"/>
      <c r="R78" s="20"/>
      <c r="S78" s="20"/>
      <c r="T78" s="20"/>
      <c r="U78" s="20"/>
      <c r="V78" s="20">
        <v>2653050745</v>
      </c>
      <c r="W78" s="20">
        <v>2741933451</v>
      </c>
      <c r="X78" s="20"/>
      <c r="Y78" s="19"/>
      <c r="Z78" s="22">
        <v>5656653111</v>
      </c>
    </row>
    <row r="79" spans="1:26" ht="13.5" hidden="1">
      <c r="A79" s="38" t="s">
        <v>105</v>
      </c>
      <c r="B79" s="18">
        <v>587027404</v>
      </c>
      <c r="C79" s="18"/>
      <c r="D79" s="19">
        <v>3538925352</v>
      </c>
      <c r="E79" s="20">
        <v>3538925352</v>
      </c>
      <c r="F79" s="20">
        <v>283250114</v>
      </c>
      <c r="G79" s="20">
        <v>281196821</v>
      </c>
      <c r="H79" s="20">
        <v>288673059</v>
      </c>
      <c r="I79" s="20">
        <v>853119994</v>
      </c>
      <c r="J79" s="20">
        <v>274840127</v>
      </c>
      <c r="K79" s="20">
        <v>299468988</v>
      </c>
      <c r="L79" s="20">
        <v>432363911</v>
      </c>
      <c r="M79" s="20">
        <v>1006673026</v>
      </c>
      <c r="N79" s="20"/>
      <c r="O79" s="20"/>
      <c r="P79" s="20"/>
      <c r="Q79" s="20"/>
      <c r="R79" s="20"/>
      <c r="S79" s="20"/>
      <c r="T79" s="20"/>
      <c r="U79" s="20"/>
      <c r="V79" s="20">
        <v>1859793020</v>
      </c>
      <c r="W79" s="20">
        <v>1687088237</v>
      </c>
      <c r="X79" s="20"/>
      <c r="Y79" s="19"/>
      <c r="Z79" s="22">
        <v>3538925352</v>
      </c>
    </row>
    <row r="80" spans="1:26" ht="13.5" hidden="1">
      <c r="A80" s="38" t="s">
        <v>106</v>
      </c>
      <c r="B80" s="18">
        <v>273821130</v>
      </c>
      <c r="C80" s="18"/>
      <c r="D80" s="19">
        <v>1316930955</v>
      </c>
      <c r="E80" s="20">
        <v>1316930955</v>
      </c>
      <c r="F80" s="20">
        <v>53439316</v>
      </c>
      <c r="G80" s="20">
        <v>47474771</v>
      </c>
      <c r="H80" s="20">
        <v>55310789</v>
      </c>
      <c r="I80" s="20">
        <v>156224876</v>
      </c>
      <c r="J80" s="20">
        <v>57282895</v>
      </c>
      <c r="K80" s="20">
        <v>66178210</v>
      </c>
      <c r="L80" s="20">
        <v>85478579</v>
      </c>
      <c r="M80" s="20">
        <v>208939684</v>
      </c>
      <c r="N80" s="20"/>
      <c r="O80" s="20"/>
      <c r="P80" s="20"/>
      <c r="Q80" s="20"/>
      <c r="R80" s="20"/>
      <c r="S80" s="20"/>
      <c r="T80" s="20"/>
      <c r="U80" s="20"/>
      <c r="V80" s="20">
        <v>365164560</v>
      </c>
      <c r="W80" s="20">
        <v>659099358</v>
      </c>
      <c r="X80" s="20"/>
      <c r="Y80" s="19"/>
      <c r="Z80" s="22">
        <v>1316930955</v>
      </c>
    </row>
    <row r="81" spans="1:26" ht="13.5" hidden="1">
      <c r="A81" s="38" t="s">
        <v>107</v>
      </c>
      <c r="B81" s="18">
        <v>71209071</v>
      </c>
      <c r="C81" s="18"/>
      <c r="D81" s="19">
        <v>404786940</v>
      </c>
      <c r="E81" s="20">
        <v>404786940</v>
      </c>
      <c r="F81" s="20">
        <v>15814588</v>
      </c>
      <c r="G81" s="20">
        <v>16973149</v>
      </c>
      <c r="H81" s="20">
        <v>16668017</v>
      </c>
      <c r="I81" s="20">
        <v>49455754</v>
      </c>
      <c r="J81" s="20">
        <v>19061513</v>
      </c>
      <c r="K81" s="20">
        <v>19271171</v>
      </c>
      <c r="L81" s="20">
        <v>22623114</v>
      </c>
      <c r="M81" s="20">
        <v>60955798</v>
      </c>
      <c r="N81" s="20"/>
      <c r="O81" s="20"/>
      <c r="P81" s="20"/>
      <c r="Q81" s="20"/>
      <c r="R81" s="20"/>
      <c r="S81" s="20"/>
      <c r="T81" s="20"/>
      <c r="U81" s="20"/>
      <c r="V81" s="20">
        <v>110411552</v>
      </c>
      <c r="W81" s="20">
        <v>200557242</v>
      </c>
      <c r="X81" s="20"/>
      <c r="Y81" s="19"/>
      <c r="Z81" s="22">
        <v>404786940</v>
      </c>
    </row>
    <row r="82" spans="1:26" ht="13.5" hidden="1">
      <c r="A82" s="38" t="s">
        <v>108</v>
      </c>
      <c r="B82" s="18">
        <v>63072175</v>
      </c>
      <c r="C82" s="18"/>
      <c r="D82" s="19">
        <v>369752097</v>
      </c>
      <c r="E82" s="20">
        <v>369752097</v>
      </c>
      <c r="F82" s="20">
        <v>15778322</v>
      </c>
      <c r="G82" s="20">
        <v>14546316</v>
      </c>
      <c r="H82" s="20">
        <v>16690567</v>
      </c>
      <c r="I82" s="20">
        <v>47015205</v>
      </c>
      <c r="J82" s="20">
        <v>17341915</v>
      </c>
      <c r="K82" s="20">
        <v>18019507</v>
      </c>
      <c r="L82" s="20">
        <v>20516921</v>
      </c>
      <c r="M82" s="20">
        <v>55878343</v>
      </c>
      <c r="N82" s="20"/>
      <c r="O82" s="20"/>
      <c r="P82" s="20"/>
      <c r="Q82" s="20"/>
      <c r="R82" s="20"/>
      <c r="S82" s="20"/>
      <c r="T82" s="20"/>
      <c r="U82" s="20"/>
      <c r="V82" s="20">
        <v>102893548</v>
      </c>
      <c r="W82" s="20">
        <v>191759440</v>
      </c>
      <c r="X82" s="20"/>
      <c r="Y82" s="19"/>
      <c r="Z82" s="22">
        <v>369752097</v>
      </c>
    </row>
    <row r="83" spans="1:26" ht="13.5" hidden="1">
      <c r="A83" s="38" t="s">
        <v>109</v>
      </c>
      <c r="B83" s="18">
        <v>577968480</v>
      </c>
      <c r="C83" s="18"/>
      <c r="D83" s="19">
        <v>26257767</v>
      </c>
      <c r="E83" s="20">
        <v>26257767</v>
      </c>
      <c r="F83" s="20">
        <v>34427044</v>
      </c>
      <c r="G83" s="20">
        <v>22368794</v>
      </c>
      <c r="H83" s="20">
        <v>55042698</v>
      </c>
      <c r="I83" s="20">
        <v>111838536</v>
      </c>
      <c r="J83" s="20">
        <v>33292391</v>
      </c>
      <c r="K83" s="20">
        <v>42935800</v>
      </c>
      <c r="L83" s="20">
        <v>26721338</v>
      </c>
      <c r="M83" s="20">
        <v>102949529</v>
      </c>
      <c r="N83" s="20"/>
      <c r="O83" s="20"/>
      <c r="P83" s="20"/>
      <c r="Q83" s="20"/>
      <c r="R83" s="20"/>
      <c r="S83" s="20"/>
      <c r="T83" s="20"/>
      <c r="U83" s="20"/>
      <c r="V83" s="20">
        <v>214788065</v>
      </c>
      <c r="W83" s="20">
        <v>3429174</v>
      </c>
      <c r="X83" s="20"/>
      <c r="Y83" s="19"/>
      <c r="Z83" s="22">
        <v>26257767</v>
      </c>
    </row>
    <row r="84" spans="1:26" ht="13.5" hidden="1">
      <c r="A84" s="39" t="s">
        <v>110</v>
      </c>
      <c r="B84" s="27">
        <v>18700022</v>
      </c>
      <c r="C84" s="27"/>
      <c r="D84" s="28">
        <v>149867878</v>
      </c>
      <c r="E84" s="29">
        <v>149867878</v>
      </c>
      <c r="F84" s="29">
        <v>19541192</v>
      </c>
      <c r="G84" s="29">
        <v>18615623</v>
      </c>
      <c r="H84" s="29">
        <v>22436155</v>
      </c>
      <c r="I84" s="29">
        <v>60592970</v>
      </c>
      <c r="J84" s="29">
        <v>20741118</v>
      </c>
      <c r="K84" s="29">
        <v>21659309</v>
      </c>
      <c r="L84" s="29">
        <v>20600893</v>
      </c>
      <c r="M84" s="29">
        <v>63001320</v>
      </c>
      <c r="N84" s="29"/>
      <c r="O84" s="29"/>
      <c r="P84" s="29"/>
      <c r="Q84" s="29"/>
      <c r="R84" s="29"/>
      <c r="S84" s="29"/>
      <c r="T84" s="29"/>
      <c r="U84" s="29"/>
      <c r="V84" s="29">
        <v>123594290</v>
      </c>
      <c r="W84" s="29">
        <v>127986208</v>
      </c>
      <c r="X84" s="29"/>
      <c r="Y84" s="28"/>
      <c r="Z84" s="30">
        <v>149867878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171125804</v>
      </c>
      <c r="C5" s="18">
        <v>0</v>
      </c>
      <c r="D5" s="58">
        <v>189312085</v>
      </c>
      <c r="E5" s="59">
        <v>189312085</v>
      </c>
      <c r="F5" s="59">
        <v>14921403</v>
      </c>
      <c r="G5" s="59">
        <v>14480257</v>
      </c>
      <c r="H5" s="59">
        <v>17412674</v>
      </c>
      <c r="I5" s="59">
        <v>46814334</v>
      </c>
      <c r="J5" s="59">
        <v>18634371</v>
      </c>
      <c r="K5" s="59">
        <v>18482311</v>
      </c>
      <c r="L5" s="59">
        <v>20512419</v>
      </c>
      <c r="M5" s="59">
        <v>57629101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104443435</v>
      </c>
      <c r="W5" s="59"/>
      <c r="X5" s="59">
        <v>104443435</v>
      </c>
      <c r="Y5" s="60">
        <v>0</v>
      </c>
      <c r="Z5" s="61">
        <v>189312085</v>
      </c>
    </row>
    <row r="6" spans="1:26" ht="13.5">
      <c r="A6" s="57" t="s">
        <v>32</v>
      </c>
      <c r="B6" s="18">
        <v>158382015</v>
      </c>
      <c r="C6" s="18">
        <v>0</v>
      </c>
      <c r="D6" s="58">
        <v>152939163</v>
      </c>
      <c r="E6" s="59">
        <v>152939163</v>
      </c>
      <c r="F6" s="59">
        <v>12117785</v>
      </c>
      <c r="G6" s="59">
        <v>11289228</v>
      </c>
      <c r="H6" s="59">
        <v>11567762</v>
      </c>
      <c r="I6" s="59">
        <v>34974775</v>
      </c>
      <c r="J6" s="59">
        <v>7114850</v>
      </c>
      <c r="K6" s="59">
        <v>8194755</v>
      </c>
      <c r="L6" s="59">
        <v>13189595</v>
      </c>
      <c r="M6" s="59">
        <v>28499200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63473975</v>
      </c>
      <c r="W6" s="59"/>
      <c r="X6" s="59">
        <v>63473975</v>
      </c>
      <c r="Y6" s="60">
        <v>0</v>
      </c>
      <c r="Z6" s="61">
        <v>152939163</v>
      </c>
    </row>
    <row r="7" spans="1:26" ht="13.5">
      <c r="A7" s="57" t="s">
        <v>33</v>
      </c>
      <c r="B7" s="18">
        <v>1571707</v>
      </c>
      <c r="C7" s="18">
        <v>0</v>
      </c>
      <c r="D7" s="58">
        <v>2625000</v>
      </c>
      <c r="E7" s="59">
        <v>2625000</v>
      </c>
      <c r="F7" s="59">
        <v>4744184</v>
      </c>
      <c r="G7" s="59">
        <v>48023</v>
      </c>
      <c r="H7" s="59">
        <v>265432</v>
      </c>
      <c r="I7" s="59">
        <v>5057639</v>
      </c>
      <c r="J7" s="59">
        <v>8431</v>
      </c>
      <c r="K7" s="59">
        <v>7493</v>
      </c>
      <c r="L7" s="59">
        <v>7751</v>
      </c>
      <c r="M7" s="59">
        <v>23675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5081314</v>
      </c>
      <c r="W7" s="59"/>
      <c r="X7" s="59">
        <v>5081314</v>
      </c>
      <c r="Y7" s="60">
        <v>0</v>
      </c>
      <c r="Z7" s="61">
        <v>2625000</v>
      </c>
    </row>
    <row r="8" spans="1:26" ht="13.5">
      <c r="A8" s="57" t="s">
        <v>34</v>
      </c>
      <c r="B8" s="18">
        <v>197115000</v>
      </c>
      <c r="C8" s="18">
        <v>0</v>
      </c>
      <c r="D8" s="58">
        <v>205672000</v>
      </c>
      <c r="E8" s="59">
        <v>205672000</v>
      </c>
      <c r="F8" s="59">
        <v>79953872</v>
      </c>
      <c r="G8" s="59">
        <v>28175721</v>
      </c>
      <c r="H8" s="59">
        <v>3145370</v>
      </c>
      <c r="I8" s="59">
        <v>111274963</v>
      </c>
      <c r="J8" s="59">
        <v>0</v>
      </c>
      <c r="K8" s="59">
        <v>1652000</v>
      </c>
      <c r="L8" s="59">
        <v>59463000</v>
      </c>
      <c r="M8" s="59">
        <v>61115000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172389963</v>
      </c>
      <c r="W8" s="59"/>
      <c r="X8" s="59">
        <v>172389963</v>
      </c>
      <c r="Y8" s="60">
        <v>0</v>
      </c>
      <c r="Z8" s="61">
        <v>205672000</v>
      </c>
    </row>
    <row r="9" spans="1:26" ht="13.5">
      <c r="A9" s="57" t="s">
        <v>35</v>
      </c>
      <c r="B9" s="18">
        <v>74491761</v>
      </c>
      <c r="C9" s="18">
        <v>0</v>
      </c>
      <c r="D9" s="58">
        <v>62587946</v>
      </c>
      <c r="E9" s="59">
        <v>62587946</v>
      </c>
      <c r="F9" s="59">
        <v>813801</v>
      </c>
      <c r="G9" s="59">
        <v>1552176</v>
      </c>
      <c r="H9" s="59">
        <v>3550638</v>
      </c>
      <c r="I9" s="59">
        <v>5916615</v>
      </c>
      <c r="J9" s="59">
        <v>3851293</v>
      </c>
      <c r="K9" s="59">
        <v>3408563</v>
      </c>
      <c r="L9" s="59">
        <v>4657832</v>
      </c>
      <c r="M9" s="59">
        <v>11917688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17834303</v>
      </c>
      <c r="W9" s="59"/>
      <c r="X9" s="59">
        <v>17834303</v>
      </c>
      <c r="Y9" s="60">
        <v>0</v>
      </c>
      <c r="Z9" s="61">
        <v>62587946</v>
      </c>
    </row>
    <row r="10" spans="1:26" ht="25.5">
      <c r="A10" s="62" t="s">
        <v>97</v>
      </c>
      <c r="B10" s="63">
        <f>SUM(B5:B9)</f>
        <v>602686287</v>
      </c>
      <c r="C10" s="63">
        <f>SUM(C5:C9)</f>
        <v>0</v>
      </c>
      <c r="D10" s="64">
        <f aca="true" t="shared" si="0" ref="D10:Z10">SUM(D5:D9)</f>
        <v>613136194</v>
      </c>
      <c r="E10" s="65">
        <f t="shared" si="0"/>
        <v>613136194</v>
      </c>
      <c r="F10" s="65">
        <f t="shared" si="0"/>
        <v>112551045</v>
      </c>
      <c r="G10" s="65">
        <f t="shared" si="0"/>
        <v>55545405</v>
      </c>
      <c r="H10" s="65">
        <f t="shared" si="0"/>
        <v>35941876</v>
      </c>
      <c r="I10" s="65">
        <f t="shared" si="0"/>
        <v>204038326</v>
      </c>
      <c r="J10" s="65">
        <f t="shared" si="0"/>
        <v>29608945</v>
      </c>
      <c r="K10" s="65">
        <f t="shared" si="0"/>
        <v>31745122</v>
      </c>
      <c r="L10" s="65">
        <f t="shared" si="0"/>
        <v>97830597</v>
      </c>
      <c r="M10" s="65">
        <f t="shared" si="0"/>
        <v>159184664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363222990</v>
      </c>
      <c r="W10" s="65">
        <f t="shared" si="0"/>
        <v>0</v>
      </c>
      <c r="X10" s="65">
        <f t="shared" si="0"/>
        <v>363222990</v>
      </c>
      <c r="Y10" s="66">
        <f>+IF(W10&lt;&gt;0,(X10/W10)*100,0)</f>
        <v>0</v>
      </c>
      <c r="Z10" s="67">
        <f t="shared" si="0"/>
        <v>613136194</v>
      </c>
    </row>
    <row r="11" spans="1:26" ht="13.5">
      <c r="A11" s="57" t="s">
        <v>36</v>
      </c>
      <c r="B11" s="18">
        <v>243552484</v>
      </c>
      <c r="C11" s="18">
        <v>0</v>
      </c>
      <c r="D11" s="58">
        <v>232164706</v>
      </c>
      <c r="E11" s="59">
        <v>232164706</v>
      </c>
      <c r="F11" s="59">
        <v>26479991</v>
      </c>
      <c r="G11" s="59">
        <v>29212082</v>
      </c>
      <c r="H11" s="59">
        <v>20606348</v>
      </c>
      <c r="I11" s="59">
        <v>76298421</v>
      </c>
      <c r="J11" s="59">
        <v>26117150</v>
      </c>
      <c r="K11" s="59">
        <v>18814745</v>
      </c>
      <c r="L11" s="59">
        <v>17311594</v>
      </c>
      <c r="M11" s="59">
        <v>62243489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138541910</v>
      </c>
      <c r="W11" s="59"/>
      <c r="X11" s="59">
        <v>138541910</v>
      </c>
      <c r="Y11" s="60">
        <v>0</v>
      </c>
      <c r="Z11" s="61">
        <v>232164706</v>
      </c>
    </row>
    <row r="12" spans="1:26" ht="13.5">
      <c r="A12" s="57" t="s">
        <v>37</v>
      </c>
      <c r="B12" s="18">
        <v>22155663</v>
      </c>
      <c r="C12" s="18">
        <v>0</v>
      </c>
      <c r="D12" s="58">
        <v>23633147</v>
      </c>
      <c r="E12" s="59">
        <v>23633147</v>
      </c>
      <c r="F12" s="59">
        <v>2642515</v>
      </c>
      <c r="G12" s="59">
        <v>1262801</v>
      </c>
      <c r="H12" s="59">
        <v>1796911</v>
      </c>
      <c r="I12" s="59">
        <v>5702227</v>
      </c>
      <c r="J12" s="59">
        <v>1800650</v>
      </c>
      <c r="K12" s="59">
        <v>1883380</v>
      </c>
      <c r="L12" s="59">
        <v>1895279</v>
      </c>
      <c r="M12" s="59">
        <v>5579309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11281536</v>
      </c>
      <c r="W12" s="59"/>
      <c r="X12" s="59">
        <v>11281536</v>
      </c>
      <c r="Y12" s="60">
        <v>0</v>
      </c>
      <c r="Z12" s="61">
        <v>23633147</v>
      </c>
    </row>
    <row r="13" spans="1:26" ht="13.5">
      <c r="A13" s="57" t="s">
        <v>98</v>
      </c>
      <c r="B13" s="18">
        <v>97587531</v>
      </c>
      <c r="C13" s="18">
        <v>0</v>
      </c>
      <c r="D13" s="58">
        <v>91330248</v>
      </c>
      <c r="E13" s="59">
        <v>91330248</v>
      </c>
      <c r="F13" s="59">
        <v>0</v>
      </c>
      <c r="G13" s="59">
        <v>171</v>
      </c>
      <c r="H13" s="59">
        <v>0</v>
      </c>
      <c r="I13" s="59">
        <v>171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171</v>
      </c>
      <c r="W13" s="59"/>
      <c r="X13" s="59">
        <v>171</v>
      </c>
      <c r="Y13" s="60">
        <v>0</v>
      </c>
      <c r="Z13" s="61">
        <v>91330248</v>
      </c>
    </row>
    <row r="14" spans="1:26" ht="13.5">
      <c r="A14" s="57" t="s">
        <v>38</v>
      </c>
      <c r="B14" s="18">
        <v>6680565</v>
      </c>
      <c r="C14" s="18">
        <v>0</v>
      </c>
      <c r="D14" s="58">
        <v>3306942</v>
      </c>
      <c r="E14" s="59">
        <v>3306942</v>
      </c>
      <c r="F14" s="59">
        <v>0</v>
      </c>
      <c r="G14" s="59">
        <v>0</v>
      </c>
      <c r="H14" s="59">
        <v>0</v>
      </c>
      <c r="I14" s="59">
        <v>0</v>
      </c>
      <c r="J14" s="59">
        <v>793598</v>
      </c>
      <c r="K14" s="59">
        <v>0</v>
      </c>
      <c r="L14" s="59">
        <v>0</v>
      </c>
      <c r="M14" s="59">
        <v>793598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793598</v>
      </c>
      <c r="W14" s="59"/>
      <c r="X14" s="59">
        <v>793598</v>
      </c>
      <c r="Y14" s="60">
        <v>0</v>
      </c>
      <c r="Z14" s="61">
        <v>3306942</v>
      </c>
    </row>
    <row r="15" spans="1:26" ht="13.5">
      <c r="A15" s="57" t="s">
        <v>39</v>
      </c>
      <c r="B15" s="18">
        <v>92608347</v>
      </c>
      <c r="C15" s="18">
        <v>0</v>
      </c>
      <c r="D15" s="58">
        <v>75237056</v>
      </c>
      <c r="E15" s="59">
        <v>75237056</v>
      </c>
      <c r="F15" s="59">
        <v>40336</v>
      </c>
      <c r="G15" s="59">
        <v>29725</v>
      </c>
      <c r="H15" s="59">
        <v>0</v>
      </c>
      <c r="I15" s="59">
        <v>70061</v>
      </c>
      <c r="J15" s="59">
        <v>944900</v>
      </c>
      <c r="K15" s="59">
        <v>0</v>
      </c>
      <c r="L15" s="59">
        <v>19610366</v>
      </c>
      <c r="M15" s="59">
        <v>20555266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20625327</v>
      </c>
      <c r="W15" s="59"/>
      <c r="X15" s="59">
        <v>20625327</v>
      </c>
      <c r="Y15" s="60">
        <v>0</v>
      </c>
      <c r="Z15" s="61">
        <v>75237056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19990</v>
      </c>
      <c r="H16" s="59">
        <v>0</v>
      </c>
      <c r="I16" s="59">
        <v>19990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19990</v>
      </c>
      <c r="W16" s="59"/>
      <c r="X16" s="59">
        <v>19990</v>
      </c>
      <c r="Y16" s="60">
        <v>0</v>
      </c>
      <c r="Z16" s="61">
        <v>0</v>
      </c>
    </row>
    <row r="17" spans="1:26" ht="13.5">
      <c r="A17" s="57" t="s">
        <v>41</v>
      </c>
      <c r="B17" s="18">
        <v>271395352</v>
      </c>
      <c r="C17" s="18">
        <v>0</v>
      </c>
      <c r="D17" s="58">
        <v>212596997</v>
      </c>
      <c r="E17" s="59">
        <v>212596997</v>
      </c>
      <c r="F17" s="59">
        <v>5240881</v>
      </c>
      <c r="G17" s="59">
        <v>2391229</v>
      </c>
      <c r="H17" s="59">
        <v>8142954</v>
      </c>
      <c r="I17" s="59">
        <v>15775064</v>
      </c>
      <c r="J17" s="59">
        <v>25706777</v>
      </c>
      <c r="K17" s="59">
        <v>3055783</v>
      </c>
      <c r="L17" s="59">
        <v>20355937</v>
      </c>
      <c r="M17" s="59">
        <v>49118497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64893561</v>
      </c>
      <c r="W17" s="59"/>
      <c r="X17" s="59">
        <v>64893561</v>
      </c>
      <c r="Y17" s="60">
        <v>0</v>
      </c>
      <c r="Z17" s="61">
        <v>212596997</v>
      </c>
    </row>
    <row r="18" spans="1:26" ht="13.5">
      <c r="A18" s="69" t="s">
        <v>42</v>
      </c>
      <c r="B18" s="70">
        <f>SUM(B11:B17)</f>
        <v>733979942</v>
      </c>
      <c r="C18" s="70">
        <f>SUM(C11:C17)</f>
        <v>0</v>
      </c>
      <c r="D18" s="71">
        <f aca="true" t="shared" si="1" ref="D18:Z18">SUM(D11:D17)</f>
        <v>638269096</v>
      </c>
      <c r="E18" s="72">
        <f t="shared" si="1"/>
        <v>638269096</v>
      </c>
      <c r="F18" s="72">
        <f t="shared" si="1"/>
        <v>34403723</v>
      </c>
      <c r="G18" s="72">
        <f t="shared" si="1"/>
        <v>32915998</v>
      </c>
      <c r="H18" s="72">
        <f t="shared" si="1"/>
        <v>30546213</v>
      </c>
      <c r="I18" s="72">
        <f t="shared" si="1"/>
        <v>97865934</v>
      </c>
      <c r="J18" s="72">
        <f t="shared" si="1"/>
        <v>55363075</v>
      </c>
      <c r="K18" s="72">
        <f t="shared" si="1"/>
        <v>23753908</v>
      </c>
      <c r="L18" s="72">
        <f t="shared" si="1"/>
        <v>59173176</v>
      </c>
      <c r="M18" s="72">
        <f t="shared" si="1"/>
        <v>138290159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236156093</v>
      </c>
      <c r="W18" s="72">
        <f t="shared" si="1"/>
        <v>0</v>
      </c>
      <c r="X18" s="72">
        <f t="shared" si="1"/>
        <v>236156093</v>
      </c>
      <c r="Y18" s="66">
        <f>+IF(W18&lt;&gt;0,(X18/W18)*100,0)</f>
        <v>0</v>
      </c>
      <c r="Z18" s="73">
        <f t="shared" si="1"/>
        <v>638269096</v>
      </c>
    </row>
    <row r="19" spans="1:26" ht="13.5">
      <c r="A19" s="69" t="s">
        <v>43</v>
      </c>
      <c r="B19" s="74">
        <f>+B10-B18</f>
        <v>-131293655</v>
      </c>
      <c r="C19" s="74">
        <f>+C10-C18</f>
        <v>0</v>
      </c>
      <c r="D19" s="75">
        <f aca="true" t="shared" si="2" ref="D19:Z19">+D10-D18</f>
        <v>-25132902</v>
      </c>
      <c r="E19" s="76">
        <f t="shared" si="2"/>
        <v>-25132902</v>
      </c>
      <c r="F19" s="76">
        <f t="shared" si="2"/>
        <v>78147322</v>
      </c>
      <c r="G19" s="76">
        <f t="shared" si="2"/>
        <v>22629407</v>
      </c>
      <c r="H19" s="76">
        <f t="shared" si="2"/>
        <v>5395663</v>
      </c>
      <c r="I19" s="76">
        <f t="shared" si="2"/>
        <v>106172392</v>
      </c>
      <c r="J19" s="76">
        <f t="shared" si="2"/>
        <v>-25754130</v>
      </c>
      <c r="K19" s="76">
        <f t="shared" si="2"/>
        <v>7991214</v>
      </c>
      <c r="L19" s="76">
        <f t="shared" si="2"/>
        <v>38657421</v>
      </c>
      <c r="M19" s="76">
        <f t="shared" si="2"/>
        <v>20894505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127066897</v>
      </c>
      <c r="W19" s="76">
        <f>IF(E10=E18,0,W10-W18)</f>
        <v>0</v>
      </c>
      <c r="X19" s="76">
        <f t="shared" si="2"/>
        <v>127066897</v>
      </c>
      <c r="Y19" s="77">
        <f>+IF(W19&lt;&gt;0,(X19/W19)*100,0)</f>
        <v>0</v>
      </c>
      <c r="Z19" s="78">
        <f t="shared" si="2"/>
        <v>-25132902</v>
      </c>
    </row>
    <row r="20" spans="1:26" ht="13.5">
      <c r="A20" s="57" t="s">
        <v>44</v>
      </c>
      <c r="B20" s="18">
        <v>66121866</v>
      </c>
      <c r="C20" s="18">
        <v>0</v>
      </c>
      <c r="D20" s="58">
        <v>70417000</v>
      </c>
      <c r="E20" s="59">
        <v>70417000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39217000</v>
      </c>
      <c r="M20" s="59">
        <v>39217000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39217000</v>
      </c>
      <c r="W20" s="59"/>
      <c r="X20" s="59">
        <v>39217000</v>
      </c>
      <c r="Y20" s="60">
        <v>0</v>
      </c>
      <c r="Z20" s="61">
        <v>70417000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-65171789</v>
      </c>
      <c r="C22" s="85">
        <f>SUM(C19:C21)</f>
        <v>0</v>
      </c>
      <c r="D22" s="86">
        <f aca="true" t="shared" si="3" ref="D22:Z22">SUM(D19:D21)</f>
        <v>45284098</v>
      </c>
      <c r="E22" s="87">
        <f t="shared" si="3"/>
        <v>45284098</v>
      </c>
      <c r="F22" s="87">
        <f t="shared" si="3"/>
        <v>78147322</v>
      </c>
      <c r="G22" s="87">
        <f t="shared" si="3"/>
        <v>22629407</v>
      </c>
      <c r="H22" s="87">
        <f t="shared" si="3"/>
        <v>5395663</v>
      </c>
      <c r="I22" s="87">
        <f t="shared" si="3"/>
        <v>106172392</v>
      </c>
      <c r="J22" s="87">
        <f t="shared" si="3"/>
        <v>-25754130</v>
      </c>
      <c r="K22" s="87">
        <f t="shared" si="3"/>
        <v>7991214</v>
      </c>
      <c r="L22" s="87">
        <f t="shared" si="3"/>
        <v>77874421</v>
      </c>
      <c r="M22" s="87">
        <f t="shared" si="3"/>
        <v>60111505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166283897</v>
      </c>
      <c r="W22" s="87">
        <f t="shared" si="3"/>
        <v>0</v>
      </c>
      <c r="X22" s="87">
        <f t="shared" si="3"/>
        <v>166283897</v>
      </c>
      <c r="Y22" s="88">
        <f>+IF(W22&lt;&gt;0,(X22/W22)*100,0)</f>
        <v>0</v>
      </c>
      <c r="Z22" s="89">
        <f t="shared" si="3"/>
        <v>45284098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-65171789</v>
      </c>
      <c r="C24" s="74">
        <f>SUM(C22:C23)</f>
        <v>0</v>
      </c>
      <c r="D24" s="75">
        <f aca="true" t="shared" si="4" ref="D24:Z24">SUM(D22:D23)</f>
        <v>45284098</v>
      </c>
      <c r="E24" s="76">
        <f t="shared" si="4"/>
        <v>45284098</v>
      </c>
      <c r="F24" s="76">
        <f t="shared" si="4"/>
        <v>78147322</v>
      </c>
      <c r="G24" s="76">
        <f t="shared" si="4"/>
        <v>22629407</v>
      </c>
      <c r="H24" s="76">
        <f t="shared" si="4"/>
        <v>5395663</v>
      </c>
      <c r="I24" s="76">
        <f t="shared" si="4"/>
        <v>106172392</v>
      </c>
      <c r="J24" s="76">
        <f t="shared" si="4"/>
        <v>-25754130</v>
      </c>
      <c r="K24" s="76">
        <f t="shared" si="4"/>
        <v>7991214</v>
      </c>
      <c r="L24" s="76">
        <f t="shared" si="4"/>
        <v>77874421</v>
      </c>
      <c r="M24" s="76">
        <f t="shared" si="4"/>
        <v>60111505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166283897</v>
      </c>
      <c r="W24" s="76">
        <f t="shared" si="4"/>
        <v>0</v>
      </c>
      <c r="X24" s="76">
        <f t="shared" si="4"/>
        <v>166283897</v>
      </c>
      <c r="Y24" s="77">
        <f>+IF(W24&lt;&gt;0,(X24/W24)*100,0)</f>
        <v>0</v>
      </c>
      <c r="Z24" s="78">
        <f t="shared" si="4"/>
        <v>45284098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127056949</v>
      </c>
      <c r="E27" s="99">
        <v>127056949</v>
      </c>
      <c r="F27" s="99">
        <v>0</v>
      </c>
      <c r="G27" s="99">
        <v>2691777</v>
      </c>
      <c r="H27" s="99">
        <v>0</v>
      </c>
      <c r="I27" s="99">
        <v>2691777</v>
      </c>
      <c r="J27" s="99">
        <v>0</v>
      </c>
      <c r="K27" s="99">
        <v>27130375</v>
      </c>
      <c r="L27" s="99">
        <v>9343866</v>
      </c>
      <c r="M27" s="99">
        <v>36474241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39166018</v>
      </c>
      <c r="W27" s="99">
        <v>63528475</v>
      </c>
      <c r="X27" s="99">
        <v>-24362457</v>
      </c>
      <c r="Y27" s="100">
        <v>-38.35</v>
      </c>
      <c r="Z27" s="101">
        <v>127056949</v>
      </c>
    </row>
    <row r="28" spans="1:26" ht="13.5">
      <c r="A28" s="102" t="s">
        <v>44</v>
      </c>
      <c r="B28" s="18">
        <v>0</v>
      </c>
      <c r="C28" s="18">
        <v>0</v>
      </c>
      <c r="D28" s="58">
        <v>70416949</v>
      </c>
      <c r="E28" s="59">
        <v>70416949</v>
      </c>
      <c r="F28" s="59">
        <v>0</v>
      </c>
      <c r="G28" s="59">
        <v>2691777</v>
      </c>
      <c r="H28" s="59">
        <v>0</v>
      </c>
      <c r="I28" s="59">
        <v>2691777</v>
      </c>
      <c r="J28" s="59">
        <v>0</v>
      </c>
      <c r="K28" s="59">
        <v>21445424</v>
      </c>
      <c r="L28" s="59">
        <v>7150844</v>
      </c>
      <c r="M28" s="59">
        <v>28596268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31288045</v>
      </c>
      <c r="W28" s="59">
        <v>35208475</v>
      </c>
      <c r="X28" s="59">
        <v>-3920430</v>
      </c>
      <c r="Y28" s="60">
        <v>-11.13</v>
      </c>
      <c r="Z28" s="61">
        <v>70416949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56640000</v>
      </c>
      <c r="E30" s="59">
        <v>56640000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28320000</v>
      </c>
      <c r="X30" s="59">
        <v>-28320000</v>
      </c>
      <c r="Y30" s="60">
        <v>-100</v>
      </c>
      <c r="Z30" s="61">
        <v>56640000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5684951</v>
      </c>
      <c r="L31" s="59">
        <v>2193022</v>
      </c>
      <c r="M31" s="59">
        <v>7877973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7877973</v>
      </c>
      <c r="W31" s="59"/>
      <c r="X31" s="59">
        <v>7877973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127056949</v>
      </c>
      <c r="E32" s="99">
        <f t="shared" si="5"/>
        <v>127056949</v>
      </c>
      <c r="F32" s="99">
        <f t="shared" si="5"/>
        <v>0</v>
      </c>
      <c r="G32" s="99">
        <f t="shared" si="5"/>
        <v>2691777</v>
      </c>
      <c r="H32" s="99">
        <f t="shared" si="5"/>
        <v>0</v>
      </c>
      <c r="I32" s="99">
        <f t="shared" si="5"/>
        <v>2691777</v>
      </c>
      <c r="J32" s="99">
        <f t="shared" si="5"/>
        <v>0</v>
      </c>
      <c r="K32" s="99">
        <f t="shared" si="5"/>
        <v>27130375</v>
      </c>
      <c r="L32" s="99">
        <f t="shared" si="5"/>
        <v>9343866</v>
      </c>
      <c r="M32" s="99">
        <f t="shared" si="5"/>
        <v>36474241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39166018</v>
      </c>
      <c r="W32" s="99">
        <f t="shared" si="5"/>
        <v>63528475</v>
      </c>
      <c r="X32" s="99">
        <f t="shared" si="5"/>
        <v>-24362457</v>
      </c>
      <c r="Y32" s="100">
        <f>+IF(W32&lt;&gt;0,(X32/W32)*100,0)</f>
        <v>-38.348877412845184</v>
      </c>
      <c r="Z32" s="101">
        <f t="shared" si="5"/>
        <v>127056949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283870546</v>
      </c>
      <c r="C35" s="18">
        <v>0</v>
      </c>
      <c r="D35" s="58">
        <v>328871311</v>
      </c>
      <c r="E35" s="59">
        <v>328871311</v>
      </c>
      <c r="F35" s="59">
        <v>-576448059</v>
      </c>
      <c r="G35" s="59">
        <v>303784818</v>
      </c>
      <c r="H35" s="59">
        <v>318625361</v>
      </c>
      <c r="I35" s="59">
        <v>318625361</v>
      </c>
      <c r="J35" s="59">
        <v>316162592</v>
      </c>
      <c r="K35" s="59">
        <v>304295091</v>
      </c>
      <c r="L35" s="59">
        <v>328633875</v>
      </c>
      <c r="M35" s="59">
        <v>328633875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328633875</v>
      </c>
      <c r="W35" s="59">
        <v>164435656</v>
      </c>
      <c r="X35" s="59">
        <v>164198219</v>
      </c>
      <c r="Y35" s="60">
        <v>99.86</v>
      </c>
      <c r="Z35" s="61">
        <v>328871311</v>
      </c>
    </row>
    <row r="36" spans="1:26" ht="13.5">
      <c r="A36" s="57" t="s">
        <v>53</v>
      </c>
      <c r="B36" s="18">
        <v>1488281267</v>
      </c>
      <c r="C36" s="18">
        <v>0</v>
      </c>
      <c r="D36" s="58">
        <v>1373258709</v>
      </c>
      <c r="E36" s="59">
        <v>1373258709</v>
      </c>
      <c r="F36" s="59">
        <v>1390038996</v>
      </c>
      <c r="G36" s="59">
        <v>1392730773</v>
      </c>
      <c r="H36" s="59">
        <v>1392730773</v>
      </c>
      <c r="I36" s="59">
        <v>1392730773</v>
      </c>
      <c r="J36" s="59">
        <v>1392730777</v>
      </c>
      <c r="K36" s="59">
        <v>1419861149</v>
      </c>
      <c r="L36" s="59">
        <v>1429205014</v>
      </c>
      <c r="M36" s="59">
        <v>1429205014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1429205014</v>
      </c>
      <c r="W36" s="59">
        <v>686629355</v>
      </c>
      <c r="X36" s="59">
        <v>742575659</v>
      </c>
      <c r="Y36" s="60">
        <v>108.15</v>
      </c>
      <c r="Z36" s="61">
        <v>1373258709</v>
      </c>
    </row>
    <row r="37" spans="1:26" ht="13.5">
      <c r="A37" s="57" t="s">
        <v>54</v>
      </c>
      <c r="B37" s="18">
        <v>434595626</v>
      </c>
      <c r="C37" s="18">
        <v>0</v>
      </c>
      <c r="D37" s="58">
        <v>519391491</v>
      </c>
      <c r="E37" s="59">
        <v>519391491</v>
      </c>
      <c r="F37" s="59">
        <v>251513186</v>
      </c>
      <c r="G37" s="59">
        <v>213574163</v>
      </c>
      <c r="H37" s="59">
        <v>203288936</v>
      </c>
      <c r="I37" s="59">
        <v>203288936</v>
      </c>
      <c r="J37" s="59">
        <v>229785059</v>
      </c>
      <c r="K37" s="59">
        <v>308435047</v>
      </c>
      <c r="L37" s="59">
        <v>357759539</v>
      </c>
      <c r="M37" s="59">
        <v>357759539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357759539</v>
      </c>
      <c r="W37" s="59">
        <v>259695746</v>
      </c>
      <c r="X37" s="59">
        <v>98063793</v>
      </c>
      <c r="Y37" s="60">
        <v>37.76</v>
      </c>
      <c r="Z37" s="61">
        <v>519391491</v>
      </c>
    </row>
    <row r="38" spans="1:26" ht="13.5">
      <c r="A38" s="57" t="s">
        <v>55</v>
      </c>
      <c r="B38" s="18">
        <v>426906617</v>
      </c>
      <c r="C38" s="18">
        <v>0</v>
      </c>
      <c r="D38" s="58">
        <v>389824869</v>
      </c>
      <c r="E38" s="59">
        <v>389824869</v>
      </c>
      <c r="F38" s="59">
        <v>387534468</v>
      </c>
      <c r="G38" s="59">
        <v>387534468</v>
      </c>
      <c r="H38" s="59">
        <v>387534468</v>
      </c>
      <c r="I38" s="59">
        <v>387534468</v>
      </c>
      <c r="J38" s="59">
        <v>387534468</v>
      </c>
      <c r="K38" s="59">
        <v>387534468</v>
      </c>
      <c r="L38" s="59">
        <v>387534468</v>
      </c>
      <c r="M38" s="59">
        <v>387534468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387534468</v>
      </c>
      <c r="W38" s="59">
        <v>194912435</v>
      </c>
      <c r="X38" s="59">
        <v>192622033</v>
      </c>
      <c r="Y38" s="60">
        <v>98.82</v>
      </c>
      <c r="Z38" s="61">
        <v>389824869</v>
      </c>
    </row>
    <row r="39" spans="1:26" ht="13.5">
      <c r="A39" s="57" t="s">
        <v>56</v>
      </c>
      <c r="B39" s="18">
        <v>910649570</v>
      </c>
      <c r="C39" s="18">
        <v>0</v>
      </c>
      <c r="D39" s="58">
        <v>792913660</v>
      </c>
      <c r="E39" s="59">
        <v>792913660</v>
      </c>
      <c r="F39" s="59">
        <v>174543283</v>
      </c>
      <c r="G39" s="59">
        <v>1095406960</v>
      </c>
      <c r="H39" s="59">
        <v>1120532730</v>
      </c>
      <c r="I39" s="59">
        <v>1120532730</v>
      </c>
      <c r="J39" s="59">
        <v>1091573842</v>
      </c>
      <c r="K39" s="59">
        <v>1028186725</v>
      </c>
      <c r="L39" s="59">
        <v>1012544882</v>
      </c>
      <c r="M39" s="59">
        <v>1012544882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1012544882</v>
      </c>
      <c r="W39" s="59">
        <v>396456830</v>
      </c>
      <c r="X39" s="59">
        <v>616088052</v>
      </c>
      <c r="Y39" s="60">
        <v>155.4</v>
      </c>
      <c r="Z39" s="61">
        <v>792913660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134305201</v>
      </c>
      <c r="E42" s="59">
        <v>134305201</v>
      </c>
      <c r="F42" s="59">
        <v>134342209</v>
      </c>
      <c r="G42" s="59">
        <v>-12198719</v>
      </c>
      <c r="H42" s="59">
        <v>2641250</v>
      </c>
      <c r="I42" s="59">
        <v>124784740</v>
      </c>
      <c r="J42" s="59">
        <v>-18329767</v>
      </c>
      <c r="K42" s="59">
        <v>33239337</v>
      </c>
      <c r="L42" s="59">
        <v>23868873</v>
      </c>
      <c r="M42" s="59">
        <v>38778443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163563183</v>
      </c>
      <c r="W42" s="59">
        <v>55944342</v>
      </c>
      <c r="X42" s="59">
        <v>107618841</v>
      </c>
      <c r="Y42" s="60">
        <v>192.37</v>
      </c>
      <c r="Z42" s="61">
        <v>134305201</v>
      </c>
    </row>
    <row r="43" spans="1:26" ht="13.5">
      <c r="A43" s="57" t="s">
        <v>59</v>
      </c>
      <c r="B43" s="18">
        <v>0</v>
      </c>
      <c r="C43" s="18">
        <v>0</v>
      </c>
      <c r="D43" s="58">
        <v>-124556996</v>
      </c>
      <c r="E43" s="59">
        <v>-124556996</v>
      </c>
      <c r="F43" s="59">
        <v>0</v>
      </c>
      <c r="G43" s="59">
        <v>-2691777</v>
      </c>
      <c r="H43" s="59">
        <v>0</v>
      </c>
      <c r="I43" s="59">
        <v>-2691777</v>
      </c>
      <c r="J43" s="59">
        <v>0</v>
      </c>
      <c r="K43" s="59">
        <v>-27130375</v>
      </c>
      <c r="L43" s="59">
        <v>-9343866</v>
      </c>
      <c r="M43" s="59">
        <v>-36474241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-39166018</v>
      </c>
      <c r="W43" s="59">
        <v>-35208498</v>
      </c>
      <c r="X43" s="59">
        <v>-3957520</v>
      </c>
      <c r="Y43" s="60">
        <v>11.24</v>
      </c>
      <c r="Z43" s="61">
        <v>-124556996</v>
      </c>
    </row>
    <row r="44" spans="1:26" ht="13.5">
      <c r="A44" s="57" t="s">
        <v>60</v>
      </c>
      <c r="B44" s="18">
        <v>0</v>
      </c>
      <c r="C44" s="18">
        <v>0</v>
      </c>
      <c r="D44" s="58">
        <v>-9726125</v>
      </c>
      <c r="E44" s="59">
        <v>-9726125</v>
      </c>
      <c r="F44" s="59">
        <v>1784340</v>
      </c>
      <c r="G44" s="59">
        <v>1495652</v>
      </c>
      <c r="H44" s="59">
        <v>103979</v>
      </c>
      <c r="I44" s="59">
        <v>3383971</v>
      </c>
      <c r="J44" s="59">
        <v>103832</v>
      </c>
      <c r="K44" s="59">
        <v>71973</v>
      </c>
      <c r="L44" s="59">
        <v>62439</v>
      </c>
      <c r="M44" s="59">
        <v>238244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3622215</v>
      </c>
      <c r="W44" s="59">
        <v>-5350002</v>
      </c>
      <c r="X44" s="59">
        <v>8972217</v>
      </c>
      <c r="Y44" s="60">
        <v>-167.7</v>
      </c>
      <c r="Z44" s="61">
        <v>-9726125</v>
      </c>
    </row>
    <row r="45" spans="1:26" ht="13.5">
      <c r="A45" s="69" t="s">
        <v>61</v>
      </c>
      <c r="B45" s="21">
        <v>0</v>
      </c>
      <c r="C45" s="21">
        <v>0</v>
      </c>
      <c r="D45" s="98">
        <v>-81564484</v>
      </c>
      <c r="E45" s="99">
        <v>-81564484</v>
      </c>
      <c r="F45" s="99">
        <v>138049615</v>
      </c>
      <c r="G45" s="99">
        <v>124654771</v>
      </c>
      <c r="H45" s="99">
        <v>127400000</v>
      </c>
      <c r="I45" s="99">
        <v>127400000</v>
      </c>
      <c r="J45" s="99">
        <v>109174065</v>
      </c>
      <c r="K45" s="99">
        <v>115355000</v>
      </c>
      <c r="L45" s="99">
        <v>129942446</v>
      </c>
      <c r="M45" s="99">
        <v>129942446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129942446</v>
      </c>
      <c r="W45" s="99">
        <v>-66200722</v>
      </c>
      <c r="X45" s="99">
        <v>196143168</v>
      </c>
      <c r="Y45" s="100">
        <v>-296.29</v>
      </c>
      <c r="Z45" s="101">
        <v>-81564484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37526232</v>
      </c>
      <c r="C49" s="51">
        <v>0</v>
      </c>
      <c r="D49" s="128">
        <v>18226143</v>
      </c>
      <c r="E49" s="53">
        <v>22010567</v>
      </c>
      <c r="F49" s="53">
        <v>0</v>
      </c>
      <c r="G49" s="53">
        <v>0</v>
      </c>
      <c r="H49" s="53">
        <v>0</v>
      </c>
      <c r="I49" s="53">
        <v>24865810</v>
      </c>
      <c r="J49" s="53">
        <v>0</v>
      </c>
      <c r="K49" s="53">
        <v>0</v>
      </c>
      <c r="L49" s="53">
        <v>0</v>
      </c>
      <c r="M49" s="53">
        <v>25235653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19650603</v>
      </c>
      <c r="W49" s="53">
        <v>85863003</v>
      </c>
      <c r="X49" s="53">
        <v>663811893</v>
      </c>
      <c r="Y49" s="53">
        <v>897189904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20255673</v>
      </c>
      <c r="C51" s="51">
        <v>0</v>
      </c>
      <c r="D51" s="128">
        <v>2823428</v>
      </c>
      <c r="E51" s="53">
        <v>6883626</v>
      </c>
      <c r="F51" s="53">
        <v>0</v>
      </c>
      <c r="G51" s="53">
        <v>0</v>
      </c>
      <c r="H51" s="53">
        <v>0</v>
      </c>
      <c r="I51" s="53">
        <v>34352</v>
      </c>
      <c r="J51" s="53">
        <v>0</v>
      </c>
      <c r="K51" s="53">
        <v>0</v>
      </c>
      <c r="L51" s="53">
        <v>0</v>
      </c>
      <c r="M51" s="53">
        <v>4489999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177222945</v>
      </c>
      <c r="W51" s="53">
        <v>0</v>
      </c>
      <c r="X51" s="53">
        <v>0</v>
      </c>
      <c r="Y51" s="53">
        <v>211710023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79.64531258700411</v>
      </c>
      <c r="E58" s="7">
        <f t="shared" si="6"/>
        <v>79.64531258700411</v>
      </c>
      <c r="F58" s="7">
        <f t="shared" si="6"/>
        <v>86.73315189790462</v>
      </c>
      <c r="G58" s="7">
        <f t="shared" si="6"/>
        <v>71.18716186994037</v>
      </c>
      <c r="H58" s="7">
        <f t="shared" si="6"/>
        <v>93.0139307553197</v>
      </c>
      <c r="I58" s="7">
        <f t="shared" si="6"/>
        <v>84.07819896668684</v>
      </c>
      <c r="J58" s="7">
        <f t="shared" si="6"/>
        <v>129.90508287639852</v>
      </c>
      <c r="K58" s="7">
        <f t="shared" si="6"/>
        <v>197.75666880183476</v>
      </c>
      <c r="L58" s="7">
        <f t="shared" si="6"/>
        <v>58.192165568653124</v>
      </c>
      <c r="M58" s="7">
        <f t="shared" si="6"/>
        <v>122.9186383950929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104.05750897695967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79.64531258700411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79.60000317483114</v>
      </c>
      <c r="E59" s="10">
        <f t="shared" si="7"/>
        <v>79.60000317483114</v>
      </c>
      <c r="F59" s="10">
        <f t="shared" si="7"/>
        <v>43.13828264004397</v>
      </c>
      <c r="G59" s="10">
        <f t="shared" si="7"/>
        <v>45.26380298360726</v>
      </c>
      <c r="H59" s="10">
        <f t="shared" si="7"/>
        <v>54.34780488914747</v>
      </c>
      <c r="I59" s="10">
        <f t="shared" si="7"/>
        <v>47.5829277960564</v>
      </c>
      <c r="J59" s="10">
        <f t="shared" si="7"/>
        <v>87.9970105809307</v>
      </c>
      <c r="K59" s="10">
        <f t="shared" si="7"/>
        <v>120.26480893058266</v>
      </c>
      <c r="L59" s="10">
        <f t="shared" si="7"/>
        <v>37.20137501796663</v>
      </c>
      <c r="M59" s="10">
        <f t="shared" si="7"/>
        <v>80.06743603164384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64.7882022601671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79.60000317483114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91.33939421389405</v>
      </c>
      <c r="E60" s="13">
        <f t="shared" si="7"/>
        <v>91.33939421389405</v>
      </c>
      <c r="F60" s="13">
        <f t="shared" si="7"/>
        <v>140.41430013818533</v>
      </c>
      <c r="G60" s="13">
        <f t="shared" si="7"/>
        <v>104.43805369153674</v>
      </c>
      <c r="H60" s="13">
        <f t="shared" si="7"/>
        <v>140.6810928509767</v>
      </c>
      <c r="I60" s="13">
        <f t="shared" si="7"/>
        <v>128.89005576161676</v>
      </c>
      <c r="J60" s="13">
        <f t="shared" si="7"/>
        <v>236.23598529835482</v>
      </c>
      <c r="K60" s="13">
        <f t="shared" si="7"/>
        <v>381.7657757919547</v>
      </c>
      <c r="L60" s="13">
        <f t="shared" si="7"/>
        <v>77.45522133166332</v>
      </c>
      <c r="M60" s="13">
        <f t="shared" si="7"/>
        <v>204.59744834942737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162.88194177219876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91.33939421389405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91.66851565883246</v>
      </c>
      <c r="E62" s="13">
        <f t="shared" si="7"/>
        <v>91.66851565883246</v>
      </c>
      <c r="F62" s="13">
        <f t="shared" si="7"/>
        <v>68.23792814680884</v>
      </c>
      <c r="G62" s="13">
        <f t="shared" si="7"/>
        <v>70.56753253882057</v>
      </c>
      <c r="H62" s="13">
        <f t="shared" si="7"/>
        <v>107.168951855546</v>
      </c>
      <c r="I62" s="13">
        <f t="shared" si="7"/>
        <v>81.8617272867518</v>
      </c>
      <c r="J62" s="13">
        <f t="shared" si="7"/>
        <v>87.68597289317465</v>
      </c>
      <c r="K62" s="13">
        <f t="shared" si="7"/>
        <v>145.55152873030124</v>
      </c>
      <c r="L62" s="13">
        <f t="shared" si="7"/>
        <v>58.99268693204147</v>
      </c>
      <c r="M62" s="13">
        <f t="shared" si="7"/>
        <v>91.52587423913097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86.02441612618384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91.66851565883246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92.05640569107506</v>
      </c>
      <c r="E63" s="13">
        <f t="shared" si="7"/>
        <v>92.05640569107506</v>
      </c>
      <c r="F63" s="13">
        <f t="shared" si="7"/>
        <v>0</v>
      </c>
      <c r="G63" s="13">
        <f t="shared" si="7"/>
        <v>-3455.8453318844513</v>
      </c>
      <c r="H63" s="13">
        <f t="shared" si="7"/>
        <v>0</v>
      </c>
      <c r="I63" s="13">
        <f t="shared" si="7"/>
        <v>-10657.781399981888</v>
      </c>
      <c r="J63" s="13">
        <f t="shared" si="7"/>
        <v>0</v>
      </c>
      <c r="K63" s="13">
        <f t="shared" si="7"/>
        <v>0</v>
      </c>
      <c r="L63" s="13">
        <f t="shared" si="7"/>
        <v>100</v>
      </c>
      <c r="M63" s="13">
        <f t="shared" si="7"/>
        <v>305.960049475166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604.3061255367626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92.05640569107506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91.78476285037596</v>
      </c>
      <c r="E64" s="13">
        <f t="shared" si="7"/>
        <v>91.78476285037596</v>
      </c>
      <c r="F64" s="13">
        <f t="shared" si="7"/>
        <v>83.2181571694706</v>
      </c>
      <c r="G64" s="13">
        <f t="shared" si="7"/>
        <v>80.36038081868448</v>
      </c>
      <c r="H64" s="13">
        <f t="shared" si="7"/>
        <v>93.08662330717374</v>
      </c>
      <c r="I64" s="13">
        <f t="shared" si="7"/>
        <v>85.57717509037064</v>
      </c>
      <c r="J64" s="13">
        <f t="shared" si="7"/>
        <v>159.3462667582059</v>
      </c>
      <c r="K64" s="13">
        <f t="shared" si="7"/>
        <v>93.06958293279773</v>
      </c>
      <c r="L64" s="13">
        <f t="shared" si="7"/>
        <v>86.67099059721353</v>
      </c>
      <c r="M64" s="13">
        <f t="shared" si="7"/>
        <v>103.84469200302028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94.08907697155308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91.78476285037596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79.59994573942319</v>
      </c>
      <c r="E65" s="13">
        <f t="shared" si="7"/>
        <v>79.59994573942319</v>
      </c>
      <c r="F65" s="13">
        <f t="shared" si="7"/>
        <v>-9966.584706171625</v>
      </c>
      <c r="G65" s="13">
        <f t="shared" si="7"/>
        <v>-4698.707949495247</v>
      </c>
      <c r="H65" s="13">
        <f t="shared" si="7"/>
        <v>-2177.5713169851592</v>
      </c>
      <c r="I65" s="13">
        <f t="shared" si="7"/>
        <v>-5296.91754498647</v>
      </c>
      <c r="J65" s="13">
        <f t="shared" si="7"/>
        <v>-552.0468116801959</v>
      </c>
      <c r="K65" s="13">
        <f t="shared" si="7"/>
        <v>-36531.25446322304</v>
      </c>
      <c r="L65" s="13">
        <f t="shared" si="7"/>
        <v>1292.877979145978</v>
      </c>
      <c r="M65" s="13">
        <f t="shared" si="7"/>
        <v>-2198.105744769101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-2629.6120081373824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79.59994573942319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381736123</v>
      </c>
      <c r="C67" s="23"/>
      <c r="D67" s="24">
        <v>334556727</v>
      </c>
      <c r="E67" s="25">
        <v>334556727</v>
      </c>
      <c r="F67" s="25">
        <v>27039188</v>
      </c>
      <c r="G67" s="25">
        <v>25769485</v>
      </c>
      <c r="H67" s="25">
        <v>29142282</v>
      </c>
      <c r="I67" s="25">
        <v>81950955</v>
      </c>
      <c r="J67" s="25">
        <v>25981824</v>
      </c>
      <c r="K67" s="25">
        <v>26909669</v>
      </c>
      <c r="L67" s="25">
        <v>33917918</v>
      </c>
      <c r="M67" s="25">
        <v>86809411</v>
      </c>
      <c r="N67" s="25"/>
      <c r="O67" s="25"/>
      <c r="P67" s="25"/>
      <c r="Q67" s="25"/>
      <c r="R67" s="25"/>
      <c r="S67" s="25"/>
      <c r="T67" s="25"/>
      <c r="U67" s="25"/>
      <c r="V67" s="25">
        <v>168760366</v>
      </c>
      <c r="W67" s="25"/>
      <c r="X67" s="25"/>
      <c r="Y67" s="24"/>
      <c r="Z67" s="26">
        <v>334556727</v>
      </c>
    </row>
    <row r="68" spans="1:26" ht="13.5" hidden="1">
      <c r="A68" s="36" t="s">
        <v>31</v>
      </c>
      <c r="B68" s="18">
        <v>171125804</v>
      </c>
      <c r="C68" s="18"/>
      <c r="D68" s="19">
        <v>159252564</v>
      </c>
      <c r="E68" s="20">
        <v>159252564</v>
      </c>
      <c r="F68" s="20">
        <v>14921403</v>
      </c>
      <c r="G68" s="20">
        <v>14480257</v>
      </c>
      <c r="H68" s="20">
        <v>14767728</v>
      </c>
      <c r="I68" s="20">
        <v>44169388</v>
      </c>
      <c r="J68" s="20">
        <v>16021842</v>
      </c>
      <c r="K68" s="20">
        <v>15869782</v>
      </c>
      <c r="L68" s="20">
        <v>17845585</v>
      </c>
      <c r="M68" s="20">
        <v>49737209</v>
      </c>
      <c r="N68" s="20"/>
      <c r="O68" s="20"/>
      <c r="P68" s="20"/>
      <c r="Q68" s="20"/>
      <c r="R68" s="20"/>
      <c r="S68" s="20"/>
      <c r="T68" s="20"/>
      <c r="U68" s="20"/>
      <c r="V68" s="20">
        <v>93906597</v>
      </c>
      <c r="W68" s="20"/>
      <c r="X68" s="20"/>
      <c r="Y68" s="19"/>
      <c r="Z68" s="22">
        <v>159252564</v>
      </c>
    </row>
    <row r="69" spans="1:26" ht="13.5" hidden="1">
      <c r="A69" s="37" t="s">
        <v>32</v>
      </c>
      <c r="B69" s="18">
        <v>158382015</v>
      </c>
      <c r="C69" s="18"/>
      <c r="D69" s="19">
        <v>152939163</v>
      </c>
      <c r="E69" s="20">
        <v>152939163</v>
      </c>
      <c r="F69" s="20">
        <v>12117785</v>
      </c>
      <c r="G69" s="20">
        <v>11289228</v>
      </c>
      <c r="H69" s="20">
        <v>11567762</v>
      </c>
      <c r="I69" s="20">
        <v>34974775</v>
      </c>
      <c r="J69" s="20">
        <v>7114850</v>
      </c>
      <c r="K69" s="20">
        <v>8194755</v>
      </c>
      <c r="L69" s="20">
        <v>13189595</v>
      </c>
      <c r="M69" s="20">
        <v>28499200</v>
      </c>
      <c r="N69" s="20"/>
      <c r="O69" s="20"/>
      <c r="P69" s="20"/>
      <c r="Q69" s="20"/>
      <c r="R69" s="20"/>
      <c r="S69" s="20"/>
      <c r="T69" s="20"/>
      <c r="U69" s="20"/>
      <c r="V69" s="20">
        <v>63473975</v>
      </c>
      <c r="W69" s="20"/>
      <c r="X69" s="20"/>
      <c r="Y69" s="19"/>
      <c r="Z69" s="22">
        <v>152939163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>
        <v>99729000</v>
      </c>
      <c r="C71" s="18"/>
      <c r="D71" s="19">
        <v>82035682</v>
      </c>
      <c r="E71" s="20">
        <v>82035682</v>
      </c>
      <c r="F71" s="20">
        <v>9383522</v>
      </c>
      <c r="G71" s="20">
        <v>8762687</v>
      </c>
      <c r="H71" s="20">
        <v>8962133</v>
      </c>
      <c r="I71" s="20">
        <v>27108342</v>
      </c>
      <c r="J71" s="20">
        <v>6878489</v>
      </c>
      <c r="K71" s="20">
        <v>5429146</v>
      </c>
      <c r="L71" s="20">
        <v>8203944</v>
      </c>
      <c r="M71" s="20">
        <v>20511579</v>
      </c>
      <c r="N71" s="20"/>
      <c r="O71" s="20"/>
      <c r="P71" s="20"/>
      <c r="Q71" s="20"/>
      <c r="R71" s="20"/>
      <c r="S71" s="20"/>
      <c r="T71" s="20"/>
      <c r="U71" s="20"/>
      <c r="V71" s="20">
        <v>47619921</v>
      </c>
      <c r="W71" s="20"/>
      <c r="X71" s="20"/>
      <c r="Y71" s="19"/>
      <c r="Z71" s="22">
        <v>82035682</v>
      </c>
    </row>
    <row r="72" spans="1:26" ht="13.5" hidden="1">
      <c r="A72" s="38" t="s">
        <v>107</v>
      </c>
      <c r="B72" s="18">
        <v>26652479</v>
      </c>
      <c r="C72" s="18"/>
      <c r="D72" s="19">
        <v>36328391</v>
      </c>
      <c r="E72" s="20">
        <v>36328391</v>
      </c>
      <c r="F72" s="20"/>
      <c r="G72" s="20">
        <v>-55215</v>
      </c>
      <c r="H72" s="20"/>
      <c r="I72" s="20">
        <v>-55215</v>
      </c>
      <c r="J72" s="20"/>
      <c r="K72" s="20"/>
      <c r="L72" s="20">
        <v>2084278</v>
      </c>
      <c r="M72" s="20">
        <v>2084278</v>
      </c>
      <c r="N72" s="20"/>
      <c r="O72" s="20"/>
      <c r="P72" s="20"/>
      <c r="Q72" s="20"/>
      <c r="R72" s="20"/>
      <c r="S72" s="20"/>
      <c r="T72" s="20"/>
      <c r="U72" s="20"/>
      <c r="V72" s="20">
        <v>2029063</v>
      </c>
      <c r="W72" s="20"/>
      <c r="X72" s="20"/>
      <c r="Y72" s="19"/>
      <c r="Z72" s="22">
        <v>36328391</v>
      </c>
    </row>
    <row r="73" spans="1:26" ht="13.5" hidden="1">
      <c r="A73" s="38" t="s">
        <v>108</v>
      </c>
      <c r="B73" s="18">
        <v>32000536</v>
      </c>
      <c r="C73" s="18"/>
      <c r="D73" s="19">
        <v>28957752</v>
      </c>
      <c r="E73" s="20">
        <v>28957752</v>
      </c>
      <c r="F73" s="20">
        <v>2799335</v>
      </c>
      <c r="G73" s="20">
        <v>2615733</v>
      </c>
      <c r="H73" s="20">
        <v>2696526</v>
      </c>
      <c r="I73" s="20">
        <v>8111594</v>
      </c>
      <c r="J73" s="20">
        <v>1424526</v>
      </c>
      <c r="K73" s="20">
        <v>2816021</v>
      </c>
      <c r="L73" s="20">
        <v>2836925</v>
      </c>
      <c r="M73" s="20">
        <v>7077472</v>
      </c>
      <c r="N73" s="20"/>
      <c r="O73" s="20"/>
      <c r="P73" s="20"/>
      <c r="Q73" s="20"/>
      <c r="R73" s="20"/>
      <c r="S73" s="20"/>
      <c r="T73" s="20"/>
      <c r="U73" s="20"/>
      <c r="V73" s="20">
        <v>15189066</v>
      </c>
      <c r="W73" s="20"/>
      <c r="X73" s="20"/>
      <c r="Y73" s="19"/>
      <c r="Z73" s="22">
        <v>28957752</v>
      </c>
    </row>
    <row r="74" spans="1:26" ht="13.5" hidden="1">
      <c r="A74" s="38" t="s">
        <v>109</v>
      </c>
      <c r="B74" s="18"/>
      <c r="C74" s="18"/>
      <c r="D74" s="19">
        <v>5617338</v>
      </c>
      <c r="E74" s="20">
        <v>5617338</v>
      </c>
      <c r="F74" s="20">
        <v>-65072</v>
      </c>
      <c r="G74" s="20">
        <v>-33977</v>
      </c>
      <c r="H74" s="20">
        <v>-90897</v>
      </c>
      <c r="I74" s="20">
        <v>-189946</v>
      </c>
      <c r="J74" s="20">
        <v>-1188165</v>
      </c>
      <c r="K74" s="20">
        <v>-50412</v>
      </c>
      <c r="L74" s="20">
        <v>64448</v>
      </c>
      <c r="M74" s="20">
        <v>-1174129</v>
      </c>
      <c r="N74" s="20"/>
      <c r="O74" s="20"/>
      <c r="P74" s="20"/>
      <c r="Q74" s="20"/>
      <c r="R74" s="20"/>
      <c r="S74" s="20"/>
      <c r="T74" s="20"/>
      <c r="U74" s="20"/>
      <c r="V74" s="20">
        <v>-1364075</v>
      </c>
      <c r="W74" s="20"/>
      <c r="X74" s="20"/>
      <c r="Y74" s="19"/>
      <c r="Z74" s="22">
        <v>5617338</v>
      </c>
    </row>
    <row r="75" spans="1:26" ht="13.5" hidden="1">
      <c r="A75" s="39" t="s">
        <v>110</v>
      </c>
      <c r="B75" s="27">
        <v>52228304</v>
      </c>
      <c r="C75" s="27"/>
      <c r="D75" s="28">
        <v>22365000</v>
      </c>
      <c r="E75" s="29">
        <v>22365000</v>
      </c>
      <c r="F75" s="29"/>
      <c r="G75" s="29"/>
      <c r="H75" s="29">
        <v>2806792</v>
      </c>
      <c r="I75" s="29">
        <v>2806792</v>
      </c>
      <c r="J75" s="29">
        <v>2845132</v>
      </c>
      <c r="K75" s="29">
        <v>2845132</v>
      </c>
      <c r="L75" s="29">
        <v>2882738</v>
      </c>
      <c r="M75" s="29">
        <v>8573002</v>
      </c>
      <c r="N75" s="29"/>
      <c r="O75" s="29"/>
      <c r="P75" s="29"/>
      <c r="Q75" s="29"/>
      <c r="R75" s="29"/>
      <c r="S75" s="29"/>
      <c r="T75" s="29"/>
      <c r="U75" s="29"/>
      <c r="V75" s="29">
        <v>11379794</v>
      </c>
      <c r="W75" s="29"/>
      <c r="X75" s="29"/>
      <c r="Y75" s="28"/>
      <c r="Z75" s="30">
        <v>22365000</v>
      </c>
    </row>
    <row r="76" spans="1:26" ht="13.5" hidden="1">
      <c r="A76" s="41" t="s">
        <v>112</v>
      </c>
      <c r="B76" s="31"/>
      <c r="C76" s="31"/>
      <c r="D76" s="32">
        <v>266458751</v>
      </c>
      <c r="E76" s="33">
        <v>266458751</v>
      </c>
      <c r="F76" s="33">
        <v>23451940</v>
      </c>
      <c r="G76" s="33">
        <v>18344565</v>
      </c>
      <c r="H76" s="33">
        <v>27106382</v>
      </c>
      <c r="I76" s="33">
        <v>68902887</v>
      </c>
      <c r="J76" s="33">
        <v>33751710</v>
      </c>
      <c r="K76" s="33">
        <v>53215665</v>
      </c>
      <c r="L76" s="33">
        <v>19737571</v>
      </c>
      <c r="M76" s="33">
        <v>106704946</v>
      </c>
      <c r="N76" s="33"/>
      <c r="O76" s="33"/>
      <c r="P76" s="33"/>
      <c r="Q76" s="33"/>
      <c r="R76" s="33"/>
      <c r="S76" s="33"/>
      <c r="T76" s="33"/>
      <c r="U76" s="33"/>
      <c r="V76" s="33">
        <v>175607833</v>
      </c>
      <c r="W76" s="33">
        <v>125328768</v>
      </c>
      <c r="X76" s="33"/>
      <c r="Y76" s="32"/>
      <c r="Z76" s="34">
        <v>266458751</v>
      </c>
    </row>
    <row r="77" spans="1:26" ht="13.5" hidden="1">
      <c r="A77" s="36" t="s">
        <v>31</v>
      </c>
      <c r="B77" s="18"/>
      <c r="C77" s="18"/>
      <c r="D77" s="19">
        <v>126765046</v>
      </c>
      <c r="E77" s="20">
        <v>126765046</v>
      </c>
      <c r="F77" s="20">
        <v>6436837</v>
      </c>
      <c r="G77" s="20">
        <v>6554315</v>
      </c>
      <c r="H77" s="20">
        <v>8025936</v>
      </c>
      <c r="I77" s="20">
        <v>21017088</v>
      </c>
      <c r="J77" s="20">
        <v>14098742</v>
      </c>
      <c r="K77" s="20">
        <v>19085763</v>
      </c>
      <c r="L77" s="20">
        <v>6638803</v>
      </c>
      <c r="M77" s="20">
        <v>39823308</v>
      </c>
      <c r="N77" s="20"/>
      <c r="O77" s="20"/>
      <c r="P77" s="20"/>
      <c r="Q77" s="20"/>
      <c r="R77" s="20"/>
      <c r="S77" s="20"/>
      <c r="T77" s="20"/>
      <c r="U77" s="20"/>
      <c r="V77" s="20">
        <v>60840396</v>
      </c>
      <c r="W77" s="20">
        <v>63452196</v>
      </c>
      <c r="X77" s="20"/>
      <c r="Y77" s="19"/>
      <c r="Z77" s="22">
        <v>126765046</v>
      </c>
    </row>
    <row r="78" spans="1:26" ht="13.5" hidden="1">
      <c r="A78" s="37" t="s">
        <v>32</v>
      </c>
      <c r="B78" s="18"/>
      <c r="C78" s="18"/>
      <c r="D78" s="19">
        <v>139693705</v>
      </c>
      <c r="E78" s="20">
        <v>139693705</v>
      </c>
      <c r="F78" s="20">
        <v>17015103</v>
      </c>
      <c r="G78" s="20">
        <v>11790250</v>
      </c>
      <c r="H78" s="20">
        <v>16273654</v>
      </c>
      <c r="I78" s="20">
        <v>45079007</v>
      </c>
      <c r="J78" s="20">
        <v>16807836</v>
      </c>
      <c r="K78" s="20">
        <v>31284770</v>
      </c>
      <c r="L78" s="20">
        <v>10216030</v>
      </c>
      <c r="M78" s="20">
        <v>58308636</v>
      </c>
      <c r="N78" s="20"/>
      <c r="O78" s="20"/>
      <c r="P78" s="20"/>
      <c r="Q78" s="20"/>
      <c r="R78" s="20"/>
      <c r="S78" s="20"/>
      <c r="T78" s="20"/>
      <c r="U78" s="20"/>
      <c r="V78" s="20">
        <v>103387643</v>
      </c>
      <c r="W78" s="20">
        <v>61876572</v>
      </c>
      <c r="X78" s="20"/>
      <c r="Y78" s="19"/>
      <c r="Z78" s="22">
        <v>139693705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>
        <v>75200892</v>
      </c>
      <c r="E80" s="20">
        <v>75200892</v>
      </c>
      <c r="F80" s="20">
        <v>6403121</v>
      </c>
      <c r="G80" s="20">
        <v>6183612</v>
      </c>
      <c r="H80" s="20">
        <v>9604624</v>
      </c>
      <c r="I80" s="20">
        <v>22191357</v>
      </c>
      <c r="J80" s="20">
        <v>6031470</v>
      </c>
      <c r="K80" s="20">
        <v>7902205</v>
      </c>
      <c r="L80" s="20">
        <v>4839727</v>
      </c>
      <c r="M80" s="20">
        <v>18773402</v>
      </c>
      <c r="N80" s="20"/>
      <c r="O80" s="20"/>
      <c r="P80" s="20"/>
      <c r="Q80" s="20"/>
      <c r="R80" s="20"/>
      <c r="S80" s="20"/>
      <c r="T80" s="20"/>
      <c r="U80" s="20"/>
      <c r="V80" s="20">
        <v>40964759</v>
      </c>
      <c r="W80" s="20">
        <v>35712930</v>
      </c>
      <c r="X80" s="20"/>
      <c r="Y80" s="19"/>
      <c r="Z80" s="22">
        <v>75200892</v>
      </c>
    </row>
    <row r="81" spans="1:26" ht="13.5" hidden="1">
      <c r="A81" s="38" t="s">
        <v>107</v>
      </c>
      <c r="B81" s="18"/>
      <c r="C81" s="18"/>
      <c r="D81" s="19">
        <v>33442611</v>
      </c>
      <c r="E81" s="20">
        <v>33442611</v>
      </c>
      <c r="F81" s="20">
        <v>1796971</v>
      </c>
      <c r="G81" s="20">
        <v>1908145</v>
      </c>
      <c r="H81" s="20">
        <v>2179578</v>
      </c>
      <c r="I81" s="20">
        <v>5884694</v>
      </c>
      <c r="J81" s="20">
        <v>1947210</v>
      </c>
      <c r="K81" s="20">
        <v>2345570</v>
      </c>
      <c r="L81" s="20">
        <v>2084278</v>
      </c>
      <c r="M81" s="20">
        <v>6377058</v>
      </c>
      <c r="N81" s="20"/>
      <c r="O81" s="20"/>
      <c r="P81" s="20"/>
      <c r="Q81" s="20"/>
      <c r="R81" s="20"/>
      <c r="S81" s="20"/>
      <c r="T81" s="20"/>
      <c r="U81" s="20"/>
      <c r="V81" s="20">
        <v>12261752</v>
      </c>
      <c r="W81" s="20">
        <v>10715322</v>
      </c>
      <c r="X81" s="20"/>
      <c r="Y81" s="19"/>
      <c r="Z81" s="22">
        <v>33442611</v>
      </c>
    </row>
    <row r="82" spans="1:26" ht="13.5" hidden="1">
      <c r="A82" s="38" t="s">
        <v>108</v>
      </c>
      <c r="B82" s="18"/>
      <c r="C82" s="18"/>
      <c r="D82" s="19">
        <v>26578804</v>
      </c>
      <c r="E82" s="20">
        <v>26578804</v>
      </c>
      <c r="F82" s="20">
        <v>2329555</v>
      </c>
      <c r="G82" s="20">
        <v>2102013</v>
      </c>
      <c r="H82" s="20">
        <v>2510105</v>
      </c>
      <c r="I82" s="20">
        <v>6941673</v>
      </c>
      <c r="J82" s="20">
        <v>2269929</v>
      </c>
      <c r="K82" s="20">
        <v>2620859</v>
      </c>
      <c r="L82" s="20">
        <v>2458791</v>
      </c>
      <c r="M82" s="20">
        <v>7349579</v>
      </c>
      <c r="N82" s="20"/>
      <c r="O82" s="20"/>
      <c r="P82" s="20"/>
      <c r="Q82" s="20"/>
      <c r="R82" s="20"/>
      <c r="S82" s="20"/>
      <c r="T82" s="20"/>
      <c r="U82" s="20"/>
      <c r="V82" s="20">
        <v>14291252</v>
      </c>
      <c r="W82" s="20">
        <v>13046616</v>
      </c>
      <c r="X82" s="20"/>
      <c r="Y82" s="19"/>
      <c r="Z82" s="22">
        <v>26578804</v>
      </c>
    </row>
    <row r="83" spans="1:26" ht="13.5" hidden="1">
      <c r="A83" s="38" t="s">
        <v>109</v>
      </c>
      <c r="B83" s="18"/>
      <c r="C83" s="18"/>
      <c r="D83" s="19">
        <v>4471398</v>
      </c>
      <c r="E83" s="20">
        <v>4471398</v>
      </c>
      <c r="F83" s="20">
        <v>6485456</v>
      </c>
      <c r="G83" s="20">
        <v>1596480</v>
      </c>
      <c r="H83" s="20">
        <v>1979347</v>
      </c>
      <c r="I83" s="20">
        <v>10061283</v>
      </c>
      <c r="J83" s="20">
        <v>6559227</v>
      </c>
      <c r="K83" s="20">
        <v>18416136</v>
      </c>
      <c r="L83" s="20">
        <v>833234</v>
      </c>
      <c r="M83" s="20">
        <v>25808597</v>
      </c>
      <c r="N83" s="20"/>
      <c r="O83" s="20"/>
      <c r="P83" s="20"/>
      <c r="Q83" s="20"/>
      <c r="R83" s="20"/>
      <c r="S83" s="20"/>
      <c r="T83" s="20"/>
      <c r="U83" s="20"/>
      <c r="V83" s="20">
        <v>35869880</v>
      </c>
      <c r="W83" s="20">
        <v>2401704</v>
      </c>
      <c r="X83" s="20"/>
      <c r="Y83" s="19"/>
      <c r="Z83" s="22">
        <v>4471398</v>
      </c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>
        <v>2806792</v>
      </c>
      <c r="I84" s="29">
        <v>2806792</v>
      </c>
      <c r="J84" s="29">
        <v>2845132</v>
      </c>
      <c r="K84" s="29">
        <v>2845132</v>
      </c>
      <c r="L84" s="29">
        <v>2882738</v>
      </c>
      <c r="M84" s="29">
        <v>8573002</v>
      </c>
      <c r="N84" s="29"/>
      <c r="O84" s="29"/>
      <c r="P84" s="29"/>
      <c r="Q84" s="29"/>
      <c r="R84" s="29"/>
      <c r="S84" s="29"/>
      <c r="T84" s="29"/>
      <c r="U84" s="29"/>
      <c r="V84" s="29">
        <v>11379794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52000000</v>
      </c>
      <c r="E5" s="59">
        <v>52000000</v>
      </c>
      <c r="F5" s="59">
        <v>3935073</v>
      </c>
      <c r="G5" s="59">
        <v>4072230</v>
      </c>
      <c r="H5" s="59">
        <v>4367630</v>
      </c>
      <c r="I5" s="59">
        <v>12374933</v>
      </c>
      <c r="J5" s="59">
        <v>3580425</v>
      </c>
      <c r="K5" s="59">
        <v>3594985</v>
      </c>
      <c r="L5" s="59">
        <v>0</v>
      </c>
      <c r="M5" s="59">
        <v>7175410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19550343</v>
      </c>
      <c r="W5" s="59">
        <v>26796960</v>
      </c>
      <c r="X5" s="59">
        <v>-7246617</v>
      </c>
      <c r="Y5" s="60">
        <v>-27.04</v>
      </c>
      <c r="Z5" s="61">
        <v>52000000</v>
      </c>
    </row>
    <row r="6" spans="1:26" ht="13.5">
      <c r="A6" s="57" t="s">
        <v>32</v>
      </c>
      <c r="B6" s="18">
        <v>0</v>
      </c>
      <c r="C6" s="18">
        <v>0</v>
      </c>
      <c r="D6" s="58">
        <v>239370000</v>
      </c>
      <c r="E6" s="59">
        <v>239370000</v>
      </c>
      <c r="F6" s="59">
        <v>20154480</v>
      </c>
      <c r="G6" s="59">
        <v>25018035</v>
      </c>
      <c r="H6" s="59">
        <v>25935034</v>
      </c>
      <c r="I6" s="59">
        <v>71107549</v>
      </c>
      <c r="J6" s="59">
        <v>35790038</v>
      </c>
      <c r="K6" s="59">
        <v>20755101</v>
      </c>
      <c r="L6" s="59">
        <v>0</v>
      </c>
      <c r="M6" s="59">
        <v>56545139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127652688</v>
      </c>
      <c r="W6" s="59">
        <v>116403028</v>
      </c>
      <c r="X6" s="59">
        <v>11249660</v>
      </c>
      <c r="Y6" s="60">
        <v>9.66</v>
      </c>
      <c r="Z6" s="61">
        <v>239370000</v>
      </c>
    </row>
    <row r="7" spans="1:26" ht="13.5">
      <c r="A7" s="57" t="s">
        <v>33</v>
      </c>
      <c r="B7" s="18">
        <v>0</v>
      </c>
      <c r="C7" s="18">
        <v>0</v>
      </c>
      <c r="D7" s="58">
        <v>1100000</v>
      </c>
      <c r="E7" s="59">
        <v>1100000</v>
      </c>
      <c r="F7" s="59">
        <v>0</v>
      </c>
      <c r="G7" s="59">
        <v>5966</v>
      </c>
      <c r="H7" s="59">
        <v>0</v>
      </c>
      <c r="I7" s="59">
        <v>5966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5966</v>
      </c>
      <c r="W7" s="59">
        <v>552000</v>
      </c>
      <c r="X7" s="59">
        <v>-546034</v>
      </c>
      <c r="Y7" s="60">
        <v>-98.92</v>
      </c>
      <c r="Z7" s="61">
        <v>1100000</v>
      </c>
    </row>
    <row r="8" spans="1:26" ht="13.5">
      <c r="A8" s="57" t="s">
        <v>34</v>
      </c>
      <c r="B8" s="18">
        <v>0</v>
      </c>
      <c r="C8" s="18">
        <v>0</v>
      </c>
      <c r="D8" s="58">
        <v>96792000</v>
      </c>
      <c r="E8" s="59">
        <v>96792000</v>
      </c>
      <c r="F8" s="59">
        <v>37475000</v>
      </c>
      <c r="G8" s="59">
        <v>260000</v>
      </c>
      <c r="H8" s="59">
        <v>0</v>
      </c>
      <c r="I8" s="59">
        <v>37735000</v>
      </c>
      <c r="J8" s="59">
        <v>350000</v>
      </c>
      <c r="K8" s="59">
        <v>0</v>
      </c>
      <c r="L8" s="59">
        <v>0</v>
      </c>
      <c r="M8" s="59">
        <v>350000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38085000</v>
      </c>
      <c r="W8" s="59">
        <v>49044000</v>
      </c>
      <c r="X8" s="59">
        <v>-10959000</v>
      </c>
      <c r="Y8" s="60">
        <v>-22.35</v>
      </c>
      <c r="Z8" s="61">
        <v>96792000</v>
      </c>
    </row>
    <row r="9" spans="1:26" ht="13.5">
      <c r="A9" s="57" t="s">
        <v>35</v>
      </c>
      <c r="B9" s="18">
        <v>0</v>
      </c>
      <c r="C9" s="18">
        <v>0</v>
      </c>
      <c r="D9" s="58">
        <v>16984000</v>
      </c>
      <c r="E9" s="59">
        <v>16984000</v>
      </c>
      <c r="F9" s="59">
        <v>2626163</v>
      </c>
      <c r="G9" s="59">
        <v>2637174</v>
      </c>
      <c r="H9" s="59">
        <v>2722902</v>
      </c>
      <c r="I9" s="59">
        <v>7986239</v>
      </c>
      <c r="J9" s="59">
        <v>2693477</v>
      </c>
      <c r="K9" s="59">
        <v>2721504</v>
      </c>
      <c r="L9" s="59">
        <v>0</v>
      </c>
      <c r="M9" s="59">
        <v>5414981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13401220</v>
      </c>
      <c r="W9" s="59">
        <v>8986000</v>
      </c>
      <c r="X9" s="59">
        <v>4415220</v>
      </c>
      <c r="Y9" s="60">
        <v>49.13</v>
      </c>
      <c r="Z9" s="61">
        <v>16984000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406246000</v>
      </c>
      <c r="E10" s="65">
        <f t="shared" si="0"/>
        <v>406246000</v>
      </c>
      <c r="F10" s="65">
        <f t="shared" si="0"/>
        <v>64190716</v>
      </c>
      <c r="G10" s="65">
        <f t="shared" si="0"/>
        <v>31993405</v>
      </c>
      <c r="H10" s="65">
        <f t="shared" si="0"/>
        <v>33025566</v>
      </c>
      <c r="I10" s="65">
        <f t="shared" si="0"/>
        <v>129209687</v>
      </c>
      <c r="J10" s="65">
        <f t="shared" si="0"/>
        <v>42413940</v>
      </c>
      <c r="K10" s="65">
        <f t="shared" si="0"/>
        <v>27071590</v>
      </c>
      <c r="L10" s="65">
        <f t="shared" si="0"/>
        <v>0</v>
      </c>
      <c r="M10" s="65">
        <f t="shared" si="0"/>
        <v>69485530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198695217</v>
      </c>
      <c r="W10" s="65">
        <f t="shared" si="0"/>
        <v>201781988</v>
      </c>
      <c r="X10" s="65">
        <f t="shared" si="0"/>
        <v>-3086771</v>
      </c>
      <c r="Y10" s="66">
        <f>+IF(W10&lt;&gt;0,(X10/W10)*100,0)</f>
        <v>-1.5297554705427918</v>
      </c>
      <c r="Z10" s="67">
        <f t="shared" si="0"/>
        <v>406246000</v>
      </c>
    </row>
    <row r="11" spans="1:26" ht="13.5">
      <c r="A11" s="57" t="s">
        <v>36</v>
      </c>
      <c r="B11" s="18">
        <v>0</v>
      </c>
      <c r="C11" s="18">
        <v>0</v>
      </c>
      <c r="D11" s="58">
        <v>156292000</v>
      </c>
      <c r="E11" s="59">
        <v>156292000</v>
      </c>
      <c r="F11" s="59">
        <v>13509107</v>
      </c>
      <c r="G11" s="59">
        <v>14164332</v>
      </c>
      <c r="H11" s="59">
        <v>14259179</v>
      </c>
      <c r="I11" s="59">
        <v>41932618</v>
      </c>
      <c r="J11" s="59">
        <v>12721641</v>
      </c>
      <c r="K11" s="59">
        <v>12852761</v>
      </c>
      <c r="L11" s="59">
        <v>0</v>
      </c>
      <c r="M11" s="59">
        <v>25574402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67507020</v>
      </c>
      <c r="W11" s="59">
        <v>78144000</v>
      </c>
      <c r="X11" s="59">
        <v>-10636980</v>
      </c>
      <c r="Y11" s="60">
        <v>-13.61</v>
      </c>
      <c r="Z11" s="61">
        <v>156292000</v>
      </c>
    </row>
    <row r="12" spans="1:26" ht="13.5">
      <c r="A12" s="57" t="s">
        <v>37</v>
      </c>
      <c r="B12" s="18">
        <v>0</v>
      </c>
      <c r="C12" s="18">
        <v>0</v>
      </c>
      <c r="D12" s="58">
        <v>13700000</v>
      </c>
      <c r="E12" s="59">
        <v>13700000</v>
      </c>
      <c r="F12" s="59">
        <v>980520</v>
      </c>
      <c r="G12" s="59">
        <v>924222</v>
      </c>
      <c r="H12" s="59">
        <v>946142</v>
      </c>
      <c r="I12" s="59">
        <v>2850884</v>
      </c>
      <c r="J12" s="59">
        <v>931455</v>
      </c>
      <c r="K12" s="59">
        <v>1043148</v>
      </c>
      <c r="L12" s="59">
        <v>0</v>
      </c>
      <c r="M12" s="59">
        <v>1974603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4825487</v>
      </c>
      <c r="W12" s="59">
        <v>6852000</v>
      </c>
      <c r="X12" s="59">
        <v>-2026513</v>
      </c>
      <c r="Y12" s="60">
        <v>-29.58</v>
      </c>
      <c r="Z12" s="61">
        <v>13700000</v>
      </c>
    </row>
    <row r="13" spans="1:26" ht="13.5">
      <c r="A13" s="57" t="s">
        <v>98</v>
      </c>
      <c r="B13" s="18">
        <v>0</v>
      </c>
      <c r="C13" s="18">
        <v>0</v>
      </c>
      <c r="D13" s="58">
        <v>31764000</v>
      </c>
      <c r="E13" s="59">
        <v>31764000</v>
      </c>
      <c r="F13" s="59">
        <v>0</v>
      </c>
      <c r="G13" s="59">
        <v>2664657</v>
      </c>
      <c r="H13" s="59">
        <v>0</v>
      </c>
      <c r="I13" s="59">
        <v>2664657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2664657</v>
      </c>
      <c r="W13" s="59">
        <v>15882000</v>
      </c>
      <c r="X13" s="59">
        <v>-13217343</v>
      </c>
      <c r="Y13" s="60">
        <v>-83.22</v>
      </c>
      <c r="Z13" s="61">
        <v>31764000</v>
      </c>
    </row>
    <row r="14" spans="1:26" ht="13.5">
      <c r="A14" s="57" t="s">
        <v>38</v>
      </c>
      <c r="B14" s="18">
        <v>0</v>
      </c>
      <c r="C14" s="18">
        <v>0</v>
      </c>
      <c r="D14" s="58">
        <v>870000</v>
      </c>
      <c r="E14" s="59">
        <v>870000</v>
      </c>
      <c r="F14" s="59">
        <v>0</v>
      </c>
      <c r="G14" s="59">
        <v>1847579</v>
      </c>
      <c r="H14" s="59">
        <v>0</v>
      </c>
      <c r="I14" s="59">
        <v>1847579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1847579</v>
      </c>
      <c r="W14" s="59">
        <v>438000</v>
      </c>
      <c r="X14" s="59">
        <v>1409579</v>
      </c>
      <c r="Y14" s="60">
        <v>321.82</v>
      </c>
      <c r="Z14" s="61">
        <v>870000</v>
      </c>
    </row>
    <row r="15" spans="1:26" ht="13.5">
      <c r="A15" s="57" t="s">
        <v>39</v>
      </c>
      <c r="B15" s="18">
        <v>0</v>
      </c>
      <c r="C15" s="18">
        <v>0</v>
      </c>
      <c r="D15" s="58">
        <v>141000000</v>
      </c>
      <c r="E15" s="59">
        <v>141000000</v>
      </c>
      <c r="F15" s="59">
        <v>136231</v>
      </c>
      <c r="G15" s="59">
        <v>12708669</v>
      </c>
      <c r="H15" s="59">
        <v>14813092</v>
      </c>
      <c r="I15" s="59">
        <v>27657992</v>
      </c>
      <c r="J15" s="59">
        <v>11642971</v>
      </c>
      <c r="K15" s="59">
        <v>10619223</v>
      </c>
      <c r="L15" s="59">
        <v>0</v>
      </c>
      <c r="M15" s="59">
        <v>22262194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49920186</v>
      </c>
      <c r="W15" s="59">
        <v>75000000</v>
      </c>
      <c r="X15" s="59">
        <v>-25079814</v>
      </c>
      <c r="Y15" s="60">
        <v>-33.44</v>
      </c>
      <c r="Z15" s="61">
        <v>141000000</v>
      </c>
    </row>
    <row r="16" spans="1:26" ht="13.5">
      <c r="A16" s="68" t="s">
        <v>40</v>
      </c>
      <c r="B16" s="18">
        <v>0</v>
      </c>
      <c r="C16" s="18">
        <v>0</v>
      </c>
      <c r="D16" s="58">
        <v>320000</v>
      </c>
      <c r="E16" s="59">
        <v>320000</v>
      </c>
      <c r="F16" s="59">
        <v>379020</v>
      </c>
      <c r="G16" s="59">
        <v>606878</v>
      </c>
      <c r="H16" s="59">
        <v>651658</v>
      </c>
      <c r="I16" s="59">
        <v>1637556</v>
      </c>
      <c r="J16" s="59">
        <v>10618107</v>
      </c>
      <c r="K16" s="59">
        <v>560677</v>
      </c>
      <c r="L16" s="59">
        <v>0</v>
      </c>
      <c r="M16" s="59">
        <v>11178784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12816340</v>
      </c>
      <c r="W16" s="59">
        <v>162000</v>
      </c>
      <c r="X16" s="59">
        <v>12654340</v>
      </c>
      <c r="Y16" s="60">
        <v>7811.32</v>
      </c>
      <c r="Z16" s="61">
        <v>320000</v>
      </c>
    </row>
    <row r="17" spans="1:26" ht="13.5">
      <c r="A17" s="57" t="s">
        <v>41</v>
      </c>
      <c r="B17" s="18">
        <v>0</v>
      </c>
      <c r="C17" s="18">
        <v>0</v>
      </c>
      <c r="D17" s="58">
        <v>62300000</v>
      </c>
      <c r="E17" s="59">
        <v>62300000</v>
      </c>
      <c r="F17" s="59">
        <v>1225917</v>
      </c>
      <c r="G17" s="59">
        <v>6676010</v>
      </c>
      <c r="H17" s="59">
        <v>3748792</v>
      </c>
      <c r="I17" s="59">
        <v>11650719</v>
      </c>
      <c r="J17" s="59">
        <v>6192234</v>
      </c>
      <c r="K17" s="59">
        <v>4032886</v>
      </c>
      <c r="L17" s="59">
        <v>0</v>
      </c>
      <c r="M17" s="59">
        <v>10225120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21875839</v>
      </c>
      <c r="W17" s="59">
        <v>21150000</v>
      </c>
      <c r="X17" s="59">
        <v>725839</v>
      </c>
      <c r="Y17" s="60">
        <v>3.43</v>
      </c>
      <c r="Z17" s="61">
        <v>62300000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406246000</v>
      </c>
      <c r="E18" s="72">
        <f t="shared" si="1"/>
        <v>406246000</v>
      </c>
      <c r="F18" s="72">
        <f t="shared" si="1"/>
        <v>16230795</v>
      </c>
      <c r="G18" s="72">
        <f t="shared" si="1"/>
        <v>39592347</v>
      </c>
      <c r="H18" s="72">
        <f t="shared" si="1"/>
        <v>34418863</v>
      </c>
      <c r="I18" s="72">
        <f t="shared" si="1"/>
        <v>90242005</v>
      </c>
      <c r="J18" s="72">
        <f t="shared" si="1"/>
        <v>42106408</v>
      </c>
      <c r="K18" s="72">
        <f t="shared" si="1"/>
        <v>29108695</v>
      </c>
      <c r="L18" s="72">
        <f t="shared" si="1"/>
        <v>0</v>
      </c>
      <c r="M18" s="72">
        <f t="shared" si="1"/>
        <v>71215103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161457108</v>
      </c>
      <c r="W18" s="72">
        <f t="shared" si="1"/>
        <v>197628000</v>
      </c>
      <c r="X18" s="72">
        <f t="shared" si="1"/>
        <v>-36170892</v>
      </c>
      <c r="Y18" s="66">
        <f>+IF(W18&lt;&gt;0,(X18/W18)*100,0)</f>
        <v>-18.302513813832046</v>
      </c>
      <c r="Z18" s="73">
        <f t="shared" si="1"/>
        <v>406246000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47959921</v>
      </c>
      <c r="G19" s="76">
        <f t="shared" si="2"/>
        <v>-7598942</v>
      </c>
      <c r="H19" s="76">
        <f t="shared" si="2"/>
        <v>-1393297</v>
      </c>
      <c r="I19" s="76">
        <f t="shared" si="2"/>
        <v>38967682</v>
      </c>
      <c r="J19" s="76">
        <f t="shared" si="2"/>
        <v>307532</v>
      </c>
      <c r="K19" s="76">
        <f t="shared" si="2"/>
        <v>-2037105</v>
      </c>
      <c r="L19" s="76">
        <f t="shared" si="2"/>
        <v>0</v>
      </c>
      <c r="M19" s="76">
        <f t="shared" si="2"/>
        <v>-1729573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37238109</v>
      </c>
      <c r="W19" s="76">
        <f>IF(E10=E18,0,W10-W18)</f>
        <v>0</v>
      </c>
      <c r="X19" s="76">
        <f t="shared" si="2"/>
        <v>33084121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39875000</v>
      </c>
      <c r="E20" s="59">
        <v>39875000</v>
      </c>
      <c r="F20" s="59">
        <v>25855000</v>
      </c>
      <c r="G20" s="59">
        <v>0</v>
      </c>
      <c r="H20" s="59">
        <v>0</v>
      </c>
      <c r="I20" s="59">
        <v>25855000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25855000</v>
      </c>
      <c r="W20" s="59">
        <v>19938000</v>
      </c>
      <c r="X20" s="59">
        <v>5917000</v>
      </c>
      <c r="Y20" s="60">
        <v>29.68</v>
      </c>
      <c r="Z20" s="61">
        <v>39875000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39875000</v>
      </c>
      <c r="E22" s="87">
        <f t="shared" si="3"/>
        <v>39875000</v>
      </c>
      <c r="F22" s="87">
        <f t="shared" si="3"/>
        <v>73814921</v>
      </c>
      <c r="G22" s="87">
        <f t="shared" si="3"/>
        <v>-7598942</v>
      </c>
      <c r="H22" s="87">
        <f t="shared" si="3"/>
        <v>-1393297</v>
      </c>
      <c r="I22" s="87">
        <f t="shared" si="3"/>
        <v>64822682</v>
      </c>
      <c r="J22" s="87">
        <f t="shared" si="3"/>
        <v>307532</v>
      </c>
      <c r="K22" s="87">
        <f t="shared" si="3"/>
        <v>-2037105</v>
      </c>
      <c r="L22" s="87">
        <f t="shared" si="3"/>
        <v>0</v>
      </c>
      <c r="M22" s="87">
        <f t="shared" si="3"/>
        <v>-1729573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63093109</v>
      </c>
      <c r="W22" s="87">
        <f t="shared" si="3"/>
        <v>19938000</v>
      </c>
      <c r="X22" s="87">
        <f t="shared" si="3"/>
        <v>39001121</v>
      </c>
      <c r="Y22" s="88">
        <f>+IF(W22&lt;&gt;0,(X22/W22)*100,0)</f>
        <v>195.6120022068412</v>
      </c>
      <c r="Z22" s="89">
        <f t="shared" si="3"/>
        <v>39875000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39875000</v>
      </c>
      <c r="E24" s="76">
        <f t="shared" si="4"/>
        <v>39875000</v>
      </c>
      <c r="F24" s="76">
        <f t="shared" si="4"/>
        <v>73814921</v>
      </c>
      <c r="G24" s="76">
        <f t="shared" si="4"/>
        <v>-7598942</v>
      </c>
      <c r="H24" s="76">
        <f t="shared" si="4"/>
        <v>-1393297</v>
      </c>
      <c r="I24" s="76">
        <f t="shared" si="4"/>
        <v>64822682</v>
      </c>
      <c r="J24" s="76">
        <f t="shared" si="4"/>
        <v>307532</v>
      </c>
      <c r="K24" s="76">
        <f t="shared" si="4"/>
        <v>-2037105</v>
      </c>
      <c r="L24" s="76">
        <f t="shared" si="4"/>
        <v>0</v>
      </c>
      <c r="M24" s="76">
        <f t="shared" si="4"/>
        <v>-1729573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63093109</v>
      </c>
      <c r="W24" s="76">
        <f t="shared" si="4"/>
        <v>19938000</v>
      </c>
      <c r="X24" s="76">
        <f t="shared" si="4"/>
        <v>39001121</v>
      </c>
      <c r="Y24" s="77">
        <f>+IF(W24&lt;&gt;0,(X24/W24)*100,0)</f>
        <v>195.6120022068412</v>
      </c>
      <c r="Z24" s="78">
        <f t="shared" si="4"/>
        <v>39875000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39875000</v>
      </c>
      <c r="E27" s="99">
        <v>39875000</v>
      </c>
      <c r="F27" s="99">
        <v>11627393</v>
      </c>
      <c r="G27" s="99">
        <v>1732037</v>
      </c>
      <c r="H27" s="99">
        <v>8150732</v>
      </c>
      <c r="I27" s="99">
        <v>21510162</v>
      </c>
      <c r="J27" s="99">
        <v>1438650</v>
      </c>
      <c r="K27" s="99">
        <v>665240</v>
      </c>
      <c r="L27" s="99">
        <v>0</v>
      </c>
      <c r="M27" s="99">
        <v>2103890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23614052</v>
      </c>
      <c r="W27" s="99">
        <v>19937500</v>
      </c>
      <c r="X27" s="99">
        <v>3676552</v>
      </c>
      <c r="Y27" s="100">
        <v>18.44</v>
      </c>
      <c r="Z27" s="101">
        <v>39875000</v>
      </c>
    </row>
    <row r="28" spans="1:26" ht="13.5">
      <c r="A28" s="102" t="s">
        <v>44</v>
      </c>
      <c r="B28" s="18">
        <v>0</v>
      </c>
      <c r="C28" s="18">
        <v>0</v>
      </c>
      <c r="D28" s="58">
        <v>39875000</v>
      </c>
      <c r="E28" s="59">
        <v>39875000</v>
      </c>
      <c r="F28" s="59">
        <v>11627393</v>
      </c>
      <c r="G28" s="59">
        <v>1732037</v>
      </c>
      <c r="H28" s="59">
        <v>8150732</v>
      </c>
      <c r="I28" s="59">
        <v>21510162</v>
      </c>
      <c r="J28" s="59">
        <v>1438650</v>
      </c>
      <c r="K28" s="59">
        <v>665240</v>
      </c>
      <c r="L28" s="59">
        <v>0</v>
      </c>
      <c r="M28" s="59">
        <v>2103890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23614052</v>
      </c>
      <c r="W28" s="59">
        <v>19937500</v>
      </c>
      <c r="X28" s="59">
        <v>3676552</v>
      </c>
      <c r="Y28" s="60">
        <v>18.44</v>
      </c>
      <c r="Z28" s="61">
        <v>39875000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39875000</v>
      </c>
      <c r="E32" s="99">
        <f t="shared" si="5"/>
        <v>39875000</v>
      </c>
      <c r="F32" s="99">
        <f t="shared" si="5"/>
        <v>11627393</v>
      </c>
      <c r="G32" s="99">
        <f t="shared" si="5"/>
        <v>1732037</v>
      </c>
      <c r="H32" s="99">
        <f t="shared" si="5"/>
        <v>8150732</v>
      </c>
      <c r="I32" s="99">
        <f t="shared" si="5"/>
        <v>21510162</v>
      </c>
      <c r="J32" s="99">
        <f t="shared" si="5"/>
        <v>1438650</v>
      </c>
      <c r="K32" s="99">
        <f t="shared" si="5"/>
        <v>665240</v>
      </c>
      <c r="L32" s="99">
        <f t="shared" si="5"/>
        <v>0</v>
      </c>
      <c r="M32" s="99">
        <f t="shared" si="5"/>
        <v>2103890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23614052</v>
      </c>
      <c r="W32" s="99">
        <f t="shared" si="5"/>
        <v>19937500</v>
      </c>
      <c r="X32" s="99">
        <f t="shared" si="5"/>
        <v>3676552</v>
      </c>
      <c r="Y32" s="100">
        <f>+IF(W32&lt;&gt;0,(X32/W32)*100,0)</f>
        <v>18.44038620689655</v>
      </c>
      <c r="Z32" s="101">
        <f t="shared" si="5"/>
        <v>39875000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319552000</v>
      </c>
      <c r="E35" s="59">
        <v>319552000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159776000</v>
      </c>
      <c r="X35" s="59">
        <v>-159776000</v>
      </c>
      <c r="Y35" s="60">
        <v>-100</v>
      </c>
      <c r="Z35" s="61">
        <v>319552000</v>
      </c>
    </row>
    <row r="36" spans="1:26" ht="13.5">
      <c r="A36" s="57" t="s">
        <v>53</v>
      </c>
      <c r="B36" s="18">
        <v>0</v>
      </c>
      <c r="C36" s="18">
        <v>0</v>
      </c>
      <c r="D36" s="58">
        <v>760768000</v>
      </c>
      <c r="E36" s="59">
        <v>760768000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380384000</v>
      </c>
      <c r="X36" s="59">
        <v>-380384000</v>
      </c>
      <c r="Y36" s="60">
        <v>-100</v>
      </c>
      <c r="Z36" s="61">
        <v>760768000</v>
      </c>
    </row>
    <row r="37" spans="1:26" ht="13.5">
      <c r="A37" s="57" t="s">
        <v>54</v>
      </c>
      <c r="B37" s="18">
        <v>0</v>
      </c>
      <c r="C37" s="18">
        <v>0</v>
      </c>
      <c r="D37" s="58">
        <v>61944000</v>
      </c>
      <c r="E37" s="59">
        <v>61944000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30972000</v>
      </c>
      <c r="X37" s="59">
        <v>-30972000</v>
      </c>
      <c r="Y37" s="60">
        <v>-100</v>
      </c>
      <c r="Z37" s="61">
        <v>61944000</v>
      </c>
    </row>
    <row r="38" spans="1:26" ht="13.5">
      <c r="A38" s="57" t="s">
        <v>55</v>
      </c>
      <c r="B38" s="18">
        <v>0</v>
      </c>
      <c r="C38" s="18">
        <v>0</v>
      </c>
      <c r="D38" s="58">
        <v>36749000</v>
      </c>
      <c r="E38" s="59">
        <v>36749000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18374500</v>
      </c>
      <c r="X38" s="59">
        <v>-18374500</v>
      </c>
      <c r="Y38" s="60">
        <v>-100</v>
      </c>
      <c r="Z38" s="61">
        <v>36749000</v>
      </c>
    </row>
    <row r="39" spans="1:26" ht="13.5">
      <c r="A39" s="57" t="s">
        <v>56</v>
      </c>
      <c r="B39" s="18">
        <v>0</v>
      </c>
      <c r="C39" s="18">
        <v>0</v>
      </c>
      <c r="D39" s="58">
        <v>981627000</v>
      </c>
      <c r="E39" s="59">
        <v>981627000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490813500</v>
      </c>
      <c r="X39" s="59">
        <v>-490813500</v>
      </c>
      <c r="Y39" s="60">
        <v>-100</v>
      </c>
      <c r="Z39" s="61">
        <v>981627000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6660000</v>
      </c>
      <c r="E42" s="59">
        <v>6660000</v>
      </c>
      <c r="F42" s="59">
        <v>3624993</v>
      </c>
      <c r="G42" s="59">
        <v>-6012660</v>
      </c>
      <c r="H42" s="59">
        <v>-4177782</v>
      </c>
      <c r="I42" s="59">
        <v>-6565449</v>
      </c>
      <c r="J42" s="59">
        <v>-1101555</v>
      </c>
      <c r="K42" s="59">
        <v>-3265353</v>
      </c>
      <c r="L42" s="59">
        <v>0</v>
      </c>
      <c r="M42" s="59">
        <v>-4366908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-10932357</v>
      </c>
      <c r="W42" s="59">
        <v>12891000</v>
      </c>
      <c r="X42" s="59">
        <v>-23823357</v>
      </c>
      <c r="Y42" s="60">
        <v>-184.81</v>
      </c>
      <c r="Z42" s="61">
        <v>6660000</v>
      </c>
    </row>
    <row r="43" spans="1:26" ht="13.5">
      <c r="A43" s="57" t="s">
        <v>59</v>
      </c>
      <c r="B43" s="18">
        <v>0</v>
      </c>
      <c r="C43" s="18">
        <v>0</v>
      </c>
      <c r="D43" s="58">
        <v>-33875000</v>
      </c>
      <c r="E43" s="59">
        <v>-33875000</v>
      </c>
      <c r="F43" s="59">
        <v>-11627394</v>
      </c>
      <c r="G43" s="59">
        <v>-1732037</v>
      </c>
      <c r="H43" s="59">
        <v>-8160732</v>
      </c>
      <c r="I43" s="59">
        <v>-21520163</v>
      </c>
      <c r="J43" s="59">
        <v>-1438650</v>
      </c>
      <c r="K43" s="59">
        <v>-665240</v>
      </c>
      <c r="L43" s="59">
        <v>0</v>
      </c>
      <c r="M43" s="59">
        <v>-2103890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-23624053</v>
      </c>
      <c r="W43" s="59">
        <v>-16436000</v>
      </c>
      <c r="X43" s="59">
        <v>-7188053</v>
      </c>
      <c r="Y43" s="60">
        <v>43.73</v>
      </c>
      <c r="Z43" s="61">
        <v>-33875000</v>
      </c>
    </row>
    <row r="44" spans="1:26" ht="13.5">
      <c r="A44" s="57" t="s">
        <v>60</v>
      </c>
      <c r="B44" s="18">
        <v>0</v>
      </c>
      <c r="C44" s="18">
        <v>0</v>
      </c>
      <c r="D44" s="58">
        <v>400000</v>
      </c>
      <c r="E44" s="59">
        <v>400000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198000</v>
      </c>
      <c r="X44" s="59">
        <v>-198000</v>
      </c>
      <c r="Y44" s="60">
        <v>-100</v>
      </c>
      <c r="Z44" s="61">
        <v>400000</v>
      </c>
    </row>
    <row r="45" spans="1:26" ht="13.5">
      <c r="A45" s="69" t="s">
        <v>61</v>
      </c>
      <c r="B45" s="21">
        <v>0</v>
      </c>
      <c r="C45" s="21">
        <v>0</v>
      </c>
      <c r="D45" s="98">
        <v>-24315000</v>
      </c>
      <c r="E45" s="99">
        <v>-24315000</v>
      </c>
      <c r="F45" s="99">
        <v>-7420095</v>
      </c>
      <c r="G45" s="99">
        <v>-15164792</v>
      </c>
      <c r="H45" s="99">
        <v>-27503306</v>
      </c>
      <c r="I45" s="99">
        <v>-27503306</v>
      </c>
      <c r="J45" s="99">
        <v>-30043511</v>
      </c>
      <c r="K45" s="99">
        <v>-33974104</v>
      </c>
      <c r="L45" s="99">
        <v>0</v>
      </c>
      <c r="M45" s="99">
        <v>-33974104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-33974104</v>
      </c>
      <c r="W45" s="99">
        <v>-847000</v>
      </c>
      <c r="X45" s="99">
        <v>-33127104</v>
      </c>
      <c r="Y45" s="100">
        <v>3911.11</v>
      </c>
      <c r="Z45" s="101">
        <v>-24315000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76.55490587082164</v>
      </c>
      <c r="E58" s="7">
        <f t="shared" si="6"/>
        <v>76.55490587082164</v>
      </c>
      <c r="F58" s="7">
        <f t="shared" si="6"/>
        <v>62.34861268452588</v>
      </c>
      <c r="G58" s="7">
        <f t="shared" si="6"/>
        <v>61.63411725415485</v>
      </c>
      <c r="H58" s="7">
        <f t="shared" si="6"/>
        <v>56.88250271863452</v>
      </c>
      <c r="I58" s="7">
        <f t="shared" si="6"/>
        <v>60.12706295657648</v>
      </c>
      <c r="J58" s="7">
        <f t="shared" si="6"/>
        <v>43.59510744582302</v>
      </c>
      <c r="K58" s="7">
        <f t="shared" si="6"/>
        <v>62.92603755306464</v>
      </c>
      <c r="L58" s="7">
        <f t="shared" si="6"/>
        <v>0</v>
      </c>
      <c r="M58" s="7">
        <f t="shared" si="6"/>
        <v>51.16219621686751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56.256680325181705</v>
      </c>
      <c r="W58" s="7">
        <f t="shared" si="6"/>
        <v>77.4121755169894</v>
      </c>
      <c r="X58" s="7">
        <f t="shared" si="6"/>
        <v>0</v>
      </c>
      <c r="Y58" s="7">
        <f t="shared" si="6"/>
        <v>0</v>
      </c>
      <c r="Z58" s="8">
        <f t="shared" si="6"/>
        <v>76.55490587082164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</v>
      </c>
      <c r="E59" s="10">
        <f t="shared" si="7"/>
        <v>65</v>
      </c>
      <c r="F59" s="10">
        <f t="shared" si="7"/>
        <v>47.185147518229016</v>
      </c>
      <c r="G59" s="10">
        <f t="shared" si="7"/>
        <v>70.80024949474858</v>
      </c>
      <c r="H59" s="10">
        <f t="shared" si="7"/>
        <v>64.46525919091131</v>
      </c>
      <c r="I59" s="10">
        <f t="shared" si="7"/>
        <v>61.05506187387034</v>
      </c>
      <c r="J59" s="10">
        <f t="shared" si="7"/>
        <v>63.70224205227033</v>
      </c>
      <c r="K59" s="10">
        <f t="shared" si="7"/>
        <v>58.6482002011135</v>
      </c>
      <c r="L59" s="10">
        <f t="shared" si="7"/>
        <v>0</v>
      </c>
      <c r="M59" s="10">
        <f t="shared" si="7"/>
        <v>61.17009341626471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61.097281004225856</v>
      </c>
      <c r="W59" s="10">
        <f t="shared" si="7"/>
        <v>61.794322938124324</v>
      </c>
      <c r="X59" s="10">
        <f t="shared" si="7"/>
        <v>0</v>
      </c>
      <c r="Y59" s="10">
        <f t="shared" si="7"/>
        <v>0</v>
      </c>
      <c r="Z59" s="11">
        <f t="shared" si="7"/>
        <v>65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78.62430546852154</v>
      </c>
      <c r="E60" s="13">
        <f t="shared" si="7"/>
        <v>78.62430546852154</v>
      </c>
      <c r="F60" s="13">
        <f t="shared" si="7"/>
        <v>61.29222386288309</v>
      </c>
      <c r="G60" s="13">
        <f t="shared" si="7"/>
        <v>56.818686999198775</v>
      </c>
      <c r="H60" s="13">
        <f t="shared" si="7"/>
        <v>51.977244371455235</v>
      </c>
      <c r="I60" s="13">
        <f t="shared" si="7"/>
        <v>56.32083310873224</v>
      </c>
      <c r="J60" s="13">
        <f t="shared" si="7"/>
        <v>41.50690479848051</v>
      </c>
      <c r="K60" s="13">
        <f t="shared" si="7"/>
        <v>64.18027067177366</v>
      </c>
      <c r="L60" s="13">
        <f t="shared" si="7"/>
        <v>0</v>
      </c>
      <c r="M60" s="13">
        <f t="shared" si="7"/>
        <v>49.82924703748628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53.44531483739692</v>
      </c>
      <c r="W60" s="13">
        <f t="shared" si="7"/>
        <v>81.15682351493469</v>
      </c>
      <c r="X60" s="13">
        <f t="shared" si="7"/>
        <v>0</v>
      </c>
      <c r="Y60" s="13">
        <f t="shared" si="7"/>
        <v>0</v>
      </c>
      <c r="Z60" s="14">
        <f t="shared" si="7"/>
        <v>78.62430546852154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84.7953216374269</v>
      </c>
      <c r="E61" s="13">
        <f t="shared" si="7"/>
        <v>84.7953216374269</v>
      </c>
      <c r="F61" s="13">
        <f t="shared" si="7"/>
        <v>78.92612687988007</v>
      </c>
      <c r="G61" s="13">
        <f t="shared" si="7"/>
        <v>84.89067621782984</v>
      </c>
      <c r="H61" s="13">
        <f t="shared" si="7"/>
        <v>50.727939940219656</v>
      </c>
      <c r="I61" s="13">
        <f t="shared" si="7"/>
        <v>69.17902110346853</v>
      </c>
      <c r="J61" s="13">
        <f t="shared" si="7"/>
        <v>72.97905893055</v>
      </c>
      <c r="K61" s="13">
        <f t="shared" si="7"/>
        <v>77.87725590100005</v>
      </c>
      <c r="L61" s="13">
        <f t="shared" si="7"/>
        <v>0</v>
      </c>
      <c r="M61" s="13">
        <f t="shared" si="7"/>
        <v>75.24646827994273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71.44622727990239</v>
      </c>
      <c r="W61" s="13">
        <f t="shared" si="7"/>
        <v>87.69663391849704</v>
      </c>
      <c r="X61" s="13">
        <f t="shared" si="7"/>
        <v>0</v>
      </c>
      <c r="Y61" s="13">
        <f t="shared" si="7"/>
        <v>0</v>
      </c>
      <c r="Z61" s="14">
        <f t="shared" si="7"/>
        <v>84.7953216374269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63.000091132780454</v>
      </c>
      <c r="E62" s="13">
        <f t="shared" si="7"/>
        <v>63.000091132780454</v>
      </c>
      <c r="F62" s="13">
        <f t="shared" si="7"/>
        <v>25.75895328524353</v>
      </c>
      <c r="G62" s="13">
        <f t="shared" si="7"/>
        <v>15.695936126434978</v>
      </c>
      <c r="H62" s="13">
        <f t="shared" si="7"/>
        <v>36.05968375052614</v>
      </c>
      <c r="I62" s="13">
        <f t="shared" si="7"/>
        <v>22.71635361459609</v>
      </c>
      <c r="J62" s="13">
        <f t="shared" si="7"/>
        <v>7.988414745603244</v>
      </c>
      <c r="K62" s="13">
        <f t="shared" si="7"/>
        <v>31.71912097502128</v>
      </c>
      <c r="L62" s="13">
        <f t="shared" si="7"/>
        <v>0</v>
      </c>
      <c r="M62" s="13">
        <f t="shared" si="7"/>
        <v>12.917144974304662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17.00003239378402</v>
      </c>
      <c r="W62" s="13">
        <f t="shared" si="7"/>
        <v>56.29897486697564</v>
      </c>
      <c r="X62" s="13">
        <f t="shared" si="7"/>
        <v>0</v>
      </c>
      <c r="Y62" s="13">
        <f t="shared" si="7"/>
        <v>0</v>
      </c>
      <c r="Z62" s="14">
        <f t="shared" si="7"/>
        <v>63.000091132780454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62.99904322866835</v>
      </c>
      <c r="E63" s="13">
        <f t="shared" si="7"/>
        <v>62.99904322866835</v>
      </c>
      <c r="F63" s="13">
        <f t="shared" si="7"/>
        <v>12.321812286153644</v>
      </c>
      <c r="G63" s="13">
        <f t="shared" si="7"/>
        <v>36.21564000522888</v>
      </c>
      <c r="H63" s="13">
        <f t="shared" si="7"/>
        <v>28.471459665166343</v>
      </c>
      <c r="I63" s="13">
        <f t="shared" si="7"/>
        <v>25.706336291861348</v>
      </c>
      <c r="J63" s="13">
        <f t="shared" si="7"/>
        <v>30.979770316185967</v>
      </c>
      <c r="K63" s="13">
        <f t="shared" si="7"/>
        <v>25.579249049061243</v>
      </c>
      <c r="L63" s="13">
        <f t="shared" si="7"/>
        <v>0</v>
      </c>
      <c r="M63" s="13">
        <f t="shared" si="7"/>
        <v>28.232963379772013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26.786723581600874</v>
      </c>
      <c r="W63" s="13">
        <f t="shared" si="7"/>
        <v>52.285595267303705</v>
      </c>
      <c r="X63" s="13">
        <f t="shared" si="7"/>
        <v>0</v>
      </c>
      <c r="Y63" s="13">
        <f t="shared" si="7"/>
        <v>0</v>
      </c>
      <c r="Z63" s="14">
        <f t="shared" si="7"/>
        <v>62.99904322866835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64.00123257068022</v>
      </c>
      <c r="E64" s="13">
        <f t="shared" si="7"/>
        <v>64.00123257068022</v>
      </c>
      <c r="F64" s="13">
        <f t="shared" si="7"/>
        <v>83.37692780209144</v>
      </c>
      <c r="G64" s="13">
        <f t="shared" si="7"/>
        <v>86.4732381740765</v>
      </c>
      <c r="H64" s="13">
        <f t="shared" si="7"/>
        <v>167.2559413348841</v>
      </c>
      <c r="I64" s="13">
        <f t="shared" si="7"/>
        <v>115.78959383902581</v>
      </c>
      <c r="J64" s="13">
        <f t="shared" si="7"/>
        <v>210.51617855986558</v>
      </c>
      <c r="K64" s="13">
        <f t="shared" si="7"/>
        <v>155.78194740984782</v>
      </c>
      <c r="L64" s="13">
        <f t="shared" si="7"/>
        <v>0</v>
      </c>
      <c r="M64" s="13">
        <f t="shared" si="7"/>
        <v>183.52380545067606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141.55368756605415</v>
      </c>
      <c r="W64" s="13">
        <f t="shared" si="7"/>
        <v>102.21902675007894</v>
      </c>
      <c r="X64" s="13">
        <f t="shared" si="7"/>
        <v>0</v>
      </c>
      <c r="Y64" s="13">
        <f t="shared" si="7"/>
        <v>0</v>
      </c>
      <c r="Z64" s="14">
        <f t="shared" si="7"/>
        <v>64.00123257068022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44.825460861769486</v>
      </c>
      <c r="K66" s="16">
        <f t="shared" si="7"/>
        <v>58.50565588657438</v>
      </c>
      <c r="L66" s="16">
        <f t="shared" si="7"/>
        <v>0</v>
      </c>
      <c r="M66" s="16">
        <f t="shared" si="7"/>
        <v>51.92952054821086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79.97541981941323</v>
      </c>
      <c r="W66" s="16">
        <f t="shared" si="7"/>
        <v>69.68888888888888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/>
      <c r="C67" s="23"/>
      <c r="D67" s="24">
        <v>295870000</v>
      </c>
      <c r="E67" s="25">
        <v>295870000</v>
      </c>
      <c r="F67" s="25">
        <v>26239814</v>
      </c>
      <c r="G67" s="25">
        <v>31257451</v>
      </c>
      <c r="H67" s="25">
        <v>32485058</v>
      </c>
      <c r="I67" s="25">
        <v>89982323</v>
      </c>
      <c r="J67" s="25">
        <v>41601338</v>
      </c>
      <c r="K67" s="25">
        <v>26760053</v>
      </c>
      <c r="L67" s="25"/>
      <c r="M67" s="25">
        <v>68361391</v>
      </c>
      <c r="N67" s="25"/>
      <c r="O67" s="25"/>
      <c r="P67" s="25"/>
      <c r="Q67" s="25"/>
      <c r="R67" s="25"/>
      <c r="S67" s="25"/>
      <c r="T67" s="25"/>
      <c r="U67" s="25"/>
      <c r="V67" s="25">
        <v>158343714</v>
      </c>
      <c r="W67" s="25">
        <v>145449988</v>
      </c>
      <c r="X67" s="25"/>
      <c r="Y67" s="24"/>
      <c r="Z67" s="26">
        <v>295870000</v>
      </c>
    </row>
    <row r="68" spans="1:26" ht="13.5" hidden="1">
      <c r="A68" s="36" t="s">
        <v>31</v>
      </c>
      <c r="B68" s="18"/>
      <c r="C68" s="18"/>
      <c r="D68" s="19">
        <v>52000000</v>
      </c>
      <c r="E68" s="20">
        <v>52000000</v>
      </c>
      <c r="F68" s="20">
        <v>3935073</v>
      </c>
      <c r="G68" s="20">
        <v>4072230</v>
      </c>
      <c r="H68" s="20">
        <v>4367630</v>
      </c>
      <c r="I68" s="20">
        <v>12374933</v>
      </c>
      <c r="J68" s="20">
        <v>3580425</v>
      </c>
      <c r="K68" s="20">
        <v>3594985</v>
      </c>
      <c r="L68" s="20"/>
      <c r="M68" s="20">
        <v>7175410</v>
      </c>
      <c r="N68" s="20"/>
      <c r="O68" s="20"/>
      <c r="P68" s="20"/>
      <c r="Q68" s="20"/>
      <c r="R68" s="20"/>
      <c r="S68" s="20"/>
      <c r="T68" s="20"/>
      <c r="U68" s="20"/>
      <c r="V68" s="20">
        <v>19550343</v>
      </c>
      <c r="W68" s="20">
        <v>26796960</v>
      </c>
      <c r="X68" s="20"/>
      <c r="Y68" s="19"/>
      <c r="Z68" s="22">
        <v>52000000</v>
      </c>
    </row>
    <row r="69" spans="1:26" ht="13.5" hidden="1">
      <c r="A69" s="37" t="s">
        <v>32</v>
      </c>
      <c r="B69" s="18"/>
      <c r="C69" s="18"/>
      <c r="D69" s="19">
        <v>239370000</v>
      </c>
      <c r="E69" s="20">
        <v>239370000</v>
      </c>
      <c r="F69" s="20">
        <v>20154480</v>
      </c>
      <c r="G69" s="20">
        <v>25018035</v>
      </c>
      <c r="H69" s="20">
        <v>25935034</v>
      </c>
      <c r="I69" s="20">
        <v>71107549</v>
      </c>
      <c r="J69" s="20">
        <v>35790038</v>
      </c>
      <c r="K69" s="20">
        <v>20755101</v>
      </c>
      <c r="L69" s="20"/>
      <c r="M69" s="20">
        <v>56545139</v>
      </c>
      <c r="N69" s="20"/>
      <c r="O69" s="20"/>
      <c r="P69" s="20"/>
      <c r="Q69" s="20"/>
      <c r="R69" s="20"/>
      <c r="S69" s="20"/>
      <c r="T69" s="20"/>
      <c r="U69" s="20"/>
      <c r="V69" s="20">
        <v>127652688</v>
      </c>
      <c r="W69" s="20">
        <v>116403028</v>
      </c>
      <c r="X69" s="20"/>
      <c r="Y69" s="19"/>
      <c r="Z69" s="22">
        <v>239370000</v>
      </c>
    </row>
    <row r="70" spans="1:26" ht="13.5" hidden="1">
      <c r="A70" s="38" t="s">
        <v>105</v>
      </c>
      <c r="B70" s="18"/>
      <c r="C70" s="18"/>
      <c r="D70" s="19">
        <v>171000000</v>
      </c>
      <c r="E70" s="20">
        <v>171000000</v>
      </c>
      <c r="F70" s="20">
        <v>12879678</v>
      </c>
      <c r="G70" s="20">
        <v>13089924</v>
      </c>
      <c r="H70" s="20">
        <v>17950382</v>
      </c>
      <c r="I70" s="20">
        <v>43919984</v>
      </c>
      <c r="J70" s="20">
        <v>14073159</v>
      </c>
      <c r="K70" s="20">
        <v>12129300</v>
      </c>
      <c r="L70" s="20"/>
      <c r="M70" s="20">
        <v>26202459</v>
      </c>
      <c r="N70" s="20"/>
      <c r="O70" s="20"/>
      <c r="P70" s="20"/>
      <c r="Q70" s="20"/>
      <c r="R70" s="20"/>
      <c r="S70" s="20"/>
      <c r="T70" s="20"/>
      <c r="U70" s="20"/>
      <c r="V70" s="20">
        <v>70122443</v>
      </c>
      <c r="W70" s="20">
        <v>84764941</v>
      </c>
      <c r="X70" s="20"/>
      <c r="Y70" s="19"/>
      <c r="Z70" s="22">
        <v>171000000</v>
      </c>
    </row>
    <row r="71" spans="1:26" ht="13.5" hidden="1">
      <c r="A71" s="38" t="s">
        <v>106</v>
      </c>
      <c r="B71" s="18"/>
      <c r="C71" s="18"/>
      <c r="D71" s="19">
        <v>43892000</v>
      </c>
      <c r="E71" s="20">
        <v>43892000</v>
      </c>
      <c r="F71" s="20">
        <v>3807876</v>
      </c>
      <c r="G71" s="20">
        <v>8608757</v>
      </c>
      <c r="H71" s="20">
        <v>3661097</v>
      </c>
      <c r="I71" s="20">
        <v>16077730</v>
      </c>
      <c r="J71" s="20">
        <v>17834740</v>
      </c>
      <c r="K71" s="20">
        <v>4675180</v>
      </c>
      <c r="L71" s="20"/>
      <c r="M71" s="20">
        <v>22509920</v>
      </c>
      <c r="N71" s="20"/>
      <c r="O71" s="20"/>
      <c r="P71" s="20"/>
      <c r="Q71" s="20"/>
      <c r="R71" s="20"/>
      <c r="S71" s="20"/>
      <c r="T71" s="20"/>
      <c r="U71" s="20"/>
      <c r="V71" s="20">
        <v>38587650</v>
      </c>
      <c r="W71" s="20">
        <v>21273922</v>
      </c>
      <c r="X71" s="20"/>
      <c r="Y71" s="19"/>
      <c r="Z71" s="22">
        <v>43892000</v>
      </c>
    </row>
    <row r="72" spans="1:26" ht="13.5" hidden="1">
      <c r="A72" s="38" t="s">
        <v>107</v>
      </c>
      <c r="B72" s="18"/>
      <c r="C72" s="18"/>
      <c r="D72" s="19">
        <v>11497000</v>
      </c>
      <c r="E72" s="20">
        <v>11497000</v>
      </c>
      <c r="F72" s="20">
        <v>2369692</v>
      </c>
      <c r="G72" s="20">
        <v>2226099</v>
      </c>
      <c r="H72" s="20">
        <v>3009793</v>
      </c>
      <c r="I72" s="20">
        <v>7605584</v>
      </c>
      <c r="J72" s="20">
        <v>2791838</v>
      </c>
      <c r="K72" s="20">
        <v>2889776</v>
      </c>
      <c r="L72" s="20"/>
      <c r="M72" s="20">
        <v>5681614</v>
      </c>
      <c r="N72" s="20"/>
      <c r="O72" s="20"/>
      <c r="P72" s="20"/>
      <c r="Q72" s="20"/>
      <c r="R72" s="20"/>
      <c r="S72" s="20"/>
      <c r="T72" s="20"/>
      <c r="U72" s="20"/>
      <c r="V72" s="20">
        <v>13287198</v>
      </c>
      <c r="W72" s="20">
        <v>4882798</v>
      </c>
      <c r="X72" s="20"/>
      <c r="Y72" s="19"/>
      <c r="Z72" s="22">
        <v>11497000</v>
      </c>
    </row>
    <row r="73" spans="1:26" ht="13.5" hidden="1">
      <c r="A73" s="38" t="s">
        <v>108</v>
      </c>
      <c r="B73" s="18"/>
      <c r="C73" s="18"/>
      <c r="D73" s="19">
        <v>12981000</v>
      </c>
      <c r="E73" s="20">
        <v>12981000</v>
      </c>
      <c r="F73" s="20">
        <v>1097234</v>
      </c>
      <c r="G73" s="20">
        <v>1093255</v>
      </c>
      <c r="H73" s="20">
        <v>1313762</v>
      </c>
      <c r="I73" s="20">
        <v>3504251</v>
      </c>
      <c r="J73" s="20">
        <v>1090301</v>
      </c>
      <c r="K73" s="20">
        <v>1060845</v>
      </c>
      <c r="L73" s="20"/>
      <c r="M73" s="20">
        <v>2151146</v>
      </c>
      <c r="N73" s="20"/>
      <c r="O73" s="20"/>
      <c r="P73" s="20"/>
      <c r="Q73" s="20"/>
      <c r="R73" s="20"/>
      <c r="S73" s="20"/>
      <c r="T73" s="20"/>
      <c r="U73" s="20"/>
      <c r="V73" s="20">
        <v>5655397</v>
      </c>
      <c r="W73" s="20">
        <v>5481367</v>
      </c>
      <c r="X73" s="20"/>
      <c r="Y73" s="19"/>
      <c r="Z73" s="22">
        <v>12981000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4500000</v>
      </c>
      <c r="E75" s="29">
        <v>4500000</v>
      </c>
      <c r="F75" s="29">
        <v>2150261</v>
      </c>
      <c r="G75" s="29">
        <v>2167186</v>
      </c>
      <c r="H75" s="29">
        <v>2182394</v>
      </c>
      <c r="I75" s="29">
        <v>6499841</v>
      </c>
      <c r="J75" s="29">
        <v>2230875</v>
      </c>
      <c r="K75" s="29">
        <v>2409967</v>
      </c>
      <c r="L75" s="29"/>
      <c r="M75" s="29">
        <v>4640842</v>
      </c>
      <c r="N75" s="29"/>
      <c r="O75" s="29"/>
      <c r="P75" s="29"/>
      <c r="Q75" s="29"/>
      <c r="R75" s="29"/>
      <c r="S75" s="29"/>
      <c r="T75" s="29"/>
      <c r="U75" s="29"/>
      <c r="V75" s="29">
        <v>11140683</v>
      </c>
      <c r="W75" s="29">
        <v>2250000</v>
      </c>
      <c r="X75" s="29"/>
      <c r="Y75" s="28"/>
      <c r="Z75" s="30">
        <v>4500000</v>
      </c>
    </row>
    <row r="76" spans="1:26" ht="13.5" hidden="1">
      <c r="A76" s="41" t="s">
        <v>112</v>
      </c>
      <c r="B76" s="31"/>
      <c r="C76" s="31"/>
      <c r="D76" s="32">
        <v>226503000</v>
      </c>
      <c r="E76" s="33">
        <v>226503000</v>
      </c>
      <c r="F76" s="33">
        <v>16360160</v>
      </c>
      <c r="G76" s="33">
        <v>19265254</v>
      </c>
      <c r="H76" s="33">
        <v>18478314</v>
      </c>
      <c r="I76" s="33">
        <v>54103728</v>
      </c>
      <c r="J76" s="33">
        <v>18136148</v>
      </c>
      <c r="K76" s="33">
        <v>16839041</v>
      </c>
      <c r="L76" s="33"/>
      <c r="M76" s="33">
        <v>34975189</v>
      </c>
      <c r="N76" s="33"/>
      <c r="O76" s="33"/>
      <c r="P76" s="33"/>
      <c r="Q76" s="33"/>
      <c r="R76" s="33"/>
      <c r="S76" s="33"/>
      <c r="T76" s="33"/>
      <c r="U76" s="33"/>
      <c r="V76" s="33">
        <v>89078917</v>
      </c>
      <c r="W76" s="33">
        <v>112596000</v>
      </c>
      <c r="X76" s="33"/>
      <c r="Y76" s="32"/>
      <c r="Z76" s="34">
        <v>226503000</v>
      </c>
    </row>
    <row r="77" spans="1:26" ht="13.5" hidden="1">
      <c r="A77" s="36" t="s">
        <v>31</v>
      </c>
      <c r="B77" s="18"/>
      <c r="C77" s="18"/>
      <c r="D77" s="19">
        <v>33800000</v>
      </c>
      <c r="E77" s="20">
        <v>33800000</v>
      </c>
      <c r="F77" s="20">
        <v>1856770</v>
      </c>
      <c r="G77" s="20">
        <v>2883149</v>
      </c>
      <c r="H77" s="20">
        <v>2815604</v>
      </c>
      <c r="I77" s="20">
        <v>7555523</v>
      </c>
      <c r="J77" s="20">
        <v>2280811</v>
      </c>
      <c r="K77" s="20">
        <v>2108394</v>
      </c>
      <c r="L77" s="20"/>
      <c r="M77" s="20">
        <v>4389205</v>
      </c>
      <c r="N77" s="20"/>
      <c r="O77" s="20"/>
      <c r="P77" s="20"/>
      <c r="Q77" s="20"/>
      <c r="R77" s="20"/>
      <c r="S77" s="20"/>
      <c r="T77" s="20"/>
      <c r="U77" s="20"/>
      <c r="V77" s="20">
        <v>11944728</v>
      </c>
      <c r="W77" s="20">
        <v>16559000</v>
      </c>
      <c r="X77" s="20"/>
      <c r="Y77" s="19"/>
      <c r="Z77" s="22">
        <v>33800000</v>
      </c>
    </row>
    <row r="78" spans="1:26" ht="13.5" hidden="1">
      <c r="A78" s="37" t="s">
        <v>32</v>
      </c>
      <c r="B78" s="18"/>
      <c r="C78" s="18"/>
      <c r="D78" s="19">
        <v>188203000</v>
      </c>
      <c r="E78" s="20">
        <v>188203000</v>
      </c>
      <c r="F78" s="20">
        <v>12353129</v>
      </c>
      <c r="G78" s="20">
        <v>14214919</v>
      </c>
      <c r="H78" s="20">
        <v>13480316</v>
      </c>
      <c r="I78" s="20">
        <v>40048364</v>
      </c>
      <c r="J78" s="20">
        <v>14855337</v>
      </c>
      <c r="K78" s="20">
        <v>13320680</v>
      </c>
      <c r="L78" s="20"/>
      <c r="M78" s="20">
        <v>28176017</v>
      </c>
      <c r="N78" s="20"/>
      <c r="O78" s="20"/>
      <c r="P78" s="20"/>
      <c r="Q78" s="20"/>
      <c r="R78" s="20"/>
      <c r="S78" s="20"/>
      <c r="T78" s="20"/>
      <c r="U78" s="20"/>
      <c r="V78" s="20">
        <v>68224381</v>
      </c>
      <c r="W78" s="20">
        <v>94469000</v>
      </c>
      <c r="X78" s="20"/>
      <c r="Y78" s="19"/>
      <c r="Z78" s="22">
        <v>188203000</v>
      </c>
    </row>
    <row r="79" spans="1:26" ht="13.5" hidden="1">
      <c r="A79" s="38" t="s">
        <v>105</v>
      </c>
      <c r="B79" s="18"/>
      <c r="C79" s="18"/>
      <c r="D79" s="19">
        <v>145000000</v>
      </c>
      <c r="E79" s="20">
        <v>145000000</v>
      </c>
      <c r="F79" s="20">
        <v>10165431</v>
      </c>
      <c r="G79" s="20">
        <v>11112125</v>
      </c>
      <c r="H79" s="20">
        <v>9105859</v>
      </c>
      <c r="I79" s="20">
        <v>30383415</v>
      </c>
      <c r="J79" s="20">
        <v>10270459</v>
      </c>
      <c r="K79" s="20">
        <v>9445966</v>
      </c>
      <c r="L79" s="20"/>
      <c r="M79" s="20">
        <v>19716425</v>
      </c>
      <c r="N79" s="20"/>
      <c r="O79" s="20"/>
      <c r="P79" s="20"/>
      <c r="Q79" s="20"/>
      <c r="R79" s="20"/>
      <c r="S79" s="20"/>
      <c r="T79" s="20"/>
      <c r="U79" s="20"/>
      <c r="V79" s="20">
        <v>50099840</v>
      </c>
      <c r="W79" s="20">
        <v>74336000</v>
      </c>
      <c r="X79" s="20"/>
      <c r="Y79" s="19"/>
      <c r="Z79" s="22">
        <v>145000000</v>
      </c>
    </row>
    <row r="80" spans="1:26" ht="13.5" hidden="1">
      <c r="A80" s="38" t="s">
        <v>106</v>
      </c>
      <c r="B80" s="18"/>
      <c r="C80" s="18"/>
      <c r="D80" s="19">
        <v>27652000</v>
      </c>
      <c r="E80" s="20">
        <v>27652000</v>
      </c>
      <c r="F80" s="20">
        <v>980869</v>
      </c>
      <c r="G80" s="20">
        <v>1351225</v>
      </c>
      <c r="H80" s="20">
        <v>1320180</v>
      </c>
      <c r="I80" s="20">
        <v>3652274</v>
      </c>
      <c r="J80" s="20">
        <v>1424713</v>
      </c>
      <c r="K80" s="20">
        <v>1482926</v>
      </c>
      <c r="L80" s="20"/>
      <c r="M80" s="20">
        <v>2907639</v>
      </c>
      <c r="N80" s="20"/>
      <c r="O80" s="20"/>
      <c r="P80" s="20"/>
      <c r="Q80" s="20"/>
      <c r="R80" s="20"/>
      <c r="S80" s="20"/>
      <c r="T80" s="20"/>
      <c r="U80" s="20"/>
      <c r="V80" s="20">
        <v>6559913</v>
      </c>
      <c r="W80" s="20">
        <v>11977000</v>
      </c>
      <c r="X80" s="20"/>
      <c r="Y80" s="19"/>
      <c r="Z80" s="22">
        <v>27652000</v>
      </c>
    </row>
    <row r="81" spans="1:26" ht="13.5" hidden="1">
      <c r="A81" s="38" t="s">
        <v>107</v>
      </c>
      <c r="B81" s="18"/>
      <c r="C81" s="18"/>
      <c r="D81" s="19">
        <v>7243000</v>
      </c>
      <c r="E81" s="20">
        <v>7243000</v>
      </c>
      <c r="F81" s="20">
        <v>291989</v>
      </c>
      <c r="G81" s="20">
        <v>806196</v>
      </c>
      <c r="H81" s="20">
        <v>856932</v>
      </c>
      <c r="I81" s="20">
        <v>1955117</v>
      </c>
      <c r="J81" s="20">
        <v>864905</v>
      </c>
      <c r="K81" s="20">
        <v>739183</v>
      </c>
      <c r="L81" s="20"/>
      <c r="M81" s="20">
        <v>1604088</v>
      </c>
      <c r="N81" s="20"/>
      <c r="O81" s="20"/>
      <c r="P81" s="20"/>
      <c r="Q81" s="20"/>
      <c r="R81" s="20"/>
      <c r="S81" s="20"/>
      <c r="T81" s="20"/>
      <c r="U81" s="20"/>
      <c r="V81" s="20">
        <v>3559205</v>
      </c>
      <c r="W81" s="20">
        <v>2553000</v>
      </c>
      <c r="X81" s="20"/>
      <c r="Y81" s="19"/>
      <c r="Z81" s="22">
        <v>7243000</v>
      </c>
    </row>
    <row r="82" spans="1:26" ht="13.5" hidden="1">
      <c r="A82" s="38" t="s">
        <v>108</v>
      </c>
      <c r="B82" s="18"/>
      <c r="C82" s="18"/>
      <c r="D82" s="19">
        <v>8308000</v>
      </c>
      <c r="E82" s="20">
        <v>8308000</v>
      </c>
      <c r="F82" s="20">
        <v>914840</v>
      </c>
      <c r="G82" s="20">
        <v>945373</v>
      </c>
      <c r="H82" s="20">
        <v>2197345</v>
      </c>
      <c r="I82" s="20">
        <v>4057558</v>
      </c>
      <c r="J82" s="20">
        <v>2295260</v>
      </c>
      <c r="K82" s="20">
        <v>1652605</v>
      </c>
      <c r="L82" s="20"/>
      <c r="M82" s="20">
        <v>3947865</v>
      </c>
      <c r="N82" s="20"/>
      <c r="O82" s="20"/>
      <c r="P82" s="20"/>
      <c r="Q82" s="20"/>
      <c r="R82" s="20"/>
      <c r="S82" s="20"/>
      <c r="T82" s="20"/>
      <c r="U82" s="20"/>
      <c r="V82" s="20">
        <v>8005423</v>
      </c>
      <c r="W82" s="20">
        <v>5603000</v>
      </c>
      <c r="X82" s="20"/>
      <c r="Y82" s="19"/>
      <c r="Z82" s="22">
        <v>8308000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4500000</v>
      </c>
      <c r="E84" s="29">
        <v>4500000</v>
      </c>
      <c r="F84" s="29">
        <v>2150261</v>
      </c>
      <c r="G84" s="29">
        <v>2167186</v>
      </c>
      <c r="H84" s="29">
        <v>2182394</v>
      </c>
      <c r="I84" s="29">
        <v>6499841</v>
      </c>
      <c r="J84" s="29">
        <v>1000000</v>
      </c>
      <c r="K84" s="29">
        <v>1409967</v>
      </c>
      <c r="L84" s="29"/>
      <c r="M84" s="29">
        <v>2409967</v>
      </c>
      <c r="N84" s="29"/>
      <c r="O84" s="29"/>
      <c r="P84" s="29"/>
      <c r="Q84" s="29"/>
      <c r="R84" s="29"/>
      <c r="S84" s="29"/>
      <c r="T84" s="29"/>
      <c r="U84" s="29"/>
      <c r="V84" s="29">
        <v>8909808</v>
      </c>
      <c r="W84" s="29">
        <v>1568000</v>
      </c>
      <c r="X84" s="29"/>
      <c r="Y84" s="28"/>
      <c r="Z84" s="30">
        <v>4500000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24699676</v>
      </c>
      <c r="E5" s="59">
        <v>24699676</v>
      </c>
      <c r="F5" s="59">
        <v>1315207</v>
      </c>
      <c r="G5" s="59">
        <v>1329772</v>
      </c>
      <c r="H5" s="59">
        <v>1329229</v>
      </c>
      <c r="I5" s="59">
        <v>3974208</v>
      </c>
      <c r="J5" s="59">
        <v>1319859</v>
      </c>
      <c r="K5" s="59">
        <v>1820440</v>
      </c>
      <c r="L5" s="59">
        <v>1822957</v>
      </c>
      <c r="M5" s="59">
        <v>4963256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8937464</v>
      </c>
      <c r="W5" s="59">
        <v>12349836</v>
      </c>
      <c r="X5" s="59">
        <v>-3412372</v>
      </c>
      <c r="Y5" s="60">
        <v>-27.63</v>
      </c>
      <c r="Z5" s="61">
        <v>24699676</v>
      </c>
    </row>
    <row r="6" spans="1:26" ht="13.5">
      <c r="A6" s="57" t="s">
        <v>32</v>
      </c>
      <c r="B6" s="18">
        <v>0</v>
      </c>
      <c r="C6" s="18">
        <v>0</v>
      </c>
      <c r="D6" s="58">
        <v>73291550</v>
      </c>
      <c r="E6" s="59">
        <v>73291550</v>
      </c>
      <c r="F6" s="59">
        <v>5809915</v>
      </c>
      <c r="G6" s="59">
        <v>5124252</v>
      </c>
      <c r="H6" s="59">
        <v>5439013</v>
      </c>
      <c r="I6" s="59">
        <v>16373180</v>
      </c>
      <c r="J6" s="59">
        <v>6017107</v>
      </c>
      <c r="K6" s="59">
        <v>6175606</v>
      </c>
      <c r="L6" s="59">
        <v>6365357</v>
      </c>
      <c r="M6" s="59">
        <v>18558070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34931250</v>
      </c>
      <c r="W6" s="59">
        <v>33757722</v>
      </c>
      <c r="X6" s="59">
        <v>1173528</v>
      </c>
      <c r="Y6" s="60">
        <v>3.48</v>
      </c>
      <c r="Z6" s="61">
        <v>73291550</v>
      </c>
    </row>
    <row r="7" spans="1:26" ht="13.5">
      <c r="A7" s="57" t="s">
        <v>33</v>
      </c>
      <c r="B7" s="18">
        <v>0</v>
      </c>
      <c r="C7" s="18">
        <v>0</v>
      </c>
      <c r="D7" s="58">
        <v>151537</v>
      </c>
      <c r="E7" s="59">
        <v>151537</v>
      </c>
      <c r="F7" s="59">
        <v>14027</v>
      </c>
      <c r="G7" s="59">
        <v>0</v>
      </c>
      <c r="H7" s="59">
        <v>0</v>
      </c>
      <c r="I7" s="59">
        <v>14027</v>
      </c>
      <c r="J7" s="59">
        <v>7491</v>
      </c>
      <c r="K7" s="59">
        <v>2914</v>
      </c>
      <c r="L7" s="59">
        <v>3649</v>
      </c>
      <c r="M7" s="59">
        <v>14054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28081</v>
      </c>
      <c r="W7" s="59">
        <v>75768</v>
      </c>
      <c r="X7" s="59">
        <v>-47687</v>
      </c>
      <c r="Y7" s="60">
        <v>-62.94</v>
      </c>
      <c r="Z7" s="61">
        <v>151537</v>
      </c>
    </row>
    <row r="8" spans="1:26" ht="13.5">
      <c r="A8" s="57" t="s">
        <v>34</v>
      </c>
      <c r="B8" s="18">
        <v>0</v>
      </c>
      <c r="C8" s="18">
        <v>0</v>
      </c>
      <c r="D8" s="58">
        <v>133599000</v>
      </c>
      <c r="E8" s="59">
        <v>133599000</v>
      </c>
      <c r="F8" s="59">
        <v>52558000</v>
      </c>
      <c r="G8" s="59">
        <v>0</v>
      </c>
      <c r="H8" s="59">
        <v>0</v>
      </c>
      <c r="I8" s="59">
        <v>52558000</v>
      </c>
      <c r="J8" s="59">
        <v>0</v>
      </c>
      <c r="K8" s="59">
        <v>0</v>
      </c>
      <c r="L8" s="59">
        <v>42045999</v>
      </c>
      <c r="M8" s="59">
        <v>42045999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94603999</v>
      </c>
      <c r="W8" s="59">
        <v>66799500</v>
      </c>
      <c r="X8" s="59">
        <v>27804499</v>
      </c>
      <c r="Y8" s="60">
        <v>41.62</v>
      </c>
      <c r="Z8" s="61">
        <v>133599000</v>
      </c>
    </row>
    <row r="9" spans="1:26" ht="13.5">
      <c r="A9" s="57" t="s">
        <v>35</v>
      </c>
      <c r="B9" s="18">
        <v>0</v>
      </c>
      <c r="C9" s="18">
        <v>0</v>
      </c>
      <c r="D9" s="58">
        <v>28355439</v>
      </c>
      <c r="E9" s="59">
        <v>28355439</v>
      </c>
      <c r="F9" s="59">
        <v>1086370</v>
      </c>
      <c r="G9" s="59">
        <v>124067</v>
      </c>
      <c r="H9" s="59">
        <v>1836923</v>
      </c>
      <c r="I9" s="59">
        <v>3047360</v>
      </c>
      <c r="J9" s="59">
        <v>353834</v>
      </c>
      <c r="K9" s="59">
        <v>284726</v>
      </c>
      <c r="L9" s="59">
        <v>64285</v>
      </c>
      <c r="M9" s="59">
        <v>702845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3750205</v>
      </c>
      <c r="W9" s="59">
        <v>14177718</v>
      </c>
      <c r="X9" s="59">
        <v>-10427513</v>
      </c>
      <c r="Y9" s="60">
        <v>-73.55</v>
      </c>
      <c r="Z9" s="61">
        <v>28355439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260097202</v>
      </c>
      <c r="E10" s="65">
        <f t="shared" si="0"/>
        <v>260097202</v>
      </c>
      <c r="F10" s="65">
        <f t="shared" si="0"/>
        <v>60783519</v>
      </c>
      <c r="G10" s="65">
        <f t="shared" si="0"/>
        <v>6578091</v>
      </c>
      <c r="H10" s="65">
        <f t="shared" si="0"/>
        <v>8605165</v>
      </c>
      <c r="I10" s="65">
        <f t="shared" si="0"/>
        <v>75966775</v>
      </c>
      <c r="J10" s="65">
        <f t="shared" si="0"/>
        <v>7698291</v>
      </c>
      <c r="K10" s="65">
        <f t="shared" si="0"/>
        <v>8283686</v>
      </c>
      <c r="L10" s="65">
        <f t="shared" si="0"/>
        <v>50302247</v>
      </c>
      <c r="M10" s="65">
        <f t="shared" si="0"/>
        <v>66284224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142250999</v>
      </c>
      <c r="W10" s="65">
        <f t="shared" si="0"/>
        <v>127160544</v>
      </c>
      <c r="X10" s="65">
        <f t="shared" si="0"/>
        <v>15090455</v>
      </c>
      <c r="Y10" s="66">
        <f>+IF(W10&lt;&gt;0,(X10/W10)*100,0)</f>
        <v>11.86724633703989</v>
      </c>
      <c r="Z10" s="67">
        <f t="shared" si="0"/>
        <v>260097202</v>
      </c>
    </row>
    <row r="11" spans="1:26" ht="13.5">
      <c r="A11" s="57" t="s">
        <v>36</v>
      </c>
      <c r="B11" s="18">
        <v>0</v>
      </c>
      <c r="C11" s="18">
        <v>0</v>
      </c>
      <c r="D11" s="58">
        <v>116377002</v>
      </c>
      <c r="E11" s="59">
        <v>116377002</v>
      </c>
      <c r="F11" s="59">
        <v>10110600</v>
      </c>
      <c r="G11" s="59">
        <v>9553647</v>
      </c>
      <c r="H11" s="59">
        <v>10407677</v>
      </c>
      <c r="I11" s="59">
        <v>30071924</v>
      </c>
      <c r="J11" s="59">
        <v>9453120</v>
      </c>
      <c r="K11" s="59">
        <v>10241817</v>
      </c>
      <c r="L11" s="59">
        <v>10726449</v>
      </c>
      <c r="M11" s="59">
        <v>30421386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60493310</v>
      </c>
      <c r="W11" s="59">
        <v>59342880</v>
      </c>
      <c r="X11" s="59">
        <v>1150430</v>
      </c>
      <c r="Y11" s="60">
        <v>1.94</v>
      </c>
      <c r="Z11" s="61">
        <v>116377002</v>
      </c>
    </row>
    <row r="12" spans="1:26" ht="13.5">
      <c r="A12" s="57" t="s">
        <v>37</v>
      </c>
      <c r="B12" s="18">
        <v>0</v>
      </c>
      <c r="C12" s="18">
        <v>0</v>
      </c>
      <c r="D12" s="58">
        <v>15495108</v>
      </c>
      <c r="E12" s="59">
        <v>15495108</v>
      </c>
      <c r="F12" s="59">
        <v>455545</v>
      </c>
      <c r="G12" s="59">
        <v>689714</v>
      </c>
      <c r="H12" s="59">
        <v>616809</v>
      </c>
      <c r="I12" s="59">
        <v>1762068</v>
      </c>
      <c r="J12" s="59">
        <v>626136</v>
      </c>
      <c r="K12" s="59">
        <v>635576</v>
      </c>
      <c r="L12" s="59">
        <v>630182</v>
      </c>
      <c r="M12" s="59">
        <v>1891894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3653962</v>
      </c>
      <c r="W12" s="59">
        <v>7747554</v>
      </c>
      <c r="X12" s="59">
        <v>-4093592</v>
      </c>
      <c r="Y12" s="60">
        <v>-52.84</v>
      </c>
      <c r="Z12" s="61">
        <v>15495108</v>
      </c>
    </row>
    <row r="13" spans="1:26" ht="13.5">
      <c r="A13" s="57" t="s">
        <v>98</v>
      </c>
      <c r="B13" s="18">
        <v>0</v>
      </c>
      <c r="C13" s="18">
        <v>0</v>
      </c>
      <c r="D13" s="58">
        <v>40000000</v>
      </c>
      <c r="E13" s="59">
        <v>40000000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12269820</v>
      </c>
      <c r="X13" s="59">
        <v>-12269820</v>
      </c>
      <c r="Y13" s="60">
        <v>-100</v>
      </c>
      <c r="Z13" s="61">
        <v>40000000</v>
      </c>
    </row>
    <row r="14" spans="1:26" ht="13.5">
      <c r="A14" s="57" t="s">
        <v>38</v>
      </c>
      <c r="B14" s="18">
        <v>0</v>
      </c>
      <c r="C14" s="18">
        <v>0</v>
      </c>
      <c r="D14" s="58">
        <v>1284985</v>
      </c>
      <c r="E14" s="59">
        <v>1284985</v>
      </c>
      <c r="F14" s="59">
        <v>71637</v>
      </c>
      <c r="G14" s="59">
        <v>80603</v>
      </c>
      <c r="H14" s="59">
        <v>80603</v>
      </c>
      <c r="I14" s="59">
        <v>232843</v>
      </c>
      <c r="J14" s="59">
        <v>160164</v>
      </c>
      <c r="K14" s="59">
        <v>158425</v>
      </c>
      <c r="L14" s="59">
        <v>136868</v>
      </c>
      <c r="M14" s="59">
        <v>455457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688300</v>
      </c>
      <c r="W14" s="59">
        <v>642492</v>
      </c>
      <c r="X14" s="59">
        <v>45808</v>
      </c>
      <c r="Y14" s="60">
        <v>7.13</v>
      </c>
      <c r="Z14" s="61">
        <v>1284985</v>
      </c>
    </row>
    <row r="15" spans="1:26" ht="13.5">
      <c r="A15" s="57" t="s">
        <v>39</v>
      </c>
      <c r="B15" s="18">
        <v>0</v>
      </c>
      <c r="C15" s="18">
        <v>0</v>
      </c>
      <c r="D15" s="58">
        <v>59198331</v>
      </c>
      <c r="E15" s="59">
        <v>59198331</v>
      </c>
      <c r="F15" s="59">
        <v>5161946</v>
      </c>
      <c r="G15" s="59">
        <v>5202749</v>
      </c>
      <c r="H15" s="59">
        <v>4212144</v>
      </c>
      <c r="I15" s="59">
        <v>14576839</v>
      </c>
      <c r="J15" s="59">
        <v>2540966</v>
      </c>
      <c r="K15" s="59">
        <v>2993919</v>
      </c>
      <c r="L15" s="59">
        <v>5184408</v>
      </c>
      <c r="M15" s="59">
        <v>10719293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25296132</v>
      </c>
      <c r="W15" s="59">
        <v>19976760</v>
      </c>
      <c r="X15" s="59">
        <v>5319372</v>
      </c>
      <c r="Y15" s="60">
        <v>26.63</v>
      </c>
      <c r="Z15" s="61">
        <v>59198331</v>
      </c>
    </row>
    <row r="16" spans="1:26" ht="13.5">
      <c r="A16" s="68" t="s">
        <v>40</v>
      </c>
      <c r="B16" s="18">
        <v>0</v>
      </c>
      <c r="C16" s="18">
        <v>0</v>
      </c>
      <c r="D16" s="58">
        <v>11054000</v>
      </c>
      <c r="E16" s="59">
        <v>11054000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648155</v>
      </c>
      <c r="L16" s="59">
        <v>0</v>
      </c>
      <c r="M16" s="59">
        <v>648155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648155</v>
      </c>
      <c r="W16" s="59">
        <v>5527002</v>
      </c>
      <c r="X16" s="59">
        <v>-4878847</v>
      </c>
      <c r="Y16" s="60">
        <v>-88.27</v>
      </c>
      <c r="Z16" s="61">
        <v>11054000</v>
      </c>
    </row>
    <row r="17" spans="1:26" ht="13.5">
      <c r="A17" s="57" t="s">
        <v>41</v>
      </c>
      <c r="B17" s="18">
        <v>0</v>
      </c>
      <c r="C17" s="18">
        <v>0</v>
      </c>
      <c r="D17" s="58">
        <v>49828567</v>
      </c>
      <c r="E17" s="59">
        <v>49828567</v>
      </c>
      <c r="F17" s="59">
        <v>4972136</v>
      </c>
      <c r="G17" s="59">
        <v>3121382</v>
      </c>
      <c r="H17" s="59">
        <v>2330206</v>
      </c>
      <c r="I17" s="59">
        <v>10423724</v>
      </c>
      <c r="J17" s="59">
        <v>1485026</v>
      </c>
      <c r="K17" s="59">
        <v>1908391</v>
      </c>
      <c r="L17" s="59">
        <v>2431324</v>
      </c>
      <c r="M17" s="59">
        <v>5824741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16248465</v>
      </c>
      <c r="W17" s="59">
        <v>24848742</v>
      </c>
      <c r="X17" s="59">
        <v>-8600277</v>
      </c>
      <c r="Y17" s="60">
        <v>-34.61</v>
      </c>
      <c r="Z17" s="61">
        <v>49828567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293237993</v>
      </c>
      <c r="E18" s="72">
        <f t="shared" si="1"/>
        <v>293237993</v>
      </c>
      <c r="F18" s="72">
        <f t="shared" si="1"/>
        <v>20771864</v>
      </c>
      <c r="G18" s="72">
        <f t="shared" si="1"/>
        <v>18648095</v>
      </c>
      <c r="H18" s="72">
        <f t="shared" si="1"/>
        <v>17647439</v>
      </c>
      <c r="I18" s="72">
        <f t="shared" si="1"/>
        <v>57067398</v>
      </c>
      <c r="J18" s="72">
        <f t="shared" si="1"/>
        <v>14265412</v>
      </c>
      <c r="K18" s="72">
        <f t="shared" si="1"/>
        <v>16586283</v>
      </c>
      <c r="L18" s="72">
        <f t="shared" si="1"/>
        <v>19109231</v>
      </c>
      <c r="M18" s="72">
        <f t="shared" si="1"/>
        <v>49960926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107028324</v>
      </c>
      <c r="W18" s="72">
        <f t="shared" si="1"/>
        <v>130355250</v>
      </c>
      <c r="X18" s="72">
        <f t="shared" si="1"/>
        <v>-23326926</v>
      </c>
      <c r="Y18" s="66">
        <f>+IF(W18&lt;&gt;0,(X18/W18)*100,0)</f>
        <v>-17.894888007962855</v>
      </c>
      <c r="Z18" s="73">
        <f t="shared" si="1"/>
        <v>293237993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-33140791</v>
      </c>
      <c r="E19" s="76">
        <f t="shared" si="2"/>
        <v>-33140791</v>
      </c>
      <c r="F19" s="76">
        <f t="shared" si="2"/>
        <v>40011655</v>
      </c>
      <c r="G19" s="76">
        <f t="shared" si="2"/>
        <v>-12070004</v>
      </c>
      <c r="H19" s="76">
        <f t="shared" si="2"/>
        <v>-9042274</v>
      </c>
      <c r="I19" s="76">
        <f t="shared" si="2"/>
        <v>18899377</v>
      </c>
      <c r="J19" s="76">
        <f t="shared" si="2"/>
        <v>-6567121</v>
      </c>
      <c r="K19" s="76">
        <f t="shared" si="2"/>
        <v>-8302597</v>
      </c>
      <c r="L19" s="76">
        <f t="shared" si="2"/>
        <v>31193016</v>
      </c>
      <c r="M19" s="76">
        <f t="shared" si="2"/>
        <v>16323298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35222675</v>
      </c>
      <c r="W19" s="76">
        <f>IF(E10=E18,0,W10-W18)</f>
        <v>-3194706</v>
      </c>
      <c r="X19" s="76">
        <f t="shared" si="2"/>
        <v>38417381</v>
      </c>
      <c r="Y19" s="77">
        <f>+IF(W19&lt;&gt;0,(X19/W19)*100,0)</f>
        <v>-1202.5325961136955</v>
      </c>
      <c r="Z19" s="78">
        <f t="shared" si="2"/>
        <v>-33140791</v>
      </c>
    </row>
    <row r="20" spans="1:26" ht="13.5">
      <c r="A20" s="57" t="s">
        <v>44</v>
      </c>
      <c r="B20" s="18">
        <v>0</v>
      </c>
      <c r="C20" s="18">
        <v>0</v>
      </c>
      <c r="D20" s="58">
        <v>31914000</v>
      </c>
      <c r="E20" s="59">
        <v>31914000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15957000</v>
      </c>
      <c r="X20" s="59">
        <v>-15957000</v>
      </c>
      <c r="Y20" s="60">
        <v>-100</v>
      </c>
      <c r="Z20" s="61">
        <v>31914000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-1226791</v>
      </c>
      <c r="E22" s="87">
        <f t="shared" si="3"/>
        <v>-1226791</v>
      </c>
      <c r="F22" s="87">
        <f t="shared" si="3"/>
        <v>40011655</v>
      </c>
      <c r="G22" s="87">
        <f t="shared" si="3"/>
        <v>-12070004</v>
      </c>
      <c r="H22" s="87">
        <f t="shared" si="3"/>
        <v>-9042274</v>
      </c>
      <c r="I22" s="87">
        <f t="shared" si="3"/>
        <v>18899377</v>
      </c>
      <c r="J22" s="87">
        <f t="shared" si="3"/>
        <v>-6567121</v>
      </c>
      <c r="K22" s="87">
        <f t="shared" si="3"/>
        <v>-8302597</v>
      </c>
      <c r="L22" s="87">
        <f t="shared" si="3"/>
        <v>31193016</v>
      </c>
      <c r="M22" s="87">
        <f t="shared" si="3"/>
        <v>16323298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35222675</v>
      </c>
      <c r="W22" s="87">
        <f t="shared" si="3"/>
        <v>12762294</v>
      </c>
      <c r="X22" s="87">
        <f t="shared" si="3"/>
        <v>22460381</v>
      </c>
      <c r="Y22" s="88">
        <f>+IF(W22&lt;&gt;0,(X22/W22)*100,0)</f>
        <v>175.99015506146463</v>
      </c>
      <c r="Z22" s="89">
        <f t="shared" si="3"/>
        <v>-1226791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-1226791</v>
      </c>
      <c r="E24" s="76">
        <f t="shared" si="4"/>
        <v>-1226791</v>
      </c>
      <c r="F24" s="76">
        <f t="shared" si="4"/>
        <v>40011655</v>
      </c>
      <c r="G24" s="76">
        <f t="shared" si="4"/>
        <v>-12070004</v>
      </c>
      <c r="H24" s="76">
        <f t="shared" si="4"/>
        <v>-9042274</v>
      </c>
      <c r="I24" s="76">
        <f t="shared" si="4"/>
        <v>18899377</v>
      </c>
      <c r="J24" s="76">
        <f t="shared" si="4"/>
        <v>-6567121</v>
      </c>
      <c r="K24" s="76">
        <f t="shared" si="4"/>
        <v>-8302597</v>
      </c>
      <c r="L24" s="76">
        <f t="shared" si="4"/>
        <v>31193016</v>
      </c>
      <c r="M24" s="76">
        <f t="shared" si="4"/>
        <v>16323298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35222675</v>
      </c>
      <c r="W24" s="76">
        <f t="shared" si="4"/>
        <v>12762294</v>
      </c>
      <c r="X24" s="76">
        <f t="shared" si="4"/>
        <v>22460381</v>
      </c>
      <c r="Y24" s="77">
        <f>+IF(W24&lt;&gt;0,(X24/W24)*100,0)</f>
        <v>175.99015506146463</v>
      </c>
      <c r="Z24" s="78">
        <f t="shared" si="4"/>
        <v>-1226791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33532950</v>
      </c>
      <c r="E27" s="99">
        <v>33532950</v>
      </c>
      <c r="F27" s="99">
        <v>10021655</v>
      </c>
      <c r="G27" s="99">
        <v>2132649</v>
      </c>
      <c r="H27" s="99">
        <v>0</v>
      </c>
      <c r="I27" s="99">
        <v>12154304</v>
      </c>
      <c r="J27" s="99">
        <v>369361</v>
      </c>
      <c r="K27" s="99">
        <v>0</v>
      </c>
      <c r="L27" s="99">
        <v>14183751</v>
      </c>
      <c r="M27" s="99">
        <v>14553112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26707416</v>
      </c>
      <c r="W27" s="99">
        <v>16766475</v>
      </c>
      <c r="X27" s="99">
        <v>9940941</v>
      </c>
      <c r="Y27" s="100">
        <v>59.29</v>
      </c>
      <c r="Z27" s="101">
        <v>33532950</v>
      </c>
    </row>
    <row r="28" spans="1:26" ht="13.5">
      <c r="A28" s="102" t="s">
        <v>44</v>
      </c>
      <c r="B28" s="18">
        <v>0</v>
      </c>
      <c r="C28" s="18">
        <v>0</v>
      </c>
      <c r="D28" s="58">
        <v>31914000</v>
      </c>
      <c r="E28" s="59">
        <v>31914000</v>
      </c>
      <c r="F28" s="59">
        <v>10021655</v>
      </c>
      <c r="G28" s="59">
        <v>2132649</v>
      </c>
      <c r="H28" s="59">
        <v>0</v>
      </c>
      <c r="I28" s="59">
        <v>12154304</v>
      </c>
      <c r="J28" s="59">
        <v>369361</v>
      </c>
      <c r="K28" s="59">
        <v>0</v>
      </c>
      <c r="L28" s="59">
        <v>14183751</v>
      </c>
      <c r="M28" s="59">
        <v>14553112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26707416</v>
      </c>
      <c r="W28" s="59">
        <v>15957000</v>
      </c>
      <c r="X28" s="59">
        <v>10750416</v>
      </c>
      <c r="Y28" s="60">
        <v>67.37</v>
      </c>
      <c r="Z28" s="61">
        <v>31914000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1618950</v>
      </c>
      <c r="E31" s="59">
        <v>1618950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809475</v>
      </c>
      <c r="X31" s="59">
        <v>-809475</v>
      </c>
      <c r="Y31" s="60">
        <v>-100</v>
      </c>
      <c r="Z31" s="61">
        <v>1618950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33532950</v>
      </c>
      <c r="E32" s="99">
        <f t="shared" si="5"/>
        <v>33532950</v>
      </c>
      <c r="F32" s="99">
        <f t="shared" si="5"/>
        <v>10021655</v>
      </c>
      <c r="G32" s="99">
        <f t="shared" si="5"/>
        <v>2132649</v>
      </c>
      <c r="H32" s="99">
        <f t="shared" si="5"/>
        <v>0</v>
      </c>
      <c r="I32" s="99">
        <f t="shared" si="5"/>
        <v>12154304</v>
      </c>
      <c r="J32" s="99">
        <f t="shared" si="5"/>
        <v>369361</v>
      </c>
      <c r="K32" s="99">
        <f t="shared" si="5"/>
        <v>0</v>
      </c>
      <c r="L32" s="99">
        <f t="shared" si="5"/>
        <v>14183751</v>
      </c>
      <c r="M32" s="99">
        <f t="shared" si="5"/>
        <v>14553112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26707416</v>
      </c>
      <c r="W32" s="99">
        <f t="shared" si="5"/>
        <v>16766475</v>
      </c>
      <c r="X32" s="99">
        <f t="shared" si="5"/>
        <v>9940941</v>
      </c>
      <c r="Y32" s="100">
        <f>+IF(W32&lt;&gt;0,(X32/W32)*100,0)</f>
        <v>59.29058433570563</v>
      </c>
      <c r="Z32" s="101">
        <f t="shared" si="5"/>
        <v>33532950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167381773</v>
      </c>
      <c r="E35" s="59">
        <v>167381773</v>
      </c>
      <c r="F35" s="59">
        <v>0</v>
      </c>
      <c r="G35" s="59">
        <v>0</v>
      </c>
      <c r="H35" s="59">
        <v>209119941</v>
      </c>
      <c r="I35" s="59">
        <v>209119941</v>
      </c>
      <c r="J35" s="59">
        <v>204953939</v>
      </c>
      <c r="K35" s="59">
        <v>201333121</v>
      </c>
      <c r="L35" s="59">
        <v>0</v>
      </c>
      <c r="M35" s="59">
        <v>201333121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201333121</v>
      </c>
      <c r="W35" s="59">
        <v>83690887</v>
      </c>
      <c r="X35" s="59">
        <v>117642234</v>
      </c>
      <c r="Y35" s="60">
        <v>140.57</v>
      </c>
      <c r="Z35" s="61">
        <v>167381773</v>
      </c>
    </row>
    <row r="36" spans="1:26" ht="13.5">
      <c r="A36" s="57" t="s">
        <v>53</v>
      </c>
      <c r="B36" s="18">
        <v>0</v>
      </c>
      <c r="C36" s="18">
        <v>0</v>
      </c>
      <c r="D36" s="58">
        <v>601498519</v>
      </c>
      <c r="E36" s="59">
        <v>601498519</v>
      </c>
      <c r="F36" s="59">
        <v>0</v>
      </c>
      <c r="G36" s="59">
        <v>0</v>
      </c>
      <c r="H36" s="59">
        <v>598172388</v>
      </c>
      <c r="I36" s="59">
        <v>598172388</v>
      </c>
      <c r="J36" s="59">
        <v>598172388</v>
      </c>
      <c r="K36" s="59">
        <v>605876197</v>
      </c>
      <c r="L36" s="59">
        <v>0</v>
      </c>
      <c r="M36" s="59">
        <v>605876197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605876197</v>
      </c>
      <c r="W36" s="59">
        <v>300749260</v>
      </c>
      <c r="X36" s="59">
        <v>305126937</v>
      </c>
      <c r="Y36" s="60">
        <v>101.46</v>
      </c>
      <c r="Z36" s="61">
        <v>601498519</v>
      </c>
    </row>
    <row r="37" spans="1:26" ht="13.5">
      <c r="A37" s="57" t="s">
        <v>54</v>
      </c>
      <c r="B37" s="18">
        <v>0</v>
      </c>
      <c r="C37" s="18">
        <v>0</v>
      </c>
      <c r="D37" s="58">
        <v>156729958</v>
      </c>
      <c r="E37" s="59">
        <v>156729958</v>
      </c>
      <c r="F37" s="59">
        <v>0</v>
      </c>
      <c r="G37" s="59">
        <v>0</v>
      </c>
      <c r="H37" s="59">
        <v>189784324</v>
      </c>
      <c r="I37" s="59">
        <v>189784324</v>
      </c>
      <c r="J37" s="59">
        <v>194494646</v>
      </c>
      <c r="K37" s="59">
        <v>207540169</v>
      </c>
      <c r="L37" s="59">
        <v>0</v>
      </c>
      <c r="M37" s="59">
        <v>207540169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207540169</v>
      </c>
      <c r="W37" s="59">
        <v>78364979</v>
      </c>
      <c r="X37" s="59">
        <v>129175190</v>
      </c>
      <c r="Y37" s="60">
        <v>164.84</v>
      </c>
      <c r="Z37" s="61">
        <v>156729958</v>
      </c>
    </row>
    <row r="38" spans="1:26" ht="13.5">
      <c r="A38" s="57" t="s">
        <v>55</v>
      </c>
      <c r="B38" s="18">
        <v>0</v>
      </c>
      <c r="C38" s="18">
        <v>0</v>
      </c>
      <c r="D38" s="58">
        <v>39356098</v>
      </c>
      <c r="E38" s="59">
        <v>39356098</v>
      </c>
      <c r="F38" s="59">
        <v>0</v>
      </c>
      <c r="G38" s="59">
        <v>0</v>
      </c>
      <c r="H38" s="59">
        <v>57509350</v>
      </c>
      <c r="I38" s="59">
        <v>57509350</v>
      </c>
      <c r="J38" s="59">
        <v>57509350</v>
      </c>
      <c r="K38" s="59">
        <v>57509350</v>
      </c>
      <c r="L38" s="59">
        <v>0</v>
      </c>
      <c r="M38" s="59">
        <v>57509350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57509350</v>
      </c>
      <c r="W38" s="59">
        <v>19678049</v>
      </c>
      <c r="X38" s="59">
        <v>37831301</v>
      </c>
      <c r="Y38" s="60">
        <v>192.25</v>
      </c>
      <c r="Z38" s="61">
        <v>39356098</v>
      </c>
    </row>
    <row r="39" spans="1:26" ht="13.5">
      <c r="A39" s="57" t="s">
        <v>56</v>
      </c>
      <c r="B39" s="18">
        <v>0</v>
      </c>
      <c r="C39" s="18">
        <v>0</v>
      </c>
      <c r="D39" s="58">
        <v>572794236</v>
      </c>
      <c r="E39" s="59">
        <v>572794236</v>
      </c>
      <c r="F39" s="59">
        <v>0</v>
      </c>
      <c r="G39" s="59">
        <v>0</v>
      </c>
      <c r="H39" s="59">
        <v>559998655</v>
      </c>
      <c r="I39" s="59">
        <v>559998655</v>
      </c>
      <c r="J39" s="59">
        <v>551122331</v>
      </c>
      <c r="K39" s="59">
        <v>542159799</v>
      </c>
      <c r="L39" s="59">
        <v>0</v>
      </c>
      <c r="M39" s="59">
        <v>542159799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542159799</v>
      </c>
      <c r="W39" s="59">
        <v>286397118</v>
      </c>
      <c r="X39" s="59">
        <v>255762681</v>
      </c>
      <c r="Y39" s="60">
        <v>89.3</v>
      </c>
      <c r="Z39" s="61">
        <v>572794236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83217261</v>
      </c>
      <c r="E42" s="59">
        <v>83217261</v>
      </c>
      <c r="F42" s="59">
        <v>22322683</v>
      </c>
      <c r="G42" s="59">
        <v>-784566</v>
      </c>
      <c r="H42" s="59">
        <v>-481565</v>
      </c>
      <c r="I42" s="59">
        <v>21056552</v>
      </c>
      <c r="J42" s="59">
        <v>-5000112</v>
      </c>
      <c r="K42" s="59">
        <v>-4882348</v>
      </c>
      <c r="L42" s="59">
        <v>40459141</v>
      </c>
      <c r="M42" s="59">
        <v>30576681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51633233</v>
      </c>
      <c r="W42" s="59">
        <v>32524734</v>
      </c>
      <c r="X42" s="59">
        <v>19108499</v>
      </c>
      <c r="Y42" s="60">
        <v>58.75</v>
      </c>
      <c r="Z42" s="61">
        <v>83217261</v>
      </c>
    </row>
    <row r="43" spans="1:26" ht="13.5">
      <c r="A43" s="57" t="s">
        <v>59</v>
      </c>
      <c r="B43" s="18">
        <v>0</v>
      </c>
      <c r="C43" s="18">
        <v>0</v>
      </c>
      <c r="D43" s="58">
        <v>-33532950</v>
      </c>
      <c r="E43" s="59">
        <v>-33532950</v>
      </c>
      <c r="F43" s="59">
        <v>-10021656</v>
      </c>
      <c r="G43" s="59">
        <v>-2132649</v>
      </c>
      <c r="H43" s="59">
        <v>-1567032</v>
      </c>
      <c r="I43" s="59">
        <v>-13721337</v>
      </c>
      <c r="J43" s="59">
        <v>-369361</v>
      </c>
      <c r="K43" s="59">
        <v>0</v>
      </c>
      <c r="L43" s="59">
        <v>-14183751</v>
      </c>
      <c r="M43" s="59">
        <v>-14553112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-28274449</v>
      </c>
      <c r="W43" s="59">
        <v>-16766478</v>
      </c>
      <c r="X43" s="59">
        <v>-11507971</v>
      </c>
      <c r="Y43" s="60">
        <v>68.64</v>
      </c>
      <c r="Z43" s="61">
        <v>-33532950</v>
      </c>
    </row>
    <row r="44" spans="1:26" ht="13.5">
      <c r="A44" s="57" t="s">
        <v>60</v>
      </c>
      <c r="B44" s="18">
        <v>0</v>
      </c>
      <c r="C44" s="18">
        <v>0</v>
      </c>
      <c r="D44" s="58">
        <v>-1284985</v>
      </c>
      <c r="E44" s="59">
        <v>-1284985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-642492</v>
      </c>
      <c r="X44" s="59">
        <v>642492</v>
      </c>
      <c r="Y44" s="60">
        <v>-100</v>
      </c>
      <c r="Z44" s="61">
        <v>-1284985</v>
      </c>
    </row>
    <row r="45" spans="1:26" ht="13.5">
      <c r="A45" s="69" t="s">
        <v>61</v>
      </c>
      <c r="B45" s="21">
        <v>0</v>
      </c>
      <c r="C45" s="21">
        <v>0</v>
      </c>
      <c r="D45" s="98">
        <v>48399326</v>
      </c>
      <c r="E45" s="99">
        <v>48399326</v>
      </c>
      <c r="F45" s="99">
        <v>18631802</v>
      </c>
      <c r="G45" s="99">
        <v>15714587</v>
      </c>
      <c r="H45" s="99">
        <v>13665990</v>
      </c>
      <c r="I45" s="99">
        <v>13665990</v>
      </c>
      <c r="J45" s="99">
        <v>8296517</v>
      </c>
      <c r="K45" s="99">
        <v>3414169</v>
      </c>
      <c r="L45" s="99">
        <v>29689559</v>
      </c>
      <c r="M45" s="99">
        <v>29689559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29689559</v>
      </c>
      <c r="W45" s="99">
        <v>15115764</v>
      </c>
      <c r="X45" s="99">
        <v>14573795</v>
      </c>
      <c r="Y45" s="100">
        <v>96.41</v>
      </c>
      <c r="Z45" s="101">
        <v>48399326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3394914</v>
      </c>
      <c r="C51" s="51">
        <v>0</v>
      </c>
      <c r="D51" s="128">
        <v>3495600</v>
      </c>
      <c r="E51" s="53">
        <v>4254926</v>
      </c>
      <c r="F51" s="53">
        <v>0</v>
      </c>
      <c r="G51" s="53">
        <v>0</v>
      </c>
      <c r="H51" s="53">
        <v>0</v>
      </c>
      <c r="I51" s="53">
        <v>5660046</v>
      </c>
      <c r="J51" s="53">
        <v>0</v>
      </c>
      <c r="K51" s="53">
        <v>0</v>
      </c>
      <c r="L51" s="53">
        <v>0</v>
      </c>
      <c r="M51" s="53">
        <v>6004312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-369891</v>
      </c>
      <c r="W51" s="53">
        <v>6719337</v>
      </c>
      <c r="X51" s="53">
        <v>0</v>
      </c>
      <c r="Y51" s="53">
        <v>29159244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85.03157925588154</v>
      </c>
      <c r="E58" s="7">
        <f t="shared" si="6"/>
        <v>85.03157925588154</v>
      </c>
      <c r="F58" s="7">
        <f t="shared" si="6"/>
        <v>91.04611822787034</v>
      </c>
      <c r="G58" s="7">
        <f t="shared" si="6"/>
        <v>99.87582940503475</v>
      </c>
      <c r="H58" s="7">
        <f t="shared" si="6"/>
        <v>128.14269938929488</v>
      </c>
      <c r="I58" s="7">
        <f t="shared" si="6"/>
        <v>106.18643041554033</v>
      </c>
      <c r="J58" s="7">
        <f t="shared" si="6"/>
        <v>102.5254308115916</v>
      </c>
      <c r="K58" s="7">
        <f t="shared" si="6"/>
        <v>98.08358092987204</v>
      </c>
      <c r="L58" s="7">
        <f t="shared" si="6"/>
        <v>44.51224024872519</v>
      </c>
      <c r="M58" s="7">
        <f t="shared" si="6"/>
        <v>80.82649064036896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92.58657472317027</v>
      </c>
      <c r="W58" s="7">
        <f t="shared" si="6"/>
        <v>70.65623384348397</v>
      </c>
      <c r="X58" s="7">
        <f t="shared" si="6"/>
        <v>0</v>
      </c>
      <c r="Y58" s="7">
        <f t="shared" si="6"/>
        <v>0</v>
      </c>
      <c r="Z58" s="8">
        <f t="shared" si="6"/>
        <v>85.03157925588154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76.00000906894488</v>
      </c>
      <c r="E59" s="10">
        <f t="shared" si="7"/>
        <v>76.00000906894488</v>
      </c>
      <c r="F59" s="10">
        <f t="shared" si="7"/>
        <v>293.60290813537335</v>
      </c>
      <c r="G59" s="10">
        <f t="shared" si="7"/>
        <v>232.14942110376816</v>
      </c>
      <c r="H59" s="10">
        <f t="shared" si="7"/>
        <v>280.6194417967107</v>
      </c>
      <c r="I59" s="10">
        <f t="shared" si="7"/>
        <v>268.69803996167286</v>
      </c>
      <c r="J59" s="10">
        <f t="shared" si="7"/>
        <v>243.07308583719927</v>
      </c>
      <c r="K59" s="10">
        <f t="shared" si="7"/>
        <v>182.37030607984883</v>
      </c>
      <c r="L59" s="10">
        <f t="shared" si="7"/>
        <v>45.71237829526423</v>
      </c>
      <c r="M59" s="10">
        <f t="shared" si="7"/>
        <v>148.31959101041735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201.84808576571612</v>
      </c>
      <c r="W59" s="10">
        <f t="shared" si="7"/>
        <v>76.00002137680208</v>
      </c>
      <c r="X59" s="10">
        <f t="shared" si="7"/>
        <v>0</v>
      </c>
      <c r="Y59" s="10">
        <f t="shared" si="7"/>
        <v>0</v>
      </c>
      <c r="Z59" s="11">
        <f t="shared" si="7"/>
        <v>76.00000906894488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87.99085842774508</v>
      </c>
      <c r="E60" s="13">
        <f t="shared" si="7"/>
        <v>87.99085842774508</v>
      </c>
      <c r="F60" s="13">
        <f t="shared" si="7"/>
        <v>45.041295784878095</v>
      </c>
      <c r="G60" s="13">
        <f t="shared" si="7"/>
        <v>65.41739165052772</v>
      </c>
      <c r="H60" s="13">
        <f t="shared" si="7"/>
        <v>90.87922753631955</v>
      </c>
      <c r="I60" s="13">
        <f t="shared" si="7"/>
        <v>66.64524545628888</v>
      </c>
      <c r="J60" s="13">
        <f t="shared" si="7"/>
        <v>71.69614899651943</v>
      </c>
      <c r="K60" s="13">
        <f t="shared" si="7"/>
        <v>73.23474004008675</v>
      </c>
      <c r="L60" s="13">
        <f t="shared" si="7"/>
        <v>44.07520269483707</v>
      </c>
      <c r="M60" s="13">
        <f t="shared" si="7"/>
        <v>62.73425523235983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64.56743746645196</v>
      </c>
      <c r="W60" s="13">
        <f t="shared" si="7"/>
        <v>68.60963544874265</v>
      </c>
      <c r="X60" s="13">
        <f t="shared" si="7"/>
        <v>0</v>
      </c>
      <c r="Y60" s="13">
        <f t="shared" si="7"/>
        <v>0</v>
      </c>
      <c r="Z60" s="14">
        <f t="shared" si="7"/>
        <v>87.99085842774508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92.77746776580811</v>
      </c>
      <c r="E61" s="13">
        <f t="shared" si="7"/>
        <v>92.77746776580811</v>
      </c>
      <c r="F61" s="13">
        <f t="shared" si="7"/>
        <v>103.00526302745342</v>
      </c>
      <c r="G61" s="13">
        <f t="shared" si="7"/>
        <v>63.11960898762462</v>
      </c>
      <c r="H61" s="13">
        <f t="shared" si="7"/>
        <v>130.27137167476235</v>
      </c>
      <c r="I61" s="13">
        <f t="shared" si="7"/>
        <v>96.96050052161553</v>
      </c>
      <c r="J61" s="13">
        <f t="shared" si="7"/>
        <v>91.91073011249756</v>
      </c>
      <c r="K61" s="13">
        <f t="shared" si="7"/>
        <v>108.32393315098207</v>
      </c>
      <c r="L61" s="13">
        <f t="shared" si="7"/>
        <v>45.48765619174661</v>
      </c>
      <c r="M61" s="13">
        <f t="shared" si="7"/>
        <v>81.61292939585843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88.88913120189379</v>
      </c>
      <c r="W61" s="13">
        <f t="shared" si="7"/>
        <v>74.06981800991456</v>
      </c>
      <c r="X61" s="13">
        <f t="shared" si="7"/>
        <v>0</v>
      </c>
      <c r="Y61" s="13">
        <f t="shared" si="7"/>
        <v>0</v>
      </c>
      <c r="Z61" s="14">
        <f t="shared" si="7"/>
        <v>92.77746776580811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75.99998530202363</v>
      </c>
      <c r="E62" s="13">
        <f t="shared" si="7"/>
        <v>75.99998530202363</v>
      </c>
      <c r="F62" s="13">
        <f t="shared" si="7"/>
        <v>43.17426184019818</v>
      </c>
      <c r="G62" s="13">
        <f t="shared" si="7"/>
        <v>165.89792197841393</v>
      </c>
      <c r="H62" s="13">
        <f t="shared" si="7"/>
        <v>200.4536177127231</v>
      </c>
      <c r="I62" s="13">
        <f t="shared" si="7"/>
        <v>145.6423749493138</v>
      </c>
      <c r="J62" s="13">
        <f t="shared" si="7"/>
        <v>231.61232788281723</v>
      </c>
      <c r="K62" s="13">
        <f t="shared" si="7"/>
        <v>141.59896411491718</v>
      </c>
      <c r="L62" s="13">
        <f t="shared" si="7"/>
        <v>89.44309914265742</v>
      </c>
      <c r="M62" s="13">
        <f t="shared" si="7"/>
        <v>142.6235517015603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144.0080405697907</v>
      </c>
      <c r="W62" s="13">
        <f t="shared" si="7"/>
        <v>73.31366064614602</v>
      </c>
      <c r="X62" s="13">
        <f t="shared" si="7"/>
        <v>0</v>
      </c>
      <c r="Y62" s="13">
        <f t="shared" si="7"/>
        <v>0</v>
      </c>
      <c r="Z62" s="14">
        <f t="shared" si="7"/>
        <v>75.99998530202363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75.99999238885215</v>
      </c>
      <c r="E63" s="13">
        <f t="shared" si="7"/>
        <v>75.99999238885215</v>
      </c>
      <c r="F63" s="13">
        <f t="shared" si="7"/>
        <v>47.80400373121572</v>
      </c>
      <c r="G63" s="13">
        <f t="shared" si="7"/>
        <v>288.39925291634535</v>
      </c>
      <c r="H63" s="13">
        <f t="shared" si="7"/>
        <v>85.25667870666038</v>
      </c>
      <c r="I63" s="13">
        <f t="shared" si="7"/>
        <v>113.41629755980868</v>
      </c>
      <c r="J63" s="13">
        <f t="shared" si="7"/>
        <v>299.31668447293447</v>
      </c>
      <c r="K63" s="13">
        <f t="shared" si="7"/>
        <v>302.44809959314256</v>
      </c>
      <c r="L63" s="13">
        <f t="shared" si="7"/>
        <v>222.01728895285413</v>
      </c>
      <c r="M63" s="13">
        <f t="shared" si="7"/>
        <v>275.32346515671674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167.37728043619532</v>
      </c>
      <c r="W63" s="13">
        <f t="shared" si="7"/>
        <v>8.537640970712964</v>
      </c>
      <c r="X63" s="13">
        <f t="shared" si="7"/>
        <v>0</v>
      </c>
      <c r="Y63" s="13">
        <f t="shared" si="7"/>
        <v>0</v>
      </c>
      <c r="Z63" s="14">
        <f t="shared" si="7"/>
        <v>75.99999238885215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75.99999850992057</v>
      </c>
      <c r="E64" s="13">
        <f t="shared" si="7"/>
        <v>75.99999850992057</v>
      </c>
      <c r="F64" s="13">
        <f t="shared" si="7"/>
        <v>0</v>
      </c>
      <c r="G64" s="13">
        <f t="shared" si="7"/>
        <v>13.735793310811594</v>
      </c>
      <c r="H64" s="13">
        <f t="shared" si="7"/>
        <v>16.799302012003277</v>
      </c>
      <c r="I64" s="13">
        <f t="shared" si="7"/>
        <v>10.366171171483916</v>
      </c>
      <c r="J64" s="13">
        <f t="shared" si="7"/>
        <v>14.267108535957476</v>
      </c>
      <c r="K64" s="13">
        <f t="shared" si="7"/>
        <v>14.982272243587763</v>
      </c>
      <c r="L64" s="13">
        <f t="shared" si="7"/>
        <v>70.59538857167763</v>
      </c>
      <c r="M64" s="13">
        <f t="shared" si="7"/>
        <v>33.34914749361763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21.972736078741928</v>
      </c>
      <c r="W64" s="13">
        <f t="shared" si="7"/>
        <v>76.00002980159589</v>
      </c>
      <c r="X64" s="13">
        <f t="shared" si="7"/>
        <v>0</v>
      </c>
      <c r="Y64" s="13">
        <f t="shared" si="7"/>
        <v>0</v>
      </c>
      <c r="Z64" s="14">
        <f t="shared" si="7"/>
        <v>75.99999850992057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164.23397124013405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332.9008541463942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97991226</v>
      </c>
      <c r="E67" s="25">
        <v>97991226</v>
      </c>
      <c r="F67" s="25">
        <v>7125122</v>
      </c>
      <c r="G67" s="25">
        <v>6454024</v>
      </c>
      <c r="H67" s="25">
        <v>6768242</v>
      </c>
      <c r="I67" s="25">
        <v>20347388</v>
      </c>
      <c r="J67" s="25">
        <v>7336966</v>
      </c>
      <c r="K67" s="25">
        <v>8005295</v>
      </c>
      <c r="L67" s="25">
        <v>8188314</v>
      </c>
      <c r="M67" s="25">
        <v>23530575</v>
      </c>
      <c r="N67" s="25"/>
      <c r="O67" s="25"/>
      <c r="P67" s="25"/>
      <c r="Q67" s="25"/>
      <c r="R67" s="25"/>
      <c r="S67" s="25"/>
      <c r="T67" s="25"/>
      <c r="U67" s="25"/>
      <c r="V67" s="25">
        <v>43877963</v>
      </c>
      <c r="W67" s="25">
        <v>46107558</v>
      </c>
      <c r="X67" s="25"/>
      <c r="Y67" s="24"/>
      <c r="Z67" s="26">
        <v>97991226</v>
      </c>
    </row>
    <row r="68" spans="1:26" ht="13.5" hidden="1">
      <c r="A68" s="36" t="s">
        <v>31</v>
      </c>
      <c r="B68" s="18"/>
      <c r="C68" s="18"/>
      <c r="D68" s="19">
        <v>24699676</v>
      </c>
      <c r="E68" s="20">
        <v>24699676</v>
      </c>
      <c r="F68" s="20">
        <v>1315207</v>
      </c>
      <c r="G68" s="20">
        <v>1329772</v>
      </c>
      <c r="H68" s="20">
        <v>1329229</v>
      </c>
      <c r="I68" s="20">
        <v>3974208</v>
      </c>
      <c r="J68" s="20">
        <v>1319859</v>
      </c>
      <c r="K68" s="20">
        <v>1820440</v>
      </c>
      <c r="L68" s="20">
        <v>1822957</v>
      </c>
      <c r="M68" s="20">
        <v>4963256</v>
      </c>
      <c r="N68" s="20"/>
      <c r="O68" s="20"/>
      <c r="P68" s="20"/>
      <c r="Q68" s="20"/>
      <c r="R68" s="20"/>
      <c r="S68" s="20"/>
      <c r="T68" s="20"/>
      <c r="U68" s="20"/>
      <c r="V68" s="20">
        <v>8937464</v>
      </c>
      <c r="W68" s="20">
        <v>12349836</v>
      </c>
      <c r="X68" s="20"/>
      <c r="Y68" s="19"/>
      <c r="Z68" s="22">
        <v>24699676</v>
      </c>
    </row>
    <row r="69" spans="1:26" ht="13.5" hidden="1">
      <c r="A69" s="37" t="s">
        <v>32</v>
      </c>
      <c r="B69" s="18"/>
      <c r="C69" s="18"/>
      <c r="D69" s="19">
        <v>73291550</v>
      </c>
      <c r="E69" s="20">
        <v>73291550</v>
      </c>
      <c r="F69" s="20">
        <v>5809915</v>
      </c>
      <c r="G69" s="20">
        <v>5124252</v>
      </c>
      <c r="H69" s="20">
        <v>5439013</v>
      </c>
      <c r="I69" s="20">
        <v>16373180</v>
      </c>
      <c r="J69" s="20">
        <v>6017107</v>
      </c>
      <c r="K69" s="20">
        <v>6175606</v>
      </c>
      <c r="L69" s="20">
        <v>6365357</v>
      </c>
      <c r="M69" s="20">
        <v>18558070</v>
      </c>
      <c r="N69" s="20"/>
      <c r="O69" s="20"/>
      <c r="P69" s="20"/>
      <c r="Q69" s="20"/>
      <c r="R69" s="20"/>
      <c r="S69" s="20"/>
      <c r="T69" s="20"/>
      <c r="U69" s="20"/>
      <c r="V69" s="20">
        <v>34931250</v>
      </c>
      <c r="W69" s="20">
        <v>33757722</v>
      </c>
      <c r="X69" s="20"/>
      <c r="Y69" s="19"/>
      <c r="Z69" s="22">
        <v>73291550</v>
      </c>
    </row>
    <row r="70" spans="1:26" ht="13.5" hidden="1">
      <c r="A70" s="38" t="s">
        <v>105</v>
      </c>
      <c r="B70" s="18"/>
      <c r="C70" s="18"/>
      <c r="D70" s="19">
        <v>52381490</v>
      </c>
      <c r="E70" s="20">
        <v>52381490</v>
      </c>
      <c r="F70" s="20">
        <v>2259536</v>
      </c>
      <c r="G70" s="20">
        <v>2544165</v>
      </c>
      <c r="H70" s="20">
        <v>2174619</v>
      </c>
      <c r="I70" s="20">
        <v>6978320</v>
      </c>
      <c r="J70" s="20">
        <v>2719170</v>
      </c>
      <c r="K70" s="20">
        <v>2441442</v>
      </c>
      <c r="L70" s="20">
        <v>2580322</v>
      </c>
      <c r="M70" s="20">
        <v>7740934</v>
      </c>
      <c r="N70" s="20"/>
      <c r="O70" s="20"/>
      <c r="P70" s="20"/>
      <c r="Q70" s="20"/>
      <c r="R70" s="20"/>
      <c r="S70" s="20"/>
      <c r="T70" s="20"/>
      <c r="U70" s="20"/>
      <c r="V70" s="20">
        <v>14719254</v>
      </c>
      <c r="W70" s="20">
        <v>23302698</v>
      </c>
      <c r="X70" s="20"/>
      <c r="Y70" s="19"/>
      <c r="Z70" s="22">
        <v>52381490</v>
      </c>
    </row>
    <row r="71" spans="1:26" ht="13.5" hidden="1">
      <c r="A71" s="38" t="s">
        <v>106</v>
      </c>
      <c r="B71" s="18"/>
      <c r="C71" s="18"/>
      <c r="D71" s="19">
        <v>7075804</v>
      </c>
      <c r="E71" s="20">
        <v>7075804</v>
      </c>
      <c r="F71" s="20">
        <v>443637</v>
      </c>
      <c r="G71" s="20">
        <v>605576</v>
      </c>
      <c r="H71" s="20">
        <v>605576</v>
      </c>
      <c r="I71" s="20">
        <v>1654789</v>
      </c>
      <c r="J71" s="20">
        <v>450783</v>
      </c>
      <c r="K71" s="20">
        <v>763019</v>
      </c>
      <c r="L71" s="20">
        <v>739611</v>
      </c>
      <c r="M71" s="20">
        <v>1953413</v>
      </c>
      <c r="N71" s="20"/>
      <c r="O71" s="20"/>
      <c r="P71" s="20"/>
      <c r="Q71" s="20"/>
      <c r="R71" s="20"/>
      <c r="S71" s="20"/>
      <c r="T71" s="20"/>
      <c r="U71" s="20"/>
      <c r="V71" s="20">
        <v>3608202</v>
      </c>
      <c r="W71" s="20">
        <v>3537900</v>
      </c>
      <c r="X71" s="20"/>
      <c r="Y71" s="19"/>
      <c r="Z71" s="22">
        <v>7075804</v>
      </c>
    </row>
    <row r="72" spans="1:26" ht="13.5" hidden="1">
      <c r="A72" s="38" t="s">
        <v>107</v>
      </c>
      <c r="B72" s="18"/>
      <c r="C72" s="18"/>
      <c r="D72" s="19">
        <v>5780994</v>
      </c>
      <c r="E72" s="20">
        <v>5780994</v>
      </c>
      <c r="F72" s="20">
        <v>204759</v>
      </c>
      <c r="G72" s="20">
        <v>224339</v>
      </c>
      <c r="H72" s="20">
        <v>916944</v>
      </c>
      <c r="I72" s="20">
        <v>1346042</v>
      </c>
      <c r="J72" s="20">
        <v>224640</v>
      </c>
      <c r="K72" s="20">
        <v>230056</v>
      </c>
      <c r="L72" s="20">
        <v>218174</v>
      </c>
      <c r="M72" s="20">
        <v>672870</v>
      </c>
      <c r="N72" s="20"/>
      <c r="O72" s="20"/>
      <c r="P72" s="20"/>
      <c r="Q72" s="20"/>
      <c r="R72" s="20"/>
      <c r="S72" s="20"/>
      <c r="T72" s="20"/>
      <c r="U72" s="20"/>
      <c r="V72" s="20">
        <v>2018912</v>
      </c>
      <c r="W72" s="20">
        <v>2890494</v>
      </c>
      <c r="X72" s="20"/>
      <c r="Y72" s="19"/>
      <c r="Z72" s="22">
        <v>5780994</v>
      </c>
    </row>
    <row r="73" spans="1:26" ht="13.5" hidden="1">
      <c r="A73" s="38" t="s">
        <v>108</v>
      </c>
      <c r="B73" s="18"/>
      <c r="C73" s="18"/>
      <c r="D73" s="19">
        <v>8053262</v>
      </c>
      <c r="E73" s="20">
        <v>8053262</v>
      </c>
      <c r="F73" s="20">
        <v>646508</v>
      </c>
      <c r="G73" s="20">
        <v>689112</v>
      </c>
      <c r="H73" s="20">
        <v>680814</v>
      </c>
      <c r="I73" s="20">
        <v>2016434</v>
      </c>
      <c r="J73" s="20">
        <v>689495</v>
      </c>
      <c r="K73" s="20">
        <v>679443</v>
      </c>
      <c r="L73" s="20">
        <v>688290</v>
      </c>
      <c r="M73" s="20">
        <v>2057228</v>
      </c>
      <c r="N73" s="20"/>
      <c r="O73" s="20"/>
      <c r="P73" s="20"/>
      <c r="Q73" s="20"/>
      <c r="R73" s="20"/>
      <c r="S73" s="20"/>
      <c r="T73" s="20"/>
      <c r="U73" s="20"/>
      <c r="V73" s="20">
        <v>4073662</v>
      </c>
      <c r="W73" s="20">
        <v>4026630</v>
      </c>
      <c r="X73" s="20"/>
      <c r="Y73" s="19"/>
      <c r="Z73" s="22">
        <v>8053262</v>
      </c>
    </row>
    <row r="74" spans="1:26" ht="13.5" hidden="1">
      <c r="A74" s="38" t="s">
        <v>109</v>
      </c>
      <c r="B74" s="18"/>
      <c r="C74" s="18"/>
      <c r="D74" s="19"/>
      <c r="E74" s="20"/>
      <c r="F74" s="20">
        <v>2255475</v>
      </c>
      <c r="G74" s="20">
        <v>1061060</v>
      </c>
      <c r="H74" s="20">
        <v>1061060</v>
      </c>
      <c r="I74" s="20">
        <v>4377595</v>
      </c>
      <c r="J74" s="20">
        <v>1933019</v>
      </c>
      <c r="K74" s="20">
        <v>2061646</v>
      </c>
      <c r="L74" s="20">
        <v>2138960</v>
      </c>
      <c r="M74" s="20">
        <v>6133625</v>
      </c>
      <c r="N74" s="20"/>
      <c r="O74" s="20"/>
      <c r="P74" s="20"/>
      <c r="Q74" s="20"/>
      <c r="R74" s="20"/>
      <c r="S74" s="20"/>
      <c r="T74" s="20"/>
      <c r="U74" s="20"/>
      <c r="V74" s="20">
        <v>10511220</v>
      </c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>
        <v>9249</v>
      </c>
      <c r="L75" s="29"/>
      <c r="M75" s="29">
        <v>9249</v>
      </c>
      <c r="N75" s="29"/>
      <c r="O75" s="29"/>
      <c r="P75" s="29"/>
      <c r="Q75" s="29"/>
      <c r="R75" s="29"/>
      <c r="S75" s="29"/>
      <c r="T75" s="29"/>
      <c r="U75" s="29"/>
      <c r="V75" s="29">
        <v>9249</v>
      </c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83323487</v>
      </c>
      <c r="E76" s="33">
        <v>83323487</v>
      </c>
      <c r="F76" s="33">
        <v>6487147</v>
      </c>
      <c r="G76" s="33">
        <v>6446010</v>
      </c>
      <c r="H76" s="33">
        <v>8673008</v>
      </c>
      <c r="I76" s="33">
        <v>21606165</v>
      </c>
      <c r="J76" s="33">
        <v>7522256</v>
      </c>
      <c r="K76" s="33">
        <v>7851880</v>
      </c>
      <c r="L76" s="33">
        <v>3644802</v>
      </c>
      <c r="M76" s="33">
        <v>19018938</v>
      </c>
      <c r="N76" s="33"/>
      <c r="O76" s="33"/>
      <c r="P76" s="33"/>
      <c r="Q76" s="33"/>
      <c r="R76" s="33"/>
      <c r="S76" s="33"/>
      <c r="T76" s="33"/>
      <c r="U76" s="33"/>
      <c r="V76" s="33">
        <v>40625103</v>
      </c>
      <c r="W76" s="33">
        <v>32577864</v>
      </c>
      <c r="X76" s="33"/>
      <c r="Y76" s="32"/>
      <c r="Z76" s="34">
        <v>83323487</v>
      </c>
    </row>
    <row r="77" spans="1:26" ht="13.5" hidden="1">
      <c r="A77" s="36" t="s">
        <v>31</v>
      </c>
      <c r="B77" s="18"/>
      <c r="C77" s="18"/>
      <c r="D77" s="19">
        <v>18771756</v>
      </c>
      <c r="E77" s="20">
        <v>18771756</v>
      </c>
      <c r="F77" s="20">
        <v>3861486</v>
      </c>
      <c r="G77" s="20">
        <v>3087058</v>
      </c>
      <c r="H77" s="20">
        <v>3730075</v>
      </c>
      <c r="I77" s="20">
        <v>10678619</v>
      </c>
      <c r="J77" s="20">
        <v>3208222</v>
      </c>
      <c r="K77" s="20">
        <v>3319942</v>
      </c>
      <c r="L77" s="20">
        <v>833317</v>
      </c>
      <c r="M77" s="20">
        <v>7361481</v>
      </c>
      <c r="N77" s="20"/>
      <c r="O77" s="20"/>
      <c r="P77" s="20"/>
      <c r="Q77" s="20"/>
      <c r="R77" s="20"/>
      <c r="S77" s="20"/>
      <c r="T77" s="20"/>
      <c r="U77" s="20"/>
      <c r="V77" s="20">
        <v>18040100</v>
      </c>
      <c r="W77" s="20">
        <v>9385878</v>
      </c>
      <c r="X77" s="20"/>
      <c r="Y77" s="19"/>
      <c r="Z77" s="22">
        <v>18771756</v>
      </c>
    </row>
    <row r="78" spans="1:26" ht="13.5" hidden="1">
      <c r="A78" s="37" t="s">
        <v>32</v>
      </c>
      <c r="B78" s="18"/>
      <c r="C78" s="18"/>
      <c r="D78" s="19">
        <v>64489864</v>
      </c>
      <c r="E78" s="20">
        <v>64489864</v>
      </c>
      <c r="F78" s="20">
        <v>2616861</v>
      </c>
      <c r="G78" s="20">
        <v>3352152</v>
      </c>
      <c r="H78" s="20">
        <v>4942933</v>
      </c>
      <c r="I78" s="20">
        <v>10911946</v>
      </c>
      <c r="J78" s="20">
        <v>4314034</v>
      </c>
      <c r="K78" s="20">
        <v>4522689</v>
      </c>
      <c r="L78" s="20">
        <v>2805544</v>
      </c>
      <c r="M78" s="20">
        <v>11642267</v>
      </c>
      <c r="N78" s="20"/>
      <c r="O78" s="20"/>
      <c r="P78" s="20"/>
      <c r="Q78" s="20"/>
      <c r="R78" s="20"/>
      <c r="S78" s="20"/>
      <c r="T78" s="20"/>
      <c r="U78" s="20"/>
      <c r="V78" s="20">
        <v>22554213</v>
      </c>
      <c r="W78" s="20">
        <v>23161050</v>
      </c>
      <c r="X78" s="20"/>
      <c r="Y78" s="19"/>
      <c r="Z78" s="22">
        <v>64489864</v>
      </c>
    </row>
    <row r="79" spans="1:26" ht="13.5" hidden="1">
      <c r="A79" s="38" t="s">
        <v>105</v>
      </c>
      <c r="B79" s="18"/>
      <c r="C79" s="18"/>
      <c r="D79" s="19">
        <v>48598220</v>
      </c>
      <c r="E79" s="20">
        <v>48598220</v>
      </c>
      <c r="F79" s="20">
        <v>2327441</v>
      </c>
      <c r="G79" s="20">
        <v>1605867</v>
      </c>
      <c r="H79" s="20">
        <v>2832906</v>
      </c>
      <c r="I79" s="20">
        <v>6766214</v>
      </c>
      <c r="J79" s="20">
        <v>2499209</v>
      </c>
      <c r="K79" s="20">
        <v>2644666</v>
      </c>
      <c r="L79" s="20">
        <v>1173728</v>
      </c>
      <c r="M79" s="20">
        <v>6317603</v>
      </c>
      <c r="N79" s="20"/>
      <c r="O79" s="20"/>
      <c r="P79" s="20"/>
      <c r="Q79" s="20"/>
      <c r="R79" s="20"/>
      <c r="S79" s="20"/>
      <c r="T79" s="20"/>
      <c r="U79" s="20"/>
      <c r="V79" s="20">
        <v>13083817</v>
      </c>
      <c r="W79" s="20">
        <v>17260266</v>
      </c>
      <c r="X79" s="20"/>
      <c r="Y79" s="19"/>
      <c r="Z79" s="22">
        <v>48598220</v>
      </c>
    </row>
    <row r="80" spans="1:26" ht="13.5" hidden="1">
      <c r="A80" s="38" t="s">
        <v>106</v>
      </c>
      <c r="B80" s="18"/>
      <c r="C80" s="18"/>
      <c r="D80" s="19">
        <v>5377610</v>
      </c>
      <c r="E80" s="20">
        <v>5377610</v>
      </c>
      <c r="F80" s="20">
        <v>191537</v>
      </c>
      <c r="G80" s="20">
        <v>1004638</v>
      </c>
      <c r="H80" s="20">
        <v>1213899</v>
      </c>
      <c r="I80" s="20">
        <v>2410074</v>
      </c>
      <c r="J80" s="20">
        <v>1044069</v>
      </c>
      <c r="K80" s="20">
        <v>1080427</v>
      </c>
      <c r="L80" s="20">
        <v>661531</v>
      </c>
      <c r="M80" s="20">
        <v>2786027</v>
      </c>
      <c r="N80" s="20"/>
      <c r="O80" s="20"/>
      <c r="P80" s="20"/>
      <c r="Q80" s="20"/>
      <c r="R80" s="20"/>
      <c r="S80" s="20"/>
      <c r="T80" s="20"/>
      <c r="U80" s="20"/>
      <c r="V80" s="20">
        <v>5196101</v>
      </c>
      <c r="W80" s="20">
        <v>2593764</v>
      </c>
      <c r="X80" s="20"/>
      <c r="Y80" s="19"/>
      <c r="Z80" s="22">
        <v>5377610</v>
      </c>
    </row>
    <row r="81" spans="1:26" ht="13.5" hidden="1">
      <c r="A81" s="38" t="s">
        <v>107</v>
      </c>
      <c r="B81" s="18"/>
      <c r="C81" s="18"/>
      <c r="D81" s="19">
        <v>4393555</v>
      </c>
      <c r="E81" s="20">
        <v>4393555</v>
      </c>
      <c r="F81" s="20">
        <v>97883</v>
      </c>
      <c r="G81" s="20">
        <v>646992</v>
      </c>
      <c r="H81" s="20">
        <v>781756</v>
      </c>
      <c r="I81" s="20">
        <v>1526631</v>
      </c>
      <c r="J81" s="20">
        <v>672385</v>
      </c>
      <c r="K81" s="20">
        <v>695800</v>
      </c>
      <c r="L81" s="20">
        <v>484384</v>
      </c>
      <c r="M81" s="20">
        <v>1852569</v>
      </c>
      <c r="N81" s="20"/>
      <c r="O81" s="20"/>
      <c r="P81" s="20"/>
      <c r="Q81" s="20"/>
      <c r="R81" s="20"/>
      <c r="S81" s="20"/>
      <c r="T81" s="20"/>
      <c r="U81" s="20"/>
      <c r="V81" s="20">
        <v>3379200</v>
      </c>
      <c r="W81" s="20">
        <v>246780</v>
      </c>
      <c r="X81" s="20"/>
      <c r="Y81" s="19"/>
      <c r="Z81" s="22">
        <v>4393555</v>
      </c>
    </row>
    <row r="82" spans="1:26" ht="13.5" hidden="1">
      <c r="A82" s="38" t="s">
        <v>108</v>
      </c>
      <c r="B82" s="18"/>
      <c r="C82" s="18"/>
      <c r="D82" s="19">
        <v>6120479</v>
      </c>
      <c r="E82" s="20">
        <v>6120479</v>
      </c>
      <c r="F82" s="20"/>
      <c r="G82" s="20">
        <v>94655</v>
      </c>
      <c r="H82" s="20">
        <v>114372</v>
      </c>
      <c r="I82" s="20">
        <v>209027</v>
      </c>
      <c r="J82" s="20">
        <v>98371</v>
      </c>
      <c r="K82" s="20">
        <v>101796</v>
      </c>
      <c r="L82" s="20">
        <v>485901</v>
      </c>
      <c r="M82" s="20">
        <v>686068</v>
      </c>
      <c r="N82" s="20"/>
      <c r="O82" s="20"/>
      <c r="P82" s="20"/>
      <c r="Q82" s="20"/>
      <c r="R82" s="20"/>
      <c r="S82" s="20"/>
      <c r="T82" s="20"/>
      <c r="U82" s="20"/>
      <c r="V82" s="20">
        <v>895095</v>
      </c>
      <c r="W82" s="20">
        <v>3060240</v>
      </c>
      <c r="X82" s="20"/>
      <c r="Y82" s="19"/>
      <c r="Z82" s="22">
        <v>6120479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61867</v>
      </c>
      <c r="E84" s="29">
        <v>61867</v>
      </c>
      <c r="F84" s="29">
        <v>8800</v>
      </c>
      <c r="G84" s="29">
        <v>6800</v>
      </c>
      <c r="H84" s="29"/>
      <c r="I84" s="29">
        <v>15600</v>
      </c>
      <c r="J84" s="29"/>
      <c r="K84" s="29">
        <v>9249</v>
      </c>
      <c r="L84" s="29">
        <v>5941</v>
      </c>
      <c r="M84" s="29">
        <v>15190</v>
      </c>
      <c r="N84" s="29"/>
      <c r="O84" s="29"/>
      <c r="P84" s="29"/>
      <c r="Q84" s="29"/>
      <c r="R84" s="29"/>
      <c r="S84" s="29"/>
      <c r="T84" s="29"/>
      <c r="U84" s="29"/>
      <c r="V84" s="29">
        <v>30790</v>
      </c>
      <c r="W84" s="29">
        <v>30936</v>
      </c>
      <c r="X84" s="29"/>
      <c r="Y84" s="28"/>
      <c r="Z84" s="30">
        <v>61867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111368</v>
      </c>
      <c r="H6" s="59">
        <v>123210</v>
      </c>
      <c r="I6" s="59">
        <v>234578</v>
      </c>
      <c r="J6" s="59">
        <v>115405</v>
      </c>
      <c r="K6" s="59">
        <v>98937</v>
      </c>
      <c r="L6" s="59">
        <v>107285</v>
      </c>
      <c r="M6" s="59">
        <v>321627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556205</v>
      </c>
      <c r="W6" s="59"/>
      <c r="X6" s="59">
        <v>556205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113659</v>
      </c>
      <c r="G7" s="59">
        <v>490555</v>
      </c>
      <c r="H7" s="59">
        <v>548207</v>
      </c>
      <c r="I7" s="59">
        <v>1152421</v>
      </c>
      <c r="J7" s="59">
        <v>552822</v>
      </c>
      <c r="K7" s="59">
        <v>254710</v>
      </c>
      <c r="L7" s="59">
        <v>46383</v>
      </c>
      <c r="M7" s="59">
        <v>853915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2006336</v>
      </c>
      <c r="W7" s="59"/>
      <c r="X7" s="59">
        <v>2006336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554376000</v>
      </c>
      <c r="E8" s="59">
        <v>554376000</v>
      </c>
      <c r="F8" s="59">
        <v>205223000</v>
      </c>
      <c r="G8" s="59">
        <v>30599</v>
      </c>
      <c r="H8" s="59">
        <v>410348</v>
      </c>
      <c r="I8" s="59">
        <v>205663947</v>
      </c>
      <c r="J8" s="59">
        <v>155469</v>
      </c>
      <c r="K8" s="59">
        <v>20399</v>
      </c>
      <c r="L8" s="59">
        <v>110032417</v>
      </c>
      <c r="M8" s="59">
        <v>110208285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315872232</v>
      </c>
      <c r="W8" s="59">
        <v>411034100</v>
      </c>
      <c r="X8" s="59">
        <v>-95161868</v>
      </c>
      <c r="Y8" s="60">
        <v>-23.15</v>
      </c>
      <c r="Z8" s="61">
        <v>554376000</v>
      </c>
    </row>
    <row r="9" spans="1:26" ht="13.5">
      <c r="A9" s="57" t="s">
        <v>35</v>
      </c>
      <c r="B9" s="18">
        <v>0</v>
      </c>
      <c r="C9" s="18">
        <v>0</v>
      </c>
      <c r="D9" s="58">
        <v>3499730</v>
      </c>
      <c r="E9" s="59">
        <v>3499730</v>
      </c>
      <c r="F9" s="59">
        <v>169870</v>
      </c>
      <c r="G9" s="59">
        <v>23594</v>
      </c>
      <c r="H9" s="59">
        <v>31027</v>
      </c>
      <c r="I9" s="59">
        <v>224491</v>
      </c>
      <c r="J9" s="59">
        <v>21377</v>
      </c>
      <c r="K9" s="59">
        <v>21097</v>
      </c>
      <c r="L9" s="59">
        <v>25316</v>
      </c>
      <c r="M9" s="59">
        <v>67790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292281</v>
      </c>
      <c r="W9" s="59">
        <v>1732269</v>
      </c>
      <c r="X9" s="59">
        <v>-1439988</v>
      </c>
      <c r="Y9" s="60">
        <v>-83.13</v>
      </c>
      <c r="Z9" s="61">
        <v>3499730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557875730</v>
      </c>
      <c r="E10" s="65">
        <f t="shared" si="0"/>
        <v>557875730</v>
      </c>
      <c r="F10" s="65">
        <f t="shared" si="0"/>
        <v>205506529</v>
      </c>
      <c r="G10" s="65">
        <f t="shared" si="0"/>
        <v>656116</v>
      </c>
      <c r="H10" s="65">
        <f t="shared" si="0"/>
        <v>1112792</v>
      </c>
      <c r="I10" s="65">
        <f t="shared" si="0"/>
        <v>207275437</v>
      </c>
      <c r="J10" s="65">
        <f t="shared" si="0"/>
        <v>845073</v>
      </c>
      <c r="K10" s="65">
        <f t="shared" si="0"/>
        <v>395143</v>
      </c>
      <c r="L10" s="65">
        <f t="shared" si="0"/>
        <v>110211401</v>
      </c>
      <c r="M10" s="65">
        <f t="shared" si="0"/>
        <v>111451617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318727054</v>
      </c>
      <c r="W10" s="65">
        <f t="shared" si="0"/>
        <v>412766369</v>
      </c>
      <c r="X10" s="65">
        <f t="shared" si="0"/>
        <v>-94039315</v>
      </c>
      <c r="Y10" s="66">
        <f>+IF(W10&lt;&gt;0,(X10/W10)*100,0)</f>
        <v>-22.782697928570823</v>
      </c>
      <c r="Z10" s="67">
        <f t="shared" si="0"/>
        <v>557875730</v>
      </c>
    </row>
    <row r="11" spans="1:26" ht="13.5">
      <c r="A11" s="57" t="s">
        <v>36</v>
      </c>
      <c r="B11" s="18">
        <v>0</v>
      </c>
      <c r="C11" s="18">
        <v>0</v>
      </c>
      <c r="D11" s="58">
        <v>302227706</v>
      </c>
      <c r="E11" s="59">
        <v>302227706</v>
      </c>
      <c r="F11" s="59">
        <v>23109097</v>
      </c>
      <c r="G11" s="59">
        <v>24950813</v>
      </c>
      <c r="H11" s="59">
        <v>26310060</v>
      </c>
      <c r="I11" s="59">
        <v>74369970</v>
      </c>
      <c r="J11" s="59">
        <v>22319571</v>
      </c>
      <c r="K11" s="59">
        <v>36563856</v>
      </c>
      <c r="L11" s="59">
        <v>22401380</v>
      </c>
      <c r="M11" s="59">
        <v>81284807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155654777</v>
      </c>
      <c r="W11" s="59">
        <v>162737995</v>
      </c>
      <c r="X11" s="59">
        <v>-7083218</v>
      </c>
      <c r="Y11" s="60">
        <v>-4.35</v>
      </c>
      <c r="Z11" s="61">
        <v>302227706</v>
      </c>
    </row>
    <row r="12" spans="1:26" ht="13.5">
      <c r="A12" s="57" t="s">
        <v>37</v>
      </c>
      <c r="B12" s="18">
        <v>0</v>
      </c>
      <c r="C12" s="18">
        <v>0</v>
      </c>
      <c r="D12" s="58">
        <v>13054364</v>
      </c>
      <c r="E12" s="59">
        <v>13054364</v>
      </c>
      <c r="F12" s="59">
        <v>1049628</v>
      </c>
      <c r="G12" s="59">
        <v>941133</v>
      </c>
      <c r="H12" s="59">
        <v>676722</v>
      </c>
      <c r="I12" s="59">
        <v>2667483</v>
      </c>
      <c r="J12" s="59">
        <v>613435</v>
      </c>
      <c r="K12" s="59">
        <v>835416</v>
      </c>
      <c r="L12" s="59">
        <v>656681</v>
      </c>
      <c r="M12" s="59">
        <v>2105532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4773015</v>
      </c>
      <c r="W12" s="59">
        <v>6527184</v>
      </c>
      <c r="X12" s="59">
        <v>-1754169</v>
      </c>
      <c r="Y12" s="60">
        <v>-26.87</v>
      </c>
      <c r="Z12" s="61">
        <v>13054364</v>
      </c>
    </row>
    <row r="13" spans="1:26" ht="13.5">
      <c r="A13" s="57" t="s">
        <v>98</v>
      </c>
      <c r="B13" s="18">
        <v>0</v>
      </c>
      <c r="C13" s="18">
        <v>0</v>
      </c>
      <c r="D13" s="58">
        <v>229414501</v>
      </c>
      <c r="E13" s="59">
        <v>229414501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114707250</v>
      </c>
      <c r="X13" s="59">
        <v>-114707250</v>
      </c>
      <c r="Y13" s="60">
        <v>-100</v>
      </c>
      <c r="Z13" s="61">
        <v>229414501</v>
      </c>
    </row>
    <row r="14" spans="1:26" ht="13.5">
      <c r="A14" s="57" t="s">
        <v>38</v>
      </c>
      <c r="B14" s="18">
        <v>0</v>
      </c>
      <c r="C14" s="18">
        <v>0</v>
      </c>
      <c r="D14" s="58">
        <v>3150000</v>
      </c>
      <c r="E14" s="59">
        <v>3150000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1575000</v>
      </c>
      <c r="X14" s="59">
        <v>-1575000</v>
      </c>
      <c r="Y14" s="60">
        <v>-100</v>
      </c>
      <c r="Z14" s="61">
        <v>3150000</v>
      </c>
    </row>
    <row r="15" spans="1:26" ht="13.5">
      <c r="A15" s="57" t="s">
        <v>39</v>
      </c>
      <c r="B15" s="18">
        <v>0</v>
      </c>
      <c r="C15" s="18">
        <v>0</v>
      </c>
      <c r="D15" s="58">
        <v>29500000</v>
      </c>
      <c r="E15" s="59">
        <v>29500000</v>
      </c>
      <c r="F15" s="59">
        <v>70781</v>
      </c>
      <c r="G15" s="59">
        <v>0</v>
      </c>
      <c r="H15" s="59">
        <v>0</v>
      </c>
      <c r="I15" s="59">
        <v>70781</v>
      </c>
      <c r="J15" s="59">
        <v>44320</v>
      </c>
      <c r="K15" s="59">
        <v>13545</v>
      </c>
      <c r="L15" s="59">
        <v>1287634</v>
      </c>
      <c r="M15" s="59">
        <v>1345499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1416280</v>
      </c>
      <c r="W15" s="59">
        <v>14749998</v>
      </c>
      <c r="X15" s="59">
        <v>-13333718</v>
      </c>
      <c r="Y15" s="60">
        <v>-90.4</v>
      </c>
      <c r="Z15" s="61">
        <v>29500000</v>
      </c>
    </row>
    <row r="16" spans="1:26" ht="13.5">
      <c r="A16" s="68" t="s">
        <v>40</v>
      </c>
      <c r="B16" s="18">
        <v>0</v>
      </c>
      <c r="C16" s="18">
        <v>0</v>
      </c>
      <c r="D16" s="58">
        <v>15561000</v>
      </c>
      <c r="E16" s="59">
        <v>15561000</v>
      </c>
      <c r="F16" s="59">
        <v>40599</v>
      </c>
      <c r="G16" s="59">
        <v>30599</v>
      </c>
      <c r="H16" s="59">
        <v>39374</v>
      </c>
      <c r="I16" s="59">
        <v>110572</v>
      </c>
      <c r="J16" s="59">
        <v>141463</v>
      </c>
      <c r="K16" s="59">
        <v>20399</v>
      </c>
      <c r="L16" s="59">
        <v>194099</v>
      </c>
      <c r="M16" s="59">
        <v>355961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466533</v>
      </c>
      <c r="W16" s="59">
        <v>7780500</v>
      </c>
      <c r="X16" s="59">
        <v>-7313967</v>
      </c>
      <c r="Y16" s="60">
        <v>-94</v>
      </c>
      <c r="Z16" s="61">
        <v>15561000</v>
      </c>
    </row>
    <row r="17" spans="1:26" ht="13.5">
      <c r="A17" s="57" t="s">
        <v>41</v>
      </c>
      <c r="B17" s="18">
        <v>0</v>
      </c>
      <c r="C17" s="18">
        <v>0</v>
      </c>
      <c r="D17" s="58">
        <v>112197445</v>
      </c>
      <c r="E17" s="59">
        <v>112197445</v>
      </c>
      <c r="F17" s="59">
        <v>6657614</v>
      </c>
      <c r="G17" s="59">
        <v>4417084</v>
      </c>
      <c r="H17" s="59">
        <v>10513184</v>
      </c>
      <c r="I17" s="59">
        <v>21587882</v>
      </c>
      <c r="J17" s="59">
        <v>12215358</v>
      </c>
      <c r="K17" s="59">
        <v>5418352</v>
      </c>
      <c r="L17" s="59">
        <v>6176687</v>
      </c>
      <c r="M17" s="59">
        <v>23810397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45398279</v>
      </c>
      <c r="W17" s="59">
        <v>55823724</v>
      </c>
      <c r="X17" s="59">
        <v>-10425445</v>
      </c>
      <c r="Y17" s="60">
        <v>-18.68</v>
      </c>
      <c r="Z17" s="61">
        <v>112197445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705105016</v>
      </c>
      <c r="E18" s="72">
        <f t="shared" si="1"/>
        <v>705105016</v>
      </c>
      <c r="F18" s="72">
        <f t="shared" si="1"/>
        <v>30927719</v>
      </c>
      <c r="G18" s="72">
        <f t="shared" si="1"/>
        <v>30339629</v>
      </c>
      <c r="H18" s="72">
        <f t="shared" si="1"/>
        <v>37539340</v>
      </c>
      <c r="I18" s="72">
        <f t="shared" si="1"/>
        <v>98806688</v>
      </c>
      <c r="J18" s="72">
        <f t="shared" si="1"/>
        <v>35334147</v>
      </c>
      <c r="K18" s="72">
        <f t="shared" si="1"/>
        <v>42851568</v>
      </c>
      <c r="L18" s="72">
        <f t="shared" si="1"/>
        <v>30716481</v>
      </c>
      <c r="M18" s="72">
        <f t="shared" si="1"/>
        <v>108902196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207708884</v>
      </c>
      <c r="W18" s="72">
        <f t="shared" si="1"/>
        <v>363901651</v>
      </c>
      <c r="X18" s="72">
        <f t="shared" si="1"/>
        <v>-156192767</v>
      </c>
      <c r="Y18" s="66">
        <f>+IF(W18&lt;&gt;0,(X18/W18)*100,0)</f>
        <v>-42.921697818842816</v>
      </c>
      <c r="Z18" s="73">
        <f t="shared" si="1"/>
        <v>705105016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-147229286</v>
      </c>
      <c r="E19" s="76">
        <f t="shared" si="2"/>
        <v>-147229286</v>
      </c>
      <c r="F19" s="76">
        <f t="shared" si="2"/>
        <v>174578810</v>
      </c>
      <c r="G19" s="76">
        <f t="shared" si="2"/>
        <v>-29683513</v>
      </c>
      <c r="H19" s="76">
        <f t="shared" si="2"/>
        <v>-36426548</v>
      </c>
      <c r="I19" s="76">
        <f t="shared" si="2"/>
        <v>108468749</v>
      </c>
      <c r="J19" s="76">
        <f t="shared" si="2"/>
        <v>-34489074</v>
      </c>
      <c r="K19" s="76">
        <f t="shared" si="2"/>
        <v>-42456425</v>
      </c>
      <c r="L19" s="76">
        <f t="shared" si="2"/>
        <v>79494920</v>
      </c>
      <c r="M19" s="76">
        <f t="shared" si="2"/>
        <v>2549421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111018170</v>
      </c>
      <c r="W19" s="76">
        <f>IF(E10=E18,0,W10-W18)</f>
        <v>48864718</v>
      </c>
      <c r="X19" s="76">
        <f t="shared" si="2"/>
        <v>62153452</v>
      </c>
      <c r="Y19" s="77">
        <f>+IF(W19&lt;&gt;0,(X19/W19)*100,0)</f>
        <v>127.19494666888285</v>
      </c>
      <c r="Z19" s="78">
        <f t="shared" si="2"/>
        <v>-147229286</v>
      </c>
    </row>
    <row r="20" spans="1:26" ht="13.5">
      <c r="A20" s="57" t="s">
        <v>44</v>
      </c>
      <c r="B20" s="18">
        <v>0</v>
      </c>
      <c r="C20" s="18">
        <v>0</v>
      </c>
      <c r="D20" s="58">
        <v>296578000</v>
      </c>
      <c r="E20" s="59">
        <v>296578000</v>
      </c>
      <c r="F20" s="59">
        <v>0</v>
      </c>
      <c r="G20" s="59">
        <v>694768</v>
      </c>
      <c r="H20" s="59">
        <v>0</v>
      </c>
      <c r="I20" s="59">
        <v>694768</v>
      </c>
      <c r="J20" s="59">
        <v>5521512</v>
      </c>
      <c r="K20" s="59">
        <v>948904</v>
      </c>
      <c r="L20" s="59">
        <v>3217500</v>
      </c>
      <c r="M20" s="59">
        <v>9687916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10382684</v>
      </c>
      <c r="W20" s="59">
        <v>218224810</v>
      </c>
      <c r="X20" s="59">
        <v>-207842126</v>
      </c>
      <c r="Y20" s="60">
        <v>-95.24</v>
      </c>
      <c r="Z20" s="61">
        <v>296578000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149348714</v>
      </c>
      <c r="E22" s="87">
        <f t="shared" si="3"/>
        <v>149348714</v>
      </c>
      <c r="F22" s="87">
        <f t="shared" si="3"/>
        <v>174578810</v>
      </c>
      <c r="G22" s="87">
        <f t="shared" si="3"/>
        <v>-28988745</v>
      </c>
      <c r="H22" s="87">
        <f t="shared" si="3"/>
        <v>-36426548</v>
      </c>
      <c r="I22" s="87">
        <f t="shared" si="3"/>
        <v>109163517</v>
      </c>
      <c r="J22" s="87">
        <f t="shared" si="3"/>
        <v>-28967562</v>
      </c>
      <c r="K22" s="87">
        <f t="shared" si="3"/>
        <v>-41507521</v>
      </c>
      <c r="L22" s="87">
        <f t="shared" si="3"/>
        <v>82712420</v>
      </c>
      <c r="M22" s="87">
        <f t="shared" si="3"/>
        <v>12237337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121400854</v>
      </c>
      <c r="W22" s="87">
        <f t="shared" si="3"/>
        <v>267089528</v>
      </c>
      <c r="X22" s="87">
        <f t="shared" si="3"/>
        <v>-145688674</v>
      </c>
      <c r="Y22" s="88">
        <f>+IF(W22&lt;&gt;0,(X22/W22)*100,0)</f>
        <v>-54.54675632209736</v>
      </c>
      <c r="Z22" s="89">
        <f t="shared" si="3"/>
        <v>149348714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149348714</v>
      </c>
      <c r="E24" s="76">
        <f t="shared" si="4"/>
        <v>149348714</v>
      </c>
      <c r="F24" s="76">
        <f t="shared" si="4"/>
        <v>174578810</v>
      </c>
      <c r="G24" s="76">
        <f t="shared" si="4"/>
        <v>-28988745</v>
      </c>
      <c r="H24" s="76">
        <f t="shared" si="4"/>
        <v>-36426548</v>
      </c>
      <c r="I24" s="76">
        <f t="shared" si="4"/>
        <v>109163517</v>
      </c>
      <c r="J24" s="76">
        <f t="shared" si="4"/>
        <v>-28967562</v>
      </c>
      <c r="K24" s="76">
        <f t="shared" si="4"/>
        <v>-41507521</v>
      </c>
      <c r="L24" s="76">
        <f t="shared" si="4"/>
        <v>82712420</v>
      </c>
      <c r="M24" s="76">
        <f t="shared" si="4"/>
        <v>12237337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121400854</v>
      </c>
      <c r="W24" s="76">
        <f t="shared" si="4"/>
        <v>267089528</v>
      </c>
      <c r="X24" s="76">
        <f t="shared" si="4"/>
        <v>-145688674</v>
      </c>
      <c r="Y24" s="77">
        <f>+IF(W24&lt;&gt;0,(X24/W24)*100,0)</f>
        <v>-54.54675632209736</v>
      </c>
      <c r="Z24" s="78">
        <f t="shared" si="4"/>
        <v>149348714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291132846</v>
      </c>
      <c r="E27" s="99">
        <v>291132846</v>
      </c>
      <c r="F27" s="99">
        <v>592440</v>
      </c>
      <c r="G27" s="99">
        <v>1822678</v>
      </c>
      <c r="H27" s="99">
        <v>314909</v>
      </c>
      <c r="I27" s="99">
        <v>2730027</v>
      </c>
      <c r="J27" s="99">
        <v>4497188</v>
      </c>
      <c r="K27" s="99">
        <v>949724</v>
      </c>
      <c r="L27" s="99">
        <v>2441044</v>
      </c>
      <c r="M27" s="99">
        <v>7887956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10617983</v>
      </c>
      <c r="W27" s="99">
        <v>145566423</v>
      </c>
      <c r="X27" s="99">
        <v>-134948440</v>
      </c>
      <c r="Y27" s="100">
        <v>-92.71</v>
      </c>
      <c r="Z27" s="101">
        <v>291132846</v>
      </c>
    </row>
    <row r="28" spans="1:26" ht="13.5">
      <c r="A28" s="102" t="s">
        <v>44</v>
      </c>
      <c r="B28" s="18">
        <v>0</v>
      </c>
      <c r="C28" s="18">
        <v>0</v>
      </c>
      <c r="D28" s="58">
        <v>290132846</v>
      </c>
      <c r="E28" s="59">
        <v>290132846</v>
      </c>
      <c r="F28" s="59">
        <v>592440</v>
      </c>
      <c r="G28" s="59">
        <v>1822678</v>
      </c>
      <c r="H28" s="59">
        <v>0</v>
      </c>
      <c r="I28" s="59">
        <v>2415118</v>
      </c>
      <c r="J28" s="59">
        <v>4497188</v>
      </c>
      <c r="K28" s="59">
        <v>343696</v>
      </c>
      <c r="L28" s="59">
        <v>2441044</v>
      </c>
      <c r="M28" s="59">
        <v>7281928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9697046</v>
      </c>
      <c r="W28" s="59">
        <v>145066423</v>
      </c>
      <c r="X28" s="59">
        <v>-135369377</v>
      </c>
      <c r="Y28" s="60">
        <v>-93.32</v>
      </c>
      <c r="Z28" s="61">
        <v>290132846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1000000</v>
      </c>
      <c r="E31" s="59">
        <v>1000000</v>
      </c>
      <c r="F31" s="59">
        <v>0</v>
      </c>
      <c r="G31" s="59">
        <v>0</v>
      </c>
      <c r="H31" s="59">
        <v>314909</v>
      </c>
      <c r="I31" s="59">
        <v>314909</v>
      </c>
      <c r="J31" s="59">
        <v>0</v>
      </c>
      <c r="K31" s="59">
        <v>606028</v>
      </c>
      <c r="L31" s="59">
        <v>0</v>
      </c>
      <c r="M31" s="59">
        <v>606028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920937</v>
      </c>
      <c r="W31" s="59">
        <v>500000</v>
      </c>
      <c r="X31" s="59">
        <v>420937</v>
      </c>
      <c r="Y31" s="60">
        <v>84.19</v>
      </c>
      <c r="Z31" s="61">
        <v>1000000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291132846</v>
      </c>
      <c r="E32" s="99">
        <f t="shared" si="5"/>
        <v>291132846</v>
      </c>
      <c r="F32" s="99">
        <f t="shared" si="5"/>
        <v>592440</v>
      </c>
      <c r="G32" s="99">
        <f t="shared" si="5"/>
        <v>1822678</v>
      </c>
      <c r="H32" s="99">
        <f t="shared" si="5"/>
        <v>314909</v>
      </c>
      <c r="I32" s="99">
        <f t="shared" si="5"/>
        <v>2730027</v>
      </c>
      <c r="J32" s="99">
        <f t="shared" si="5"/>
        <v>4497188</v>
      </c>
      <c r="K32" s="99">
        <f t="shared" si="5"/>
        <v>949724</v>
      </c>
      <c r="L32" s="99">
        <f t="shared" si="5"/>
        <v>2441044</v>
      </c>
      <c r="M32" s="99">
        <f t="shared" si="5"/>
        <v>7887956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10617983</v>
      </c>
      <c r="W32" s="99">
        <f t="shared" si="5"/>
        <v>145566423</v>
      </c>
      <c r="X32" s="99">
        <f t="shared" si="5"/>
        <v>-134948440</v>
      </c>
      <c r="Y32" s="100">
        <f>+IF(W32&lt;&gt;0,(X32/W32)*100,0)</f>
        <v>-92.70574712136741</v>
      </c>
      <c r="Z32" s="101">
        <f t="shared" si="5"/>
        <v>291132846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202483800</v>
      </c>
      <c r="E35" s="59">
        <v>202483800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101241900</v>
      </c>
      <c r="X35" s="59">
        <v>-101241900</v>
      </c>
      <c r="Y35" s="60">
        <v>-100</v>
      </c>
      <c r="Z35" s="61">
        <v>202483800</v>
      </c>
    </row>
    <row r="36" spans="1:26" ht="13.5">
      <c r="A36" s="57" t="s">
        <v>53</v>
      </c>
      <c r="B36" s="18">
        <v>0</v>
      </c>
      <c r="C36" s="18">
        <v>0</v>
      </c>
      <c r="D36" s="58">
        <v>5096698000</v>
      </c>
      <c r="E36" s="59">
        <v>5096698000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2548349000</v>
      </c>
      <c r="X36" s="59">
        <v>-2548349000</v>
      </c>
      <c r="Y36" s="60">
        <v>-100</v>
      </c>
      <c r="Z36" s="61">
        <v>5096698000</v>
      </c>
    </row>
    <row r="37" spans="1:26" ht="13.5">
      <c r="A37" s="57" t="s">
        <v>54</v>
      </c>
      <c r="B37" s="18">
        <v>0</v>
      </c>
      <c r="C37" s="18">
        <v>0</v>
      </c>
      <c r="D37" s="58">
        <v>254415790</v>
      </c>
      <c r="E37" s="59">
        <v>254415790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127207895</v>
      </c>
      <c r="X37" s="59">
        <v>-127207895</v>
      </c>
      <c r="Y37" s="60">
        <v>-100</v>
      </c>
      <c r="Z37" s="61">
        <v>254415790</v>
      </c>
    </row>
    <row r="38" spans="1:26" ht="13.5">
      <c r="A38" s="57" t="s">
        <v>55</v>
      </c>
      <c r="B38" s="18">
        <v>0</v>
      </c>
      <c r="C38" s="18">
        <v>0</v>
      </c>
      <c r="D38" s="58">
        <v>136258000</v>
      </c>
      <c r="E38" s="59">
        <v>136258000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68129000</v>
      </c>
      <c r="X38" s="59">
        <v>-68129000</v>
      </c>
      <c r="Y38" s="60">
        <v>-100</v>
      </c>
      <c r="Z38" s="61">
        <v>136258000</v>
      </c>
    </row>
    <row r="39" spans="1:26" ht="13.5">
      <c r="A39" s="57" t="s">
        <v>56</v>
      </c>
      <c r="B39" s="18">
        <v>0</v>
      </c>
      <c r="C39" s="18">
        <v>0</v>
      </c>
      <c r="D39" s="58">
        <v>4908508010</v>
      </c>
      <c r="E39" s="59">
        <v>4908508010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2454254005</v>
      </c>
      <c r="X39" s="59">
        <v>-2454254005</v>
      </c>
      <c r="Y39" s="60">
        <v>-100</v>
      </c>
      <c r="Z39" s="61">
        <v>4908508010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291132846</v>
      </c>
      <c r="E42" s="59">
        <v>291132846</v>
      </c>
      <c r="F42" s="59">
        <v>131644168</v>
      </c>
      <c r="G42" s="59">
        <v>-27121771</v>
      </c>
      <c r="H42" s="59">
        <v>-25134707</v>
      </c>
      <c r="I42" s="59">
        <v>79387690</v>
      </c>
      <c r="J42" s="59">
        <v>-23871009</v>
      </c>
      <c r="K42" s="59">
        <v>-38537604</v>
      </c>
      <c r="L42" s="59">
        <v>61310943</v>
      </c>
      <c r="M42" s="59">
        <v>-1097670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78290020</v>
      </c>
      <c r="W42" s="59">
        <v>302111295</v>
      </c>
      <c r="X42" s="59">
        <v>-223821275</v>
      </c>
      <c r="Y42" s="60">
        <v>-74.09</v>
      </c>
      <c r="Z42" s="61">
        <v>291132846</v>
      </c>
    </row>
    <row r="43" spans="1:26" ht="13.5">
      <c r="A43" s="57" t="s">
        <v>59</v>
      </c>
      <c r="B43" s="18">
        <v>0</v>
      </c>
      <c r="C43" s="18">
        <v>0</v>
      </c>
      <c r="D43" s="58">
        <v>-291132846</v>
      </c>
      <c r="E43" s="59">
        <v>-291132846</v>
      </c>
      <c r="F43" s="59">
        <v>-14621495</v>
      </c>
      <c r="G43" s="59">
        <v>-1000000</v>
      </c>
      <c r="H43" s="59">
        <v>-761708</v>
      </c>
      <c r="I43" s="59">
        <v>-16383203</v>
      </c>
      <c r="J43" s="59">
        <v>-350000</v>
      </c>
      <c r="K43" s="59">
        <v>-690872</v>
      </c>
      <c r="L43" s="59">
        <v>-2088701</v>
      </c>
      <c r="M43" s="59">
        <v>-3129573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-19512776</v>
      </c>
      <c r="W43" s="59">
        <v>-187006551</v>
      </c>
      <c r="X43" s="59">
        <v>167493775</v>
      </c>
      <c r="Y43" s="60">
        <v>-89.57</v>
      </c>
      <c r="Z43" s="61">
        <v>-291132846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0</v>
      </c>
      <c r="E45" s="99">
        <v>0</v>
      </c>
      <c r="F45" s="99">
        <v>120783711</v>
      </c>
      <c r="G45" s="99">
        <v>92661940</v>
      </c>
      <c r="H45" s="99">
        <v>66765525</v>
      </c>
      <c r="I45" s="99">
        <v>66765525</v>
      </c>
      <c r="J45" s="99">
        <v>42544516</v>
      </c>
      <c r="K45" s="99">
        <v>3316040</v>
      </c>
      <c r="L45" s="99">
        <v>62538282</v>
      </c>
      <c r="M45" s="99">
        <v>62538282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62538282</v>
      </c>
      <c r="W45" s="99">
        <v>115104744</v>
      </c>
      <c r="X45" s="99">
        <v>-52566462</v>
      </c>
      <c r="Y45" s="100">
        <v>-45.67</v>
      </c>
      <c r="Z45" s="101">
        <v>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3217500</v>
      </c>
      <c r="C49" s="51">
        <v>0</v>
      </c>
      <c r="D49" s="128">
        <v>1028815</v>
      </c>
      <c r="E49" s="53">
        <v>5521512</v>
      </c>
      <c r="F49" s="53">
        <v>0</v>
      </c>
      <c r="G49" s="53">
        <v>0</v>
      </c>
      <c r="H49" s="53">
        <v>0</v>
      </c>
      <c r="I49" s="53">
        <v>1060608</v>
      </c>
      <c r="J49" s="53">
        <v>0</v>
      </c>
      <c r="K49" s="53">
        <v>0</v>
      </c>
      <c r="L49" s="53">
        <v>0</v>
      </c>
      <c r="M49" s="53">
        <v>2401926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865855</v>
      </c>
      <c r="W49" s="53">
        <v>0</v>
      </c>
      <c r="X49" s="53">
        <v>940574</v>
      </c>
      <c r="Y49" s="53">
        <v>15036790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6727589</v>
      </c>
      <c r="C51" s="51">
        <v>0</v>
      </c>
      <c r="D51" s="128">
        <v>5566902</v>
      </c>
      <c r="E51" s="53">
        <v>9202040</v>
      </c>
      <c r="F51" s="53">
        <v>0</v>
      </c>
      <c r="G51" s="53">
        <v>0</v>
      </c>
      <c r="H51" s="53">
        <v>0</v>
      </c>
      <c r="I51" s="53">
        <v>6787905</v>
      </c>
      <c r="J51" s="53">
        <v>0</v>
      </c>
      <c r="K51" s="53">
        <v>0</v>
      </c>
      <c r="L51" s="53">
        <v>0</v>
      </c>
      <c r="M51" s="53">
        <v>1773830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6371263</v>
      </c>
      <c r="W51" s="53">
        <v>124993264</v>
      </c>
      <c r="X51" s="53">
        <v>144821765</v>
      </c>
      <c r="Y51" s="53">
        <v>306244558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164.95494036098867</v>
      </c>
      <c r="J58" s="7">
        <f t="shared" si="6"/>
        <v>100</v>
      </c>
      <c r="K58" s="7">
        <f t="shared" si="6"/>
        <v>100</v>
      </c>
      <c r="L58" s="7">
        <f t="shared" si="6"/>
        <v>99.99906790324836</v>
      </c>
      <c r="M58" s="7">
        <f t="shared" si="6"/>
        <v>99.99968908082965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127.39439595113313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164.95494036098867</v>
      </c>
      <c r="J60" s="13">
        <f t="shared" si="7"/>
        <v>100</v>
      </c>
      <c r="K60" s="13">
        <f t="shared" si="7"/>
        <v>100</v>
      </c>
      <c r="L60" s="13">
        <f t="shared" si="7"/>
        <v>99.99906790324836</v>
      </c>
      <c r="M60" s="13">
        <f t="shared" si="7"/>
        <v>99.99968908082965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127.39439595113313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>
        <v>111368</v>
      </c>
      <c r="H67" s="25">
        <v>123210</v>
      </c>
      <c r="I67" s="25">
        <v>234578</v>
      </c>
      <c r="J67" s="25">
        <v>115405</v>
      </c>
      <c r="K67" s="25">
        <v>98937</v>
      </c>
      <c r="L67" s="25">
        <v>107285</v>
      </c>
      <c r="M67" s="25">
        <v>321627</v>
      </c>
      <c r="N67" s="25"/>
      <c r="O67" s="25"/>
      <c r="P67" s="25"/>
      <c r="Q67" s="25"/>
      <c r="R67" s="25"/>
      <c r="S67" s="25"/>
      <c r="T67" s="25"/>
      <c r="U67" s="25"/>
      <c r="V67" s="25">
        <v>556205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>
        <v>111368</v>
      </c>
      <c r="H69" s="20">
        <v>123210</v>
      </c>
      <c r="I69" s="20">
        <v>234578</v>
      </c>
      <c r="J69" s="20">
        <v>115405</v>
      </c>
      <c r="K69" s="20">
        <v>98937</v>
      </c>
      <c r="L69" s="20">
        <v>107285</v>
      </c>
      <c r="M69" s="20">
        <v>321627</v>
      </c>
      <c r="N69" s="20"/>
      <c r="O69" s="20"/>
      <c r="P69" s="20"/>
      <c r="Q69" s="20"/>
      <c r="R69" s="20"/>
      <c r="S69" s="20"/>
      <c r="T69" s="20"/>
      <c r="U69" s="20"/>
      <c r="V69" s="20">
        <v>556205</v>
      </c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>
        <v>111368</v>
      </c>
      <c r="H74" s="20">
        <v>123210</v>
      </c>
      <c r="I74" s="20">
        <v>234578</v>
      </c>
      <c r="J74" s="20">
        <v>115405</v>
      </c>
      <c r="K74" s="20">
        <v>98937</v>
      </c>
      <c r="L74" s="20">
        <v>107285</v>
      </c>
      <c r="M74" s="20">
        <v>321627</v>
      </c>
      <c r="N74" s="20"/>
      <c r="O74" s="20"/>
      <c r="P74" s="20"/>
      <c r="Q74" s="20"/>
      <c r="R74" s="20"/>
      <c r="S74" s="20"/>
      <c r="T74" s="20"/>
      <c r="U74" s="20"/>
      <c r="V74" s="20">
        <v>556205</v>
      </c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211140</v>
      </c>
      <c r="E76" s="33">
        <v>211140</v>
      </c>
      <c r="F76" s="33">
        <v>152370</v>
      </c>
      <c r="G76" s="33">
        <v>111368</v>
      </c>
      <c r="H76" s="33">
        <v>123210</v>
      </c>
      <c r="I76" s="33">
        <v>386948</v>
      </c>
      <c r="J76" s="33">
        <v>115405</v>
      </c>
      <c r="K76" s="33">
        <v>98937</v>
      </c>
      <c r="L76" s="33">
        <v>107284</v>
      </c>
      <c r="M76" s="33">
        <v>321626</v>
      </c>
      <c r="N76" s="33"/>
      <c r="O76" s="33"/>
      <c r="P76" s="33"/>
      <c r="Q76" s="33"/>
      <c r="R76" s="33"/>
      <c r="S76" s="33"/>
      <c r="T76" s="33"/>
      <c r="U76" s="33"/>
      <c r="V76" s="33">
        <v>708574</v>
      </c>
      <c r="W76" s="33">
        <v>105570</v>
      </c>
      <c r="X76" s="33"/>
      <c r="Y76" s="32"/>
      <c r="Z76" s="34">
        <v>211140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211140</v>
      </c>
      <c r="E78" s="20">
        <v>211140</v>
      </c>
      <c r="F78" s="20">
        <v>152370</v>
      </c>
      <c r="G78" s="20">
        <v>111368</v>
      </c>
      <c r="H78" s="20">
        <v>123210</v>
      </c>
      <c r="I78" s="20">
        <v>386948</v>
      </c>
      <c r="J78" s="20">
        <v>115405</v>
      </c>
      <c r="K78" s="20">
        <v>98937</v>
      </c>
      <c r="L78" s="20">
        <v>107284</v>
      </c>
      <c r="M78" s="20">
        <v>321626</v>
      </c>
      <c r="N78" s="20"/>
      <c r="O78" s="20"/>
      <c r="P78" s="20"/>
      <c r="Q78" s="20"/>
      <c r="R78" s="20"/>
      <c r="S78" s="20"/>
      <c r="T78" s="20"/>
      <c r="U78" s="20"/>
      <c r="V78" s="20">
        <v>708574</v>
      </c>
      <c r="W78" s="20">
        <v>105570</v>
      </c>
      <c r="X78" s="20"/>
      <c r="Y78" s="19"/>
      <c r="Z78" s="22">
        <v>211140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>
        <v>130401</v>
      </c>
      <c r="G80" s="20">
        <v>90405</v>
      </c>
      <c r="H80" s="20">
        <v>104249</v>
      </c>
      <c r="I80" s="20">
        <v>325055</v>
      </c>
      <c r="J80" s="20">
        <v>98494</v>
      </c>
      <c r="K80" s="20">
        <v>84728</v>
      </c>
      <c r="L80" s="20">
        <v>95144</v>
      </c>
      <c r="M80" s="20">
        <v>278366</v>
      </c>
      <c r="N80" s="20"/>
      <c r="O80" s="20"/>
      <c r="P80" s="20"/>
      <c r="Q80" s="20"/>
      <c r="R80" s="20"/>
      <c r="S80" s="20"/>
      <c r="T80" s="20"/>
      <c r="U80" s="20"/>
      <c r="V80" s="20">
        <v>603421</v>
      </c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>
        <v>21969</v>
      </c>
      <c r="G81" s="20">
        <v>20963</v>
      </c>
      <c r="H81" s="20">
        <v>18961</v>
      </c>
      <c r="I81" s="20">
        <v>61893</v>
      </c>
      <c r="J81" s="20">
        <v>16911</v>
      </c>
      <c r="K81" s="20">
        <v>14209</v>
      </c>
      <c r="L81" s="20">
        <v>12140</v>
      </c>
      <c r="M81" s="20">
        <v>43260</v>
      </c>
      <c r="N81" s="20"/>
      <c r="O81" s="20"/>
      <c r="P81" s="20"/>
      <c r="Q81" s="20"/>
      <c r="R81" s="20"/>
      <c r="S81" s="20"/>
      <c r="T81" s="20"/>
      <c r="U81" s="20"/>
      <c r="V81" s="20">
        <v>105153</v>
      </c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>
        <v>211140</v>
      </c>
      <c r="E83" s="20">
        <v>211140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105570</v>
      </c>
      <c r="X83" s="20"/>
      <c r="Y83" s="19"/>
      <c r="Z83" s="22">
        <v>211140</v>
      </c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36775732</v>
      </c>
      <c r="C5" s="18">
        <v>0</v>
      </c>
      <c r="D5" s="58">
        <v>45194609</v>
      </c>
      <c r="E5" s="59">
        <v>45194609</v>
      </c>
      <c r="F5" s="59">
        <v>3657830</v>
      </c>
      <c r="G5" s="59">
        <v>6113</v>
      </c>
      <c r="H5" s="59">
        <v>3074681</v>
      </c>
      <c r="I5" s="59">
        <v>6738624</v>
      </c>
      <c r="J5" s="59">
        <v>3074681</v>
      </c>
      <c r="K5" s="59">
        <v>3074681</v>
      </c>
      <c r="L5" s="59">
        <v>3074681</v>
      </c>
      <c r="M5" s="59">
        <v>9224043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15962667</v>
      </c>
      <c r="W5" s="59">
        <v>25141632</v>
      </c>
      <c r="X5" s="59">
        <v>-9178965</v>
      </c>
      <c r="Y5" s="60">
        <v>-36.51</v>
      </c>
      <c r="Z5" s="61">
        <v>45194609</v>
      </c>
    </row>
    <row r="6" spans="1:26" ht="13.5">
      <c r="A6" s="57" t="s">
        <v>32</v>
      </c>
      <c r="B6" s="18">
        <v>156945071</v>
      </c>
      <c r="C6" s="18">
        <v>0</v>
      </c>
      <c r="D6" s="58">
        <v>207457539</v>
      </c>
      <c r="E6" s="59">
        <v>207457539</v>
      </c>
      <c r="F6" s="59">
        <v>12668719</v>
      </c>
      <c r="G6" s="59">
        <v>11919366</v>
      </c>
      <c r="H6" s="59">
        <v>13414244</v>
      </c>
      <c r="I6" s="59">
        <v>38002329</v>
      </c>
      <c r="J6" s="59">
        <v>13414244</v>
      </c>
      <c r="K6" s="59">
        <v>13414244</v>
      </c>
      <c r="L6" s="59">
        <v>13414244</v>
      </c>
      <c r="M6" s="59">
        <v>40242732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78245061</v>
      </c>
      <c r="W6" s="59">
        <v>105599441</v>
      </c>
      <c r="X6" s="59">
        <v>-27354380</v>
      </c>
      <c r="Y6" s="60">
        <v>-25.9</v>
      </c>
      <c r="Z6" s="61">
        <v>207457539</v>
      </c>
    </row>
    <row r="7" spans="1:26" ht="13.5">
      <c r="A7" s="57" t="s">
        <v>33</v>
      </c>
      <c r="B7" s="18">
        <v>401679</v>
      </c>
      <c r="C7" s="18">
        <v>0</v>
      </c>
      <c r="D7" s="58">
        <v>308000</v>
      </c>
      <c r="E7" s="59">
        <v>308000</v>
      </c>
      <c r="F7" s="59">
        <v>71787</v>
      </c>
      <c r="G7" s="59">
        <v>57771</v>
      </c>
      <c r="H7" s="59">
        <v>61826</v>
      </c>
      <c r="I7" s="59">
        <v>191384</v>
      </c>
      <c r="J7" s="59">
        <v>61826</v>
      </c>
      <c r="K7" s="59">
        <v>61826</v>
      </c>
      <c r="L7" s="59">
        <v>61826</v>
      </c>
      <c r="M7" s="59">
        <v>185478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376862</v>
      </c>
      <c r="W7" s="59">
        <v>95292</v>
      </c>
      <c r="X7" s="59">
        <v>281570</v>
      </c>
      <c r="Y7" s="60">
        <v>295.48</v>
      </c>
      <c r="Z7" s="61">
        <v>308000</v>
      </c>
    </row>
    <row r="8" spans="1:26" ht="13.5">
      <c r="A8" s="57" t="s">
        <v>34</v>
      </c>
      <c r="B8" s="18">
        <v>57941947</v>
      </c>
      <c r="C8" s="18">
        <v>0</v>
      </c>
      <c r="D8" s="58">
        <v>67240000</v>
      </c>
      <c r="E8" s="59">
        <v>67240000</v>
      </c>
      <c r="F8" s="59">
        <v>17167000</v>
      </c>
      <c r="G8" s="59">
        <v>2096000</v>
      </c>
      <c r="H8" s="59">
        <v>90000</v>
      </c>
      <c r="I8" s="59">
        <v>19353000</v>
      </c>
      <c r="J8" s="59">
        <v>90000</v>
      </c>
      <c r="K8" s="59">
        <v>90000</v>
      </c>
      <c r="L8" s="59">
        <v>90000</v>
      </c>
      <c r="M8" s="59">
        <v>270000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19623000</v>
      </c>
      <c r="W8" s="59">
        <v>40297813</v>
      </c>
      <c r="X8" s="59">
        <v>-20674813</v>
      </c>
      <c r="Y8" s="60">
        <v>-51.31</v>
      </c>
      <c r="Z8" s="61">
        <v>67240000</v>
      </c>
    </row>
    <row r="9" spans="1:26" ht="13.5">
      <c r="A9" s="57" t="s">
        <v>35</v>
      </c>
      <c r="B9" s="18">
        <v>72387207</v>
      </c>
      <c r="C9" s="18">
        <v>0</v>
      </c>
      <c r="D9" s="58">
        <v>37997500</v>
      </c>
      <c r="E9" s="59">
        <v>37997500</v>
      </c>
      <c r="F9" s="59">
        <v>2526438</v>
      </c>
      <c r="G9" s="59">
        <v>2211517</v>
      </c>
      <c r="H9" s="59">
        <v>2419849</v>
      </c>
      <c r="I9" s="59">
        <v>7157804</v>
      </c>
      <c r="J9" s="59">
        <v>2419849</v>
      </c>
      <c r="K9" s="59">
        <v>2419849</v>
      </c>
      <c r="L9" s="59">
        <v>2419849</v>
      </c>
      <c r="M9" s="59">
        <v>7259547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14417351</v>
      </c>
      <c r="W9" s="59">
        <v>22834778</v>
      </c>
      <c r="X9" s="59">
        <v>-8417427</v>
      </c>
      <c r="Y9" s="60">
        <v>-36.86</v>
      </c>
      <c r="Z9" s="61">
        <v>37997500</v>
      </c>
    </row>
    <row r="10" spans="1:26" ht="25.5">
      <c r="A10" s="62" t="s">
        <v>97</v>
      </c>
      <c r="B10" s="63">
        <f>SUM(B5:B9)</f>
        <v>324451636</v>
      </c>
      <c r="C10" s="63">
        <f>SUM(C5:C9)</f>
        <v>0</v>
      </c>
      <c r="D10" s="64">
        <f aca="true" t="shared" si="0" ref="D10:Z10">SUM(D5:D9)</f>
        <v>358197648</v>
      </c>
      <c r="E10" s="65">
        <f t="shared" si="0"/>
        <v>358197648</v>
      </c>
      <c r="F10" s="65">
        <f t="shared" si="0"/>
        <v>36091774</v>
      </c>
      <c r="G10" s="65">
        <f t="shared" si="0"/>
        <v>16290767</v>
      </c>
      <c r="H10" s="65">
        <f t="shared" si="0"/>
        <v>19060600</v>
      </c>
      <c r="I10" s="65">
        <f t="shared" si="0"/>
        <v>71443141</v>
      </c>
      <c r="J10" s="65">
        <f t="shared" si="0"/>
        <v>19060600</v>
      </c>
      <c r="K10" s="65">
        <f t="shared" si="0"/>
        <v>19060600</v>
      </c>
      <c r="L10" s="65">
        <f t="shared" si="0"/>
        <v>19060600</v>
      </c>
      <c r="M10" s="65">
        <f t="shared" si="0"/>
        <v>57181800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128624941</v>
      </c>
      <c r="W10" s="65">
        <f t="shared" si="0"/>
        <v>193968956</v>
      </c>
      <c r="X10" s="65">
        <f t="shared" si="0"/>
        <v>-65344015</v>
      </c>
      <c r="Y10" s="66">
        <f>+IF(W10&lt;&gt;0,(X10/W10)*100,0)</f>
        <v>-33.68787271299228</v>
      </c>
      <c r="Z10" s="67">
        <f t="shared" si="0"/>
        <v>358197648</v>
      </c>
    </row>
    <row r="11" spans="1:26" ht="13.5">
      <c r="A11" s="57" t="s">
        <v>36</v>
      </c>
      <c r="B11" s="18">
        <v>150959490</v>
      </c>
      <c r="C11" s="18">
        <v>0</v>
      </c>
      <c r="D11" s="58">
        <v>160409290</v>
      </c>
      <c r="E11" s="59">
        <v>160409290</v>
      </c>
      <c r="F11" s="59">
        <v>13322234</v>
      </c>
      <c r="G11" s="59">
        <v>13386468</v>
      </c>
      <c r="H11" s="59">
        <v>17660104</v>
      </c>
      <c r="I11" s="59">
        <v>44368806</v>
      </c>
      <c r="J11" s="59">
        <v>17660104</v>
      </c>
      <c r="K11" s="59">
        <v>17660104</v>
      </c>
      <c r="L11" s="59">
        <v>17660104</v>
      </c>
      <c r="M11" s="59">
        <v>52980312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97349118</v>
      </c>
      <c r="W11" s="59">
        <v>79920046</v>
      </c>
      <c r="X11" s="59">
        <v>17429072</v>
      </c>
      <c r="Y11" s="60">
        <v>21.81</v>
      </c>
      <c r="Z11" s="61">
        <v>160409290</v>
      </c>
    </row>
    <row r="12" spans="1:26" ht="13.5">
      <c r="A12" s="57" t="s">
        <v>37</v>
      </c>
      <c r="B12" s="18">
        <v>6560894</v>
      </c>
      <c r="C12" s="18">
        <v>0</v>
      </c>
      <c r="D12" s="58">
        <v>7202180</v>
      </c>
      <c r="E12" s="59">
        <v>7202180</v>
      </c>
      <c r="F12" s="59">
        <v>546613</v>
      </c>
      <c r="G12" s="59">
        <v>569383</v>
      </c>
      <c r="H12" s="59">
        <v>583810</v>
      </c>
      <c r="I12" s="59">
        <v>1699806</v>
      </c>
      <c r="J12" s="59">
        <v>583810</v>
      </c>
      <c r="K12" s="59">
        <v>583810</v>
      </c>
      <c r="L12" s="59">
        <v>583810</v>
      </c>
      <c r="M12" s="59">
        <v>1751430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3451236</v>
      </c>
      <c r="W12" s="59">
        <v>3483085</v>
      </c>
      <c r="X12" s="59">
        <v>-31849</v>
      </c>
      <c r="Y12" s="60">
        <v>-0.91</v>
      </c>
      <c r="Z12" s="61">
        <v>7202180</v>
      </c>
    </row>
    <row r="13" spans="1:26" ht="13.5">
      <c r="A13" s="57" t="s">
        <v>98</v>
      </c>
      <c r="B13" s="18">
        <v>38174203</v>
      </c>
      <c r="C13" s="18">
        <v>0</v>
      </c>
      <c r="D13" s="58">
        <v>49370000</v>
      </c>
      <c r="E13" s="59">
        <v>49370000</v>
      </c>
      <c r="F13" s="59">
        <v>4114167</v>
      </c>
      <c r="G13" s="59">
        <v>4114167</v>
      </c>
      <c r="H13" s="59">
        <v>4114167</v>
      </c>
      <c r="I13" s="59">
        <v>12342501</v>
      </c>
      <c r="J13" s="59">
        <v>4114167</v>
      </c>
      <c r="K13" s="59">
        <v>4114167</v>
      </c>
      <c r="L13" s="59">
        <v>4114167</v>
      </c>
      <c r="M13" s="59">
        <v>12342501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24685002</v>
      </c>
      <c r="W13" s="59">
        <v>24000000</v>
      </c>
      <c r="X13" s="59">
        <v>685002</v>
      </c>
      <c r="Y13" s="60">
        <v>2.85</v>
      </c>
      <c r="Z13" s="61">
        <v>49370000</v>
      </c>
    </row>
    <row r="14" spans="1:26" ht="13.5">
      <c r="A14" s="57" t="s">
        <v>38</v>
      </c>
      <c r="B14" s="18">
        <v>32371368</v>
      </c>
      <c r="C14" s="18">
        <v>0</v>
      </c>
      <c r="D14" s="58">
        <v>1700</v>
      </c>
      <c r="E14" s="59">
        <v>1700</v>
      </c>
      <c r="F14" s="59">
        <v>2232451</v>
      </c>
      <c r="G14" s="59">
        <v>2591889</v>
      </c>
      <c r="H14" s="59">
        <v>2599471</v>
      </c>
      <c r="I14" s="59">
        <v>7423811</v>
      </c>
      <c r="J14" s="59">
        <v>2599471</v>
      </c>
      <c r="K14" s="59">
        <v>2599471</v>
      </c>
      <c r="L14" s="59">
        <v>2599471</v>
      </c>
      <c r="M14" s="59">
        <v>7798413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15222224</v>
      </c>
      <c r="W14" s="59">
        <v>1700</v>
      </c>
      <c r="X14" s="59">
        <v>15220524</v>
      </c>
      <c r="Y14" s="60">
        <v>895324.94</v>
      </c>
      <c r="Z14" s="61">
        <v>1700</v>
      </c>
    </row>
    <row r="15" spans="1:26" ht="13.5">
      <c r="A15" s="57" t="s">
        <v>39</v>
      </c>
      <c r="B15" s="18">
        <v>95216540</v>
      </c>
      <c r="C15" s="18">
        <v>0</v>
      </c>
      <c r="D15" s="58">
        <v>126987218</v>
      </c>
      <c r="E15" s="59">
        <v>126987218</v>
      </c>
      <c r="F15" s="59">
        <v>9566703</v>
      </c>
      <c r="G15" s="59">
        <v>9686834</v>
      </c>
      <c r="H15" s="59">
        <v>6049032</v>
      </c>
      <c r="I15" s="59">
        <v>25302569</v>
      </c>
      <c r="J15" s="59">
        <v>6049032</v>
      </c>
      <c r="K15" s="59">
        <v>6049032</v>
      </c>
      <c r="L15" s="59">
        <v>6049032</v>
      </c>
      <c r="M15" s="59">
        <v>18147096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43449665</v>
      </c>
      <c r="W15" s="59">
        <v>67945231</v>
      </c>
      <c r="X15" s="59">
        <v>-24495566</v>
      </c>
      <c r="Y15" s="60">
        <v>-36.05</v>
      </c>
      <c r="Z15" s="61">
        <v>126987218</v>
      </c>
    </row>
    <row r="16" spans="1:26" ht="13.5">
      <c r="A16" s="68" t="s">
        <v>40</v>
      </c>
      <c r="B16" s="18">
        <v>2222371</v>
      </c>
      <c r="C16" s="18">
        <v>0</v>
      </c>
      <c r="D16" s="58">
        <v>1107000</v>
      </c>
      <c r="E16" s="59">
        <v>1107000</v>
      </c>
      <c r="F16" s="59">
        <v>0</v>
      </c>
      <c r="G16" s="59">
        <v>2631</v>
      </c>
      <c r="H16" s="59">
        <v>3450</v>
      </c>
      <c r="I16" s="59">
        <v>6081</v>
      </c>
      <c r="J16" s="59">
        <v>3450</v>
      </c>
      <c r="K16" s="59">
        <v>3450</v>
      </c>
      <c r="L16" s="59">
        <v>3450</v>
      </c>
      <c r="M16" s="59">
        <v>10350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16431</v>
      </c>
      <c r="W16" s="59">
        <v>600560</v>
      </c>
      <c r="X16" s="59">
        <v>-584129</v>
      </c>
      <c r="Y16" s="60">
        <v>-97.26</v>
      </c>
      <c r="Z16" s="61">
        <v>1107000</v>
      </c>
    </row>
    <row r="17" spans="1:26" ht="13.5">
      <c r="A17" s="57" t="s">
        <v>41</v>
      </c>
      <c r="B17" s="18">
        <v>91367941</v>
      </c>
      <c r="C17" s="18">
        <v>0</v>
      </c>
      <c r="D17" s="58">
        <v>59020410</v>
      </c>
      <c r="E17" s="59">
        <v>59020410</v>
      </c>
      <c r="F17" s="59">
        <v>1844133</v>
      </c>
      <c r="G17" s="59">
        <v>2144404</v>
      </c>
      <c r="H17" s="59">
        <v>3092502</v>
      </c>
      <c r="I17" s="59">
        <v>7081039</v>
      </c>
      <c r="J17" s="59">
        <v>3092502</v>
      </c>
      <c r="K17" s="59">
        <v>3092502</v>
      </c>
      <c r="L17" s="59">
        <v>3092502</v>
      </c>
      <c r="M17" s="59">
        <v>9277506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16358545</v>
      </c>
      <c r="W17" s="59">
        <v>24302174</v>
      </c>
      <c r="X17" s="59">
        <v>-7943629</v>
      </c>
      <c r="Y17" s="60">
        <v>-32.69</v>
      </c>
      <c r="Z17" s="61">
        <v>59020410</v>
      </c>
    </row>
    <row r="18" spans="1:26" ht="13.5">
      <c r="A18" s="69" t="s">
        <v>42</v>
      </c>
      <c r="B18" s="70">
        <f>SUM(B11:B17)</f>
        <v>416872807</v>
      </c>
      <c r="C18" s="70">
        <f>SUM(C11:C17)</f>
        <v>0</v>
      </c>
      <c r="D18" s="71">
        <f aca="true" t="shared" si="1" ref="D18:Z18">SUM(D11:D17)</f>
        <v>404097798</v>
      </c>
      <c r="E18" s="72">
        <f t="shared" si="1"/>
        <v>404097798</v>
      </c>
      <c r="F18" s="72">
        <f t="shared" si="1"/>
        <v>31626301</v>
      </c>
      <c r="G18" s="72">
        <f t="shared" si="1"/>
        <v>32495776</v>
      </c>
      <c r="H18" s="72">
        <f t="shared" si="1"/>
        <v>34102536</v>
      </c>
      <c r="I18" s="72">
        <f t="shared" si="1"/>
        <v>98224613</v>
      </c>
      <c r="J18" s="72">
        <f t="shared" si="1"/>
        <v>34102536</v>
      </c>
      <c r="K18" s="72">
        <f t="shared" si="1"/>
        <v>34102536</v>
      </c>
      <c r="L18" s="72">
        <f t="shared" si="1"/>
        <v>34102536</v>
      </c>
      <c r="M18" s="72">
        <f t="shared" si="1"/>
        <v>102307608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200532221</v>
      </c>
      <c r="W18" s="72">
        <f t="shared" si="1"/>
        <v>200252796</v>
      </c>
      <c r="X18" s="72">
        <f t="shared" si="1"/>
        <v>279425</v>
      </c>
      <c r="Y18" s="66">
        <f>+IF(W18&lt;&gt;0,(X18/W18)*100,0)</f>
        <v>0.13953612912351046</v>
      </c>
      <c r="Z18" s="73">
        <f t="shared" si="1"/>
        <v>404097798</v>
      </c>
    </row>
    <row r="19" spans="1:26" ht="13.5">
      <c r="A19" s="69" t="s">
        <v>43</v>
      </c>
      <c r="B19" s="74">
        <f>+B10-B18</f>
        <v>-92421171</v>
      </c>
      <c r="C19" s="74">
        <f>+C10-C18</f>
        <v>0</v>
      </c>
      <c r="D19" s="75">
        <f aca="true" t="shared" si="2" ref="D19:Z19">+D10-D18</f>
        <v>-45900150</v>
      </c>
      <c r="E19" s="76">
        <f t="shared" si="2"/>
        <v>-45900150</v>
      </c>
      <c r="F19" s="76">
        <f t="shared" si="2"/>
        <v>4465473</v>
      </c>
      <c r="G19" s="76">
        <f t="shared" si="2"/>
        <v>-16205009</v>
      </c>
      <c r="H19" s="76">
        <f t="shared" si="2"/>
        <v>-15041936</v>
      </c>
      <c r="I19" s="76">
        <f t="shared" si="2"/>
        <v>-26781472</v>
      </c>
      <c r="J19" s="76">
        <f t="shared" si="2"/>
        <v>-15041936</v>
      </c>
      <c r="K19" s="76">
        <f t="shared" si="2"/>
        <v>-15041936</v>
      </c>
      <c r="L19" s="76">
        <f t="shared" si="2"/>
        <v>-15041936</v>
      </c>
      <c r="M19" s="76">
        <f t="shared" si="2"/>
        <v>-45125808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-71907280</v>
      </c>
      <c r="W19" s="76">
        <f>IF(E10=E18,0,W10-W18)</f>
        <v>-6283840</v>
      </c>
      <c r="X19" s="76">
        <f t="shared" si="2"/>
        <v>-65623440</v>
      </c>
      <c r="Y19" s="77">
        <f>+IF(W19&lt;&gt;0,(X19/W19)*100,0)</f>
        <v>1044.320670163467</v>
      </c>
      <c r="Z19" s="78">
        <f t="shared" si="2"/>
        <v>-45900150</v>
      </c>
    </row>
    <row r="20" spans="1:26" ht="13.5">
      <c r="A20" s="57" t="s">
        <v>44</v>
      </c>
      <c r="B20" s="18">
        <v>48784296</v>
      </c>
      <c r="C20" s="18">
        <v>0</v>
      </c>
      <c r="D20" s="58">
        <v>56288000</v>
      </c>
      <c r="E20" s="59">
        <v>56288000</v>
      </c>
      <c r="F20" s="59">
        <v>14813000</v>
      </c>
      <c r="G20" s="59">
        <v>5000000</v>
      </c>
      <c r="H20" s="59">
        <v>4000000</v>
      </c>
      <c r="I20" s="59">
        <v>23813000</v>
      </c>
      <c r="J20" s="59">
        <v>4000000</v>
      </c>
      <c r="K20" s="59">
        <v>4000000</v>
      </c>
      <c r="L20" s="59">
        <v>4000000</v>
      </c>
      <c r="M20" s="59">
        <v>12000000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35813000</v>
      </c>
      <c r="W20" s="59">
        <v>46750000</v>
      </c>
      <c r="X20" s="59">
        <v>-10937000</v>
      </c>
      <c r="Y20" s="60">
        <v>-23.39</v>
      </c>
      <c r="Z20" s="61">
        <v>56288000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-43636875</v>
      </c>
      <c r="C22" s="85">
        <f>SUM(C19:C21)</f>
        <v>0</v>
      </c>
      <c r="D22" s="86">
        <f aca="true" t="shared" si="3" ref="D22:Z22">SUM(D19:D21)</f>
        <v>10387850</v>
      </c>
      <c r="E22" s="87">
        <f t="shared" si="3"/>
        <v>10387850</v>
      </c>
      <c r="F22" s="87">
        <f t="shared" si="3"/>
        <v>19278473</v>
      </c>
      <c r="G22" s="87">
        <f t="shared" si="3"/>
        <v>-11205009</v>
      </c>
      <c r="H22" s="87">
        <f t="shared" si="3"/>
        <v>-11041936</v>
      </c>
      <c r="I22" s="87">
        <f t="shared" si="3"/>
        <v>-2968472</v>
      </c>
      <c r="J22" s="87">
        <f t="shared" si="3"/>
        <v>-11041936</v>
      </c>
      <c r="K22" s="87">
        <f t="shared" si="3"/>
        <v>-11041936</v>
      </c>
      <c r="L22" s="87">
        <f t="shared" si="3"/>
        <v>-11041936</v>
      </c>
      <c r="M22" s="87">
        <f t="shared" si="3"/>
        <v>-33125808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-36094280</v>
      </c>
      <c r="W22" s="87">
        <f t="shared" si="3"/>
        <v>40466160</v>
      </c>
      <c r="X22" s="87">
        <f t="shared" si="3"/>
        <v>-76560440</v>
      </c>
      <c r="Y22" s="88">
        <f>+IF(W22&lt;&gt;0,(X22/W22)*100,0)</f>
        <v>-189.19620739897238</v>
      </c>
      <c r="Z22" s="89">
        <f t="shared" si="3"/>
        <v>10387850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-43636875</v>
      </c>
      <c r="C24" s="74">
        <f>SUM(C22:C23)</f>
        <v>0</v>
      </c>
      <c r="D24" s="75">
        <f aca="true" t="shared" si="4" ref="D24:Z24">SUM(D22:D23)</f>
        <v>10387850</v>
      </c>
      <c r="E24" s="76">
        <f t="shared" si="4"/>
        <v>10387850</v>
      </c>
      <c r="F24" s="76">
        <f t="shared" si="4"/>
        <v>19278473</v>
      </c>
      <c r="G24" s="76">
        <f t="shared" si="4"/>
        <v>-11205009</v>
      </c>
      <c r="H24" s="76">
        <f t="shared" si="4"/>
        <v>-11041936</v>
      </c>
      <c r="I24" s="76">
        <f t="shared" si="4"/>
        <v>-2968472</v>
      </c>
      <c r="J24" s="76">
        <f t="shared" si="4"/>
        <v>-11041936</v>
      </c>
      <c r="K24" s="76">
        <f t="shared" si="4"/>
        <v>-11041936</v>
      </c>
      <c r="L24" s="76">
        <f t="shared" si="4"/>
        <v>-11041936</v>
      </c>
      <c r="M24" s="76">
        <f t="shared" si="4"/>
        <v>-33125808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-36094280</v>
      </c>
      <c r="W24" s="76">
        <f t="shared" si="4"/>
        <v>40466160</v>
      </c>
      <c r="X24" s="76">
        <f t="shared" si="4"/>
        <v>-76560440</v>
      </c>
      <c r="Y24" s="77">
        <f>+IF(W24&lt;&gt;0,(X24/W24)*100,0)</f>
        <v>-189.19620739897238</v>
      </c>
      <c r="Z24" s="78">
        <f t="shared" si="4"/>
        <v>10387850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31565756</v>
      </c>
      <c r="C27" s="21">
        <v>0</v>
      </c>
      <c r="D27" s="98">
        <v>56288000</v>
      </c>
      <c r="E27" s="99">
        <v>56288000</v>
      </c>
      <c r="F27" s="99">
        <v>1666345</v>
      </c>
      <c r="G27" s="99">
        <v>3856879</v>
      </c>
      <c r="H27" s="99">
        <v>7702681</v>
      </c>
      <c r="I27" s="99">
        <v>13225905</v>
      </c>
      <c r="J27" s="99">
        <v>86509</v>
      </c>
      <c r="K27" s="99">
        <v>86509</v>
      </c>
      <c r="L27" s="99">
        <v>86509</v>
      </c>
      <c r="M27" s="99">
        <v>259527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13485432</v>
      </c>
      <c r="W27" s="99">
        <v>28144000</v>
      </c>
      <c r="X27" s="99">
        <v>-14658568</v>
      </c>
      <c r="Y27" s="100">
        <v>-52.08</v>
      </c>
      <c r="Z27" s="101">
        <v>56288000</v>
      </c>
    </row>
    <row r="28" spans="1:26" ht="13.5">
      <c r="A28" s="102" t="s">
        <v>44</v>
      </c>
      <c r="B28" s="18">
        <v>30809558</v>
      </c>
      <c r="C28" s="18">
        <v>0</v>
      </c>
      <c r="D28" s="58">
        <v>56288000</v>
      </c>
      <c r="E28" s="59">
        <v>56288000</v>
      </c>
      <c r="F28" s="59">
        <v>1666345</v>
      </c>
      <c r="G28" s="59">
        <v>3856879</v>
      </c>
      <c r="H28" s="59">
        <v>7691707</v>
      </c>
      <c r="I28" s="59">
        <v>13214931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13214931</v>
      </c>
      <c r="W28" s="59">
        <v>28144000</v>
      </c>
      <c r="X28" s="59">
        <v>-14929069</v>
      </c>
      <c r="Y28" s="60">
        <v>-53.05</v>
      </c>
      <c r="Z28" s="61">
        <v>56288000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756198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10974</v>
      </c>
      <c r="I31" s="59">
        <v>10974</v>
      </c>
      <c r="J31" s="59">
        <v>86509</v>
      </c>
      <c r="K31" s="59">
        <v>86509</v>
      </c>
      <c r="L31" s="59">
        <v>86509</v>
      </c>
      <c r="M31" s="59">
        <v>259527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270501</v>
      </c>
      <c r="W31" s="59"/>
      <c r="X31" s="59">
        <v>270501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31565756</v>
      </c>
      <c r="C32" s="21">
        <f>SUM(C28:C31)</f>
        <v>0</v>
      </c>
      <c r="D32" s="98">
        <f aca="true" t="shared" si="5" ref="D32:Z32">SUM(D28:D31)</f>
        <v>56288000</v>
      </c>
      <c r="E32" s="99">
        <f t="shared" si="5"/>
        <v>56288000</v>
      </c>
      <c r="F32" s="99">
        <f t="shared" si="5"/>
        <v>1666345</v>
      </c>
      <c r="G32" s="99">
        <f t="shared" si="5"/>
        <v>3856879</v>
      </c>
      <c r="H32" s="99">
        <f t="shared" si="5"/>
        <v>7702681</v>
      </c>
      <c r="I32" s="99">
        <f t="shared" si="5"/>
        <v>13225905</v>
      </c>
      <c r="J32" s="99">
        <f t="shared" si="5"/>
        <v>86509</v>
      </c>
      <c r="K32" s="99">
        <f t="shared" si="5"/>
        <v>86509</v>
      </c>
      <c r="L32" s="99">
        <f t="shared" si="5"/>
        <v>86509</v>
      </c>
      <c r="M32" s="99">
        <f t="shared" si="5"/>
        <v>259527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13485432</v>
      </c>
      <c r="W32" s="99">
        <f t="shared" si="5"/>
        <v>28144000</v>
      </c>
      <c r="X32" s="99">
        <f t="shared" si="5"/>
        <v>-14658568</v>
      </c>
      <c r="Y32" s="100">
        <f>+IF(W32&lt;&gt;0,(X32/W32)*100,0)</f>
        <v>-52.08416714042069</v>
      </c>
      <c r="Z32" s="101">
        <f t="shared" si="5"/>
        <v>56288000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74510262</v>
      </c>
      <c r="C35" s="18">
        <v>0</v>
      </c>
      <c r="D35" s="58">
        <v>94264502</v>
      </c>
      <c r="E35" s="59">
        <v>94264502</v>
      </c>
      <c r="F35" s="59">
        <v>128018161</v>
      </c>
      <c r="G35" s="59">
        <v>128018161</v>
      </c>
      <c r="H35" s="59">
        <v>74084401</v>
      </c>
      <c r="I35" s="59">
        <v>74084401</v>
      </c>
      <c r="J35" s="59">
        <v>74084401</v>
      </c>
      <c r="K35" s="59">
        <v>78704527</v>
      </c>
      <c r="L35" s="59">
        <v>78704527</v>
      </c>
      <c r="M35" s="59">
        <v>78704527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78704527</v>
      </c>
      <c r="W35" s="59">
        <v>47132251</v>
      </c>
      <c r="X35" s="59">
        <v>31572276</v>
      </c>
      <c r="Y35" s="60">
        <v>66.99</v>
      </c>
      <c r="Z35" s="61">
        <v>94264502</v>
      </c>
    </row>
    <row r="36" spans="1:26" ht="13.5">
      <c r="A36" s="57" t="s">
        <v>53</v>
      </c>
      <c r="B36" s="18">
        <v>761643645</v>
      </c>
      <c r="C36" s="18">
        <v>0</v>
      </c>
      <c r="D36" s="58">
        <v>739162406</v>
      </c>
      <c r="E36" s="59">
        <v>739162406</v>
      </c>
      <c r="F36" s="59">
        <v>729991157</v>
      </c>
      <c r="G36" s="59">
        <v>729991157</v>
      </c>
      <c r="H36" s="59">
        <v>762527050</v>
      </c>
      <c r="I36" s="59">
        <v>762527050</v>
      </c>
      <c r="J36" s="59">
        <v>762527050</v>
      </c>
      <c r="K36" s="59">
        <v>758468997</v>
      </c>
      <c r="L36" s="59">
        <v>758468997</v>
      </c>
      <c r="M36" s="59">
        <v>758468997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758468997</v>
      </c>
      <c r="W36" s="59">
        <v>369581203</v>
      </c>
      <c r="X36" s="59">
        <v>388887794</v>
      </c>
      <c r="Y36" s="60">
        <v>105.22</v>
      </c>
      <c r="Z36" s="61">
        <v>739162406</v>
      </c>
    </row>
    <row r="37" spans="1:26" ht="13.5">
      <c r="A37" s="57" t="s">
        <v>54</v>
      </c>
      <c r="B37" s="18">
        <v>424890070</v>
      </c>
      <c r="C37" s="18">
        <v>0</v>
      </c>
      <c r="D37" s="58">
        <v>446003189</v>
      </c>
      <c r="E37" s="59">
        <v>446003189</v>
      </c>
      <c r="F37" s="59">
        <v>453599814</v>
      </c>
      <c r="G37" s="59">
        <v>453599814</v>
      </c>
      <c r="H37" s="59">
        <v>436806011</v>
      </c>
      <c r="I37" s="59">
        <v>436806011</v>
      </c>
      <c r="J37" s="59">
        <v>436806011</v>
      </c>
      <c r="K37" s="59">
        <v>447338150</v>
      </c>
      <c r="L37" s="59">
        <v>447338150</v>
      </c>
      <c r="M37" s="59">
        <v>447338150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447338150</v>
      </c>
      <c r="W37" s="59">
        <v>223001595</v>
      </c>
      <c r="X37" s="59">
        <v>224336555</v>
      </c>
      <c r="Y37" s="60">
        <v>100.6</v>
      </c>
      <c r="Z37" s="61">
        <v>446003189</v>
      </c>
    </row>
    <row r="38" spans="1:26" ht="13.5">
      <c r="A38" s="57" t="s">
        <v>55</v>
      </c>
      <c r="B38" s="18">
        <v>117465288</v>
      </c>
      <c r="C38" s="18">
        <v>0</v>
      </c>
      <c r="D38" s="58">
        <v>122962103</v>
      </c>
      <c r="E38" s="59">
        <v>122962103</v>
      </c>
      <c r="F38" s="59">
        <v>110715159</v>
      </c>
      <c r="G38" s="59">
        <v>110715159</v>
      </c>
      <c r="H38" s="59">
        <v>121065288</v>
      </c>
      <c r="I38" s="59">
        <v>121065288</v>
      </c>
      <c r="J38" s="59">
        <v>121065288</v>
      </c>
      <c r="K38" s="59">
        <v>121065288</v>
      </c>
      <c r="L38" s="59">
        <v>121065288</v>
      </c>
      <c r="M38" s="59">
        <v>121065288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121065288</v>
      </c>
      <c r="W38" s="59">
        <v>61481052</v>
      </c>
      <c r="X38" s="59">
        <v>59584236</v>
      </c>
      <c r="Y38" s="60">
        <v>96.91</v>
      </c>
      <c r="Z38" s="61">
        <v>122962103</v>
      </c>
    </row>
    <row r="39" spans="1:26" ht="13.5">
      <c r="A39" s="57" t="s">
        <v>56</v>
      </c>
      <c r="B39" s="18">
        <v>293798549</v>
      </c>
      <c r="C39" s="18">
        <v>0</v>
      </c>
      <c r="D39" s="58">
        <v>264461617</v>
      </c>
      <c r="E39" s="59">
        <v>264461617</v>
      </c>
      <c r="F39" s="59">
        <v>293694345</v>
      </c>
      <c r="G39" s="59">
        <v>293694345</v>
      </c>
      <c r="H39" s="59">
        <v>278740152</v>
      </c>
      <c r="I39" s="59">
        <v>278740152</v>
      </c>
      <c r="J39" s="59">
        <v>278740152</v>
      </c>
      <c r="K39" s="59">
        <v>268770086</v>
      </c>
      <c r="L39" s="59">
        <v>268770086</v>
      </c>
      <c r="M39" s="59">
        <v>268770086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268770086</v>
      </c>
      <c r="W39" s="59">
        <v>132230809</v>
      </c>
      <c r="X39" s="59">
        <v>136539277</v>
      </c>
      <c r="Y39" s="60">
        <v>103.26</v>
      </c>
      <c r="Z39" s="61">
        <v>264461617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72274800</v>
      </c>
      <c r="C42" s="18">
        <v>0</v>
      </c>
      <c r="D42" s="58">
        <v>34760027</v>
      </c>
      <c r="E42" s="59">
        <v>34760027</v>
      </c>
      <c r="F42" s="59">
        <v>17131711</v>
      </c>
      <c r="G42" s="59">
        <v>-14008098</v>
      </c>
      <c r="H42" s="59">
        <v>-15207454</v>
      </c>
      <c r="I42" s="59">
        <v>-12083841</v>
      </c>
      <c r="J42" s="59">
        <v>-12039976</v>
      </c>
      <c r="K42" s="59">
        <v>0</v>
      </c>
      <c r="L42" s="59">
        <v>0</v>
      </c>
      <c r="M42" s="59">
        <v>-12039976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-24123817</v>
      </c>
      <c r="W42" s="59">
        <v>42047853</v>
      </c>
      <c r="X42" s="59">
        <v>-66171670</v>
      </c>
      <c r="Y42" s="60">
        <v>-157.37</v>
      </c>
      <c r="Z42" s="61">
        <v>34760027</v>
      </c>
    </row>
    <row r="43" spans="1:26" ht="13.5">
      <c r="A43" s="57" t="s">
        <v>59</v>
      </c>
      <c r="B43" s="18">
        <v>-53476956</v>
      </c>
      <c r="C43" s="18">
        <v>0</v>
      </c>
      <c r="D43" s="58">
        <v>-30488000</v>
      </c>
      <c r="E43" s="59">
        <v>-30488000</v>
      </c>
      <c r="F43" s="59">
        <v>-34112567</v>
      </c>
      <c r="G43" s="59">
        <v>17667707</v>
      </c>
      <c r="H43" s="59">
        <v>14282654</v>
      </c>
      <c r="I43" s="59">
        <v>-2162206</v>
      </c>
      <c r="J43" s="59">
        <v>13513125</v>
      </c>
      <c r="K43" s="59">
        <v>0</v>
      </c>
      <c r="L43" s="59">
        <v>0</v>
      </c>
      <c r="M43" s="59">
        <v>13513125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11350919</v>
      </c>
      <c r="W43" s="59">
        <v>-34638906</v>
      </c>
      <c r="X43" s="59">
        <v>45989825</v>
      </c>
      <c r="Y43" s="60">
        <v>-132.77</v>
      </c>
      <c r="Z43" s="61">
        <v>-30488000</v>
      </c>
    </row>
    <row r="44" spans="1:26" ht="13.5">
      <c r="A44" s="57" t="s">
        <v>60</v>
      </c>
      <c r="B44" s="18">
        <v>-1500000</v>
      </c>
      <c r="C44" s="18">
        <v>0</v>
      </c>
      <c r="D44" s="58">
        <v>-3600000</v>
      </c>
      <c r="E44" s="59">
        <v>-3600000</v>
      </c>
      <c r="F44" s="59">
        <v>0</v>
      </c>
      <c r="G44" s="59">
        <v>0</v>
      </c>
      <c r="H44" s="59">
        <v>909572</v>
      </c>
      <c r="I44" s="59">
        <v>909572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909572</v>
      </c>
      <c r="W44" s="59"/>
      <c r="X44" s="59">
        <v>909572</v>
      </c>
      <c r="Y44" s="60">
        <v>0</v>
      </c>
      <c r="Z44" s="61">
        <v>-3600000</v>
      </c>
    </row>
    <row r="45" spans="1:26" ht="13.5">
      <c r="A45" s="69" t="s">
        <v>61</v>
      </c>
      <c r="B45" s="21">
        <v>18582745</v>
      </c>
      <c r="C45" s="21">
        <v>0</v>
      </c>
      <c r="D45" s="98">
        <v>1956928</v>
      </c>
      <c r="E45" s="99">
        <v>1956928</v>
      </c>
      <c r="F45" s="99">
        <v>1601889</v>
      </c>
      <c r="G45" s="99">
        <v>5261498</v>
      </c>
      <c r="H45" s="99">
        <v>5246270</v>
      </c>
      <c r="I45" s="99">
        <v>5246270</v>
      </c>
      <c r="J45" s="99">
        <v>6719419</v>
      </c>
      <c r="K45" s="99">
        <v>6719419</v>
      </c>
      <c r="L45" s="99">
        <v>6719419</v>
      </c>
      <c r="M45" s="99">
        <v>6719419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6719419</v>
      </c>
      <c r="W45" s="99">
        <v>8693848</v>
      </c>
      <c r="X45" s="99">
        <v>-1974429</v>
      </c>
      <c r="Y45" s="100">
        <v>-22.71</v>
      </c>
      <c r="Z45" s="101">
        <v>1956928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11215671</v>
      </c>
      <c r="C49" s="51">
        <v>0</v>
      </c>
      <c r="D49" s="128">
        <v>7086904</v>
      </c>
      <c r="E49" s="53">
        <v>12034631</v>
      </c>
      <c r="F49" s="53">
        <v>0</v>
      </c>
      <c r="G49" s="53">
        <v>0</v>
      </c>
      <c r="H49" s="53">
        <v>0</v>
      </c>
      <c r="I49" s="53">
        <v>15379916</v>
      </c>
      <c r="J49" s="53">
        <v>0</v>
      </c>
      <c r="K49" s="53">
        <v>0</v>
      </c>
      <c r="L49" s="53">
        <v>0</v>
      </c>
      <c r="M49" s="53">
        <v>5987664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5850932</v>
      </c>
      <c r="W49" s="53">
        <v>23543563</v>
      </c>
      <c r="X49" s="53">
        <v>198589633</v>
      </c>
      <c r="Y49" s="53">
        <v>279688914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12708781</v>
      </c>
      <c r="C51" s="51">
        <v>0</v>
      </c>
      <c r="D51" s="128">
        <v>13239138</v>
      </c>
      <c r="E51" s="53">
        <v>9656341</v>
      </c>
      <c r="F51" s="53">
        <v>0</v>
      </c>
      <c r="G51" s="53">
        <v>0</v>
      </c>
      <c r="H51" s="53">
        <v>0</v>
      </c>
      <c r="I51" s="53">
        <v>10132772</v>
      </c>
      <c r="J51" s="53">
        <v>0</v>
      </c>
      <c r="K51" s="53">
        <v>0</v>
      </c>
      <c r="L51" s="53">
        <v>0</v>
      </c>
      <c r="M51" s="53">
        <v>10304989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10366208</v>
      </c>
      <c r="W51" s="53">
        <v>10938705</v>
      </c>
      <c r="X51" s="53">
        <v>241534702</v>
      </c>
      <c r="Y51" s="53">
        <v>318881636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94.61205986006755</v>
      </c>
      <c r="C58" s="5">
        <f>IF(C67=0,0,+(C76/C67)*100)</f>
        <v>0</v>
      </c>
      <c r="D58" s="6">
        <f aca="true" t="shared" si="6" ref="D58:Z58">IF(D67=0,0,+(D76/D67)*100)</f>
        <v>92.56915812329683</v>
      </c>
      <c r="E58" s="7">
        <f t="shared" si="6"/>
        <v>92.56915812329683</v>
      </c>
      <c r="F58" s="7">
        <f t="shared" si="6"/>
        <v>65.03947328892777</v>
      </c>
      <c r="G58" s="7">
        <f t="shared" si="6"/>
        <v>48.76960506582236</v>
      </c>
      <c r="H58" s="7">
        <f t="shared" si="6"/>
        <v>54.239435456744836</v>
      </c>
      <c r="I58" s="7">
        <f t="shared" si="6"/>
        <v>56.654541796461764</v>
      </c>
      <c r="J58" s="7">
        <f t="shared" si="6"/>
        <v>54.239429929896346</v>
      </c>
      <c r="K58" s="7">
        <f t="shared" si="6"/>
        <v>0</v>
      </c>
      <c r="L58" s="7">
        <f t="shared" si="6"/>
        <v>0</v>
      </c>
      <c r="M58" s="7">
        <f t="shared" si="6"/>
        <v>18.079809976632117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36.47957207449045</v>
      </c>
      <c r="W58" s="7">
        <f t="shared" si="6"/>
        <v>88.63660210328786</v>
      </c>
      <c r="X58" s="7">
        <f t="shared" si="6"/>
        <v>0</v>
      </c>
      <c r="Y58" s="7">
        <f t="shared" si="6"/>
        <v>0</v>
      </c>
      <c r="Z58" s="8">
        <f t="shared" si="6"/>
        <v>92.56915812329683</v>
      </c>
    </row>
    <row r="59" spans="1:26" ht="13.5">
      <c r="A59" s="36" t="s">
        <v>31</v>
      </c>
      <c r="B59" s="9">
        <f aca="true" t="shared" si="7" ref="B59:Z66">IF(B68=0,0,+(B77/B68)*100)</f>
        <v>63.5873080650033</v>
      </c>
      <c r="C59" s="9">
        <f t="shared" si="7"/>
        <v>0</v>
      </c>
      <c r="D59" s="2">
        <f t="shared" si="7"/>
        <v>92.77440811579983</v>
      </c>
      <c r="E59" s="10">
        <f t="shared" si="7"/>
        <v>92.77440811579983</v>
      </c>
      <c r="F59" s="10">
        <f t="shared" si="7"/>
        <v>43.62739657119112</v>
      </c>
      <c r="G59" s="10">
        <f t="shared" si="7"/>
        <v>23275.527564207427</v>
      </c>
      <c r="H59" s="10">
        <f t="shared" si="7"/>
        <v>67.54739759994615</v>
      </c>
      <c r="I59" s="10">
        <f t="shared" si="7"/>
        <v>75.61656504354598</v>
      </c>
      <c r="J59" s="10">
        <f t="shared" si="7"/>
        <v>67.54743012364534</v>
      </c>
      <c r="K59" s="10">
        <f t="shared" si="7"/>
        <v>0</v>
      </c>
      <c r="L59" s="10">
        <f t="shared" si="7"/>
        <v>0</v>
      </c>
      <c r="M59" s="10">
        <f t="shared" si="7"/>
        <v>22.515810041215115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44.93224095948378</v>
      </c>
      <c r="W59" s="10">
        <f t="shared" si="7"/>
        <v>80.51041396198943</v>
      </c>
      <c r="X59" s="10">
        <f t="shared" si="7"/>
        <v>0</v>
      </c>
      <c r="Y59" s="10">
        <f t="shared" si="7"/>
        <v>0</v>
      </c>
      <c r="Z59" s="11">
        <f t="shared" si="7"/>
        <v>92.77440811579983</v>
      </c>
    </row>
    <row r="60" spans="1:26" ht="13.5">
      <c r="A60" s="37" t="s">
        <v>32</v>
      </c>
      <c r="B60" s="12">
        <f t="shared" si="7"/>
        <v>101.31351879155224</v>
      </c>
      <c r="C60" s="12">
        <f t="shared" si="7"/>
        <v>0</v>
      </c>
      <c r="D60" s="3">
        <f t="shared" si="7"/>
        <v>91.94418285276198</v>
      </c>
      <c r="E60" s="13">
        <f t="shared" si="7"/>
        <v>91.94418285276198</v>
      </c>
      <c r="F60" s="13">
        <f t="shared" si="7"/>
        <v>79.34362582357379</v>
      </c>
      <c r="G60" s="13">
        <f t="shared" si="7"/>
        <v>43.30902331550185</v>
      </c>
      <c r="H60" s="13">
        <f t="shared" si="7"/>
        <v>57.677063276916684</v>
      </c>
      <c r="I60" s="13">
        <f t="shared" si="7"/>
        <v>60.39346693725008</v>
      </c>
      <c r="J60" s="13">
        <f t="shared" si="7"/>
        <v>57.67704836739216</v>
      </c>
      <c r="K60" s="13">
        <f t="shared" si="7"/>
        <v>0</v>
      </c>
      <c r="L60" s="13">
        <f t="shared" si="7"/>
        <v>0</v>
      </c>
      <c r="M60" s="13">
        <f t="shared" si="7"/>
        <v>19.22568278913072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39.220193080301904</v>
      </c>
      <c r="W60" s="13">
        <f t="shared" si="7"/>
        <v>89.63914780571614</v>
      </c>
      <c r="X60" s="13">
        <f t="shared" si="7"/>
        <v>0</v>
      </c>
      <c r="Y60" s="13">
        <f t="shared" si="7"/>
        <v>0</v>
      </c>
      <c r="Z60" s="14">
        <f t="shared" si="7"/>
        <v>91.94418285276198</v>
      </c>
    </row>
    <row r="61" spans="1:26" ht="13.5">
      <c r="A61" s="38" t="s">
        <v>105</v>
      </c>
      <c r="B61" s="12">
        <f t="shared" si="7"/>
        <v>105.88929194261803</v>
      </c>
      <c r="C61" s="12">
        <f t="shared" si="7"/>
        <v>0</v>
      </c>
      <c r="D61" s="3">
        <f t="shared" si="7"/>
        <v>96.73060086194833</v>
      </c>
      <c r="E61" s="13">
        <f t="shared" si="7"/>
        <v>96.73060086194833</v>
      </c>
      <c r="F61" s="13">
        <f t="shared" si="7"/>
        <v>90.3523907905153</v>
      </c>
      <c r="G61" s="13">
        <f t="shared" si="7"/>
        <v>37.40413218724085</v>
      </c>
      <c r="H61" s="13">
        <f t="shared" si="7"/>
        <v>51.49842159697173</v>
      </c>
      <c r="I61" s="13">
        <f t="shared" si="7"/>
        <v>59.8414570824267</v>
      </c>
      <c r="J61" s="13">
        <f t="shared" si="7"/>
        <v>51.49841103697288</v>
      </c>
      <c r="K61" s="13">
        <f t="shared" si="7"/>
        <v>0</v>
      </c>
      <c r="L61" s="13">
        <f t="shared" si="7"/>
        <v>0</v>
      </c>
      <c r="M61" s="13">
        <f t="shared" si="7"/>
        <v>17.166137012324292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37.59503337163991</v>
      </c>
      <c r="W61" s="13">
        <f t="shared" si="7"/>
        <v>92.45032468065045</v>
      </c>
      <c r="X61" s="13">
        <f t="shared" si="7"/>
        <v>0</v>
      </c>
      <c r="Y61" s="13">
        <f t="shared" si="7"/>
        <v>0</v>
      </c>
      <c r="Z61" s="14">
        <f t="shared" si="7"/>
        <v>96.73060086194833</v>
      </c>
    </row>
    <row r="62" spans="1:26" ht="13.5">
      <c r="A62" s="38" t="s">
        <v>106</v>
      </c>
      <c r="B62" s="12">
        <f t="shared" si="7"/>
        <v>69.18907267353156</v>
      </c>
      <c r="C62" s="12">
        <f t="shared" si="7"/>
        <v>0</v>
      </c>
      <c r="D62" s="3">
        <f t="shared" si="7"/>
        <v>82.29819809111983</v>
      </c>
      <c r="E62" s="13">
        <f t="shared" si="7"/>
        <v>82.29819809111983</v>
      </c>
      <c r="F62" s="13">
        <f t="shared" si="7"/>
        <v>52.63623669656483</v>
      </c>
      <c r="G62" s="13">
        <f t="shared" si="7"/>
        <v>66.17096347453382</v>
      </c>
      <c r="H62" s="13">
        <f t="shared" si="7"/>
        <v>79.18077957268544</v>
      </c>
      <c r="I62" s="13">
        <f t="shared" si="7"/>
        <v>65.32477736109749</v>
      </c>
      <c r="J62" s="13">
        <f t="shared" si="7"/>
        <v>79.18077957268544</v>
      </c>
      <c r="K62" s="13">
        <f t="shared" si="7"/>
        <v>0</v>
      </c>
      <c r="L62" s="13">
        <f t="shared" si="7"/>
        <v>0</v>
      </c>
      <c r="M62" s="13">
        <f t="shared" si="7"/>
        <v>26.39359319089515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46.04700189246715</v>
      </c>
      <c r="W62" s="13">
        <f t="shared" si="7"/>
        <v>84.53544669119687</v>
      </c>
      <c r="X62" s="13">
        <f t="shared" si="7"/>
        <v>0</v>
      </c>
      <c r="Y62" s="13">
        <f t="shared" si="7"/>
        <v>0</v>
      </c>
      <c r="Z62" s="14">
        <f t="shared" si="7"/>
        <v>82.29819809111983</v>
      </c>
    </row>
    <row r="63" spans="1:26" ht="13.5">
      <c r="A63" s="38" t="s">
        <v>107</v>
      </c>
      <c r="B63" s="12">
        <f t="shared" si="7"/>
        <v>64.84718043488876</v>
      </c>
      <c r="C63" s="12">
        <f t="shared" si="7"/>
        <v>0</v>
      </c>
      <c r="D63" s="3">
        <f t="shared" si="7"/>
        <v>80.78140454941531</v>
      </c>
      <c r="E63" s="13">
        <f t="shared" si="7"/>
        <v>80.78140454941531</v>
      </c>
      <c r="F63" s="13">
        <f t="shared" si="7"/>
        <v>62.790445274050654</v>
      </c>
      <c r="G63" s="13">
        <f t="shared" si="7"/>
        <v>52.17174990070448</v>
      </c>
      <c r="H63" s="13">
        <f t="shared" si="7"/>
        <v>68.61429127111785</v>
      </c>
      <c r="I63" s="13">
        <f t="shared" si="7"/>
        <v>61.178679162382046</v>
      </c>
      <c r="J63" s="13">
        <f t="shared" si="7"/>
        <v>68.61429127111785</v>
      </c>
      <c r="K63" s="13">
        <f t="shared" si="7"/>
        <v>0</v>
      </c>
      <c r="L63" s="13">
        <f t="shared" si="7"/>
        <v>0</v>
      </c>
      <c r="M63" s="13">
        <f t="shared" si="7"/>
        <v>22.871430423705945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42.06711818038139</v>
      </c>
      <c r="W63" s="13">
        <f t="shared" si="7"/>
        <v>80.38659726886006</v>
      </c>
      <c r="X63" s="13">
        <f t="shared" si="7"/>
        <v>0</v>
      </c>
      <c r="Y63" s="13">
        <f t="shared" si="7"/>
        <v>0</v>
      </c>
      <c r="Z63" s="14">
        <f t="shared" si="7"/>
        <v>80.78140454941531</v>
      </c>
    </row>
    <row r="64" spans="1:26" ht="13.5">
      <c r="A64" s="38" t="s">
        <v>108</v>
      </c>
      <c r="B64" s="12">
        <f t="shared" si="7"/>
        <v>28.306466801153242</v>
      </c>
      <c r="C64" s="12">
        <f t="shared" si="7"/>
        <v>0</v>
      </c>
      <c r="D64" s="3">
        <f t="shared" si="7"/>
        <v>81.54348169025137</v>
      </c>
      <c r="E64" s="13">
        <f t="shared" si="7"/>
        <v>81.54348169025137</v>
      </c>
      <c r="F64" s="13">
        <f t="shared" si="7"/>
        <v>51.71665747199058</v>
      </c>
      <c r="G64" s="13">
        <f t="shared" si="7"/>
        <v>49.86391120568718</v>
      </c>
      <c r="H64" s="13">
        <f t="shared" si="7"/>
        <v>67.87285606053692</v>
      </c>
      <c r="I64" s="13">
        <f t="shared" si="7"/>
        <v>56.49694271235273</v>
      </c>
      <c r="J64" s="13">
        <f t="shared" si="7"/>
        <v>67.87285606053692</v>
      </c>
      <c r="K64" s="13">
        <f t="shared" si="7"/>
        <v>0</v>
      </c>
      <c r="L64" s="13">
        <f t="shared" si="7"/>
        <v>0</v>
      </c>
      <c r="M64" s="13">
        <f t="shared" si="7"/>
        <v>22.624285353512303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39.54222091189032</v>
      </c>
      <c r="W64" s="13">
        <f t="shared" si="7"/>
        <v>84.73321717755894</v>
      </c>
      <c r="X64" s="13">
        <f t="shared" si="7"/>
        <v>0</v>
      </c>
      <c r="Y64" s="13">
        <f t="shared" si="7"/>
        <v>0</v>
      </c>
      <c r="Z64" s="14">
        <f t="shared" si="7"/>
        <v>81.54348169025137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>
        <v>210275740</v>
      </c>
      <c r="C67" s="23"/>
      <c r="D67" s="24">
        <v>268852148</v>
      </c>
      <c r="E67" s="25">
        <v>268852148</v>
      </c>
      <c r="F67" s="25">
        <v>17908566</v>
      </c>
      <c r="G67" s="25">
        <v>13502250</v>
      </c>
      <c r="H67" s="25">
        <v>18093494</v>
      </c>
      <c r="I67" s="25">
        <v>49504310</v>
      </c>
      <c r="J67" s="25">
        <v>18093494</v>
      </c>
      <c r="K67" s="25">
        <v>18093494</v>
      </c>
      <c r="L67" s="25">
        <v>18093494</v>
      </c>
      <c r="M67" s="25">
        <v>54280482</v>
      </c>
      <c r="N67" s="25"/>
      <c r="O67" s="25"/>
      <c r="P67" s="25"/>
      <c r="Q67" s="25"/>
      <c r="R67" s="25"/>
      <c r="S67" s="25"/>
      <c r="T67" s="25"/>
      <c r="U67" s="25"/>
      <c r="V67" s="25">
        <v>103784792</v>
      </c>
      <c r="W67" s="25">
        <v>139403743</v>
      </c>
      <c r="X67" s="25"/>
      <c r="Y67" s="24"/>
      <c r="Z67" s="26">
        <v>268852148</v>
      </c>
    </row>
    <row r="68" spans="1:26" ht="13.5" hidden="1">
      <c r="A68" s="36" t="s">
        <v>31</v>
      </c>
      <c r="B68" s="18">
        <v>36775732</v>
      </c>
      <c r="C68" s="18"/>
      <c r="D68" s="19">
        <v>45194609</v>
      </c>
      <c r="E68" s="20">
        <v>45194609</v>
      </c>
      <c r="F68" s="20">
        <v>3657830</v>
      </c>
      <c r="G68" s="20">
        <v>6113</v>
      </c>
      <c r="H68" s="20">
        <v>3074681</v>
      </c>
      <c r="I68" s="20">
        <v>6738624</v>
      </c>
      <c r="J68" s="20">
        <v>3074681</v>
      </c>
      <c r="K68" s="20">
        <v>3074681</v>
      </c>
      <c r="L68" s="20">
        <v>3074681</v>
      </c>
      <c r="M68" s="20">
        <v>9224043</v>
      </c>
      <c r="N68" s="20"/>
      <c r="O68" s="20"/>
      <c r="P68" s="20"/>
      <c r="Q68" s="20"/>
      <c r="R68" s="20"/>
      <c r="S68" s="20"/>
      <c r="T68" s="20"/>
      <c r="U68" s="20"/>
      <c r="V68" s="20">
        <v>15962667</v>
      </c>
      <c r="W68" s="20">
        <v>25141632</v>
      </c>
      <c r="X68" s="20"/>
      <c r="Y68" s="19"/>
      <c r="Z68" s="22">
        <v>45194609</v>
      </c>
    </row>
    <row r="69" spans="1:26" ht="13.5" hidden="1">
      <c r="A69" s="37" t="s">
        <v>32</v>
      </c>
      <c r="B69" s="18">
        <v>156945071</v>
      </c>
      <c r="C69" s="18"/>
      <c r="D69" s="19">
        <v>207457539</v>
      </c>
      <c r="E69" s="20">
        <v>207457539</v>
      </c>
      <c r="F69" s="20">
        <v>12668719</v>
      </c>
      <c r="G69" s="20">
        <v>11919366</v>
      </c>
      <c r="H69" s="20">
        <v>13414244</v>
      </c>
      <c r="I69" s="20">
        <v>38002329</v>
      </c>
      <c r="J69" s="20">
        <v>13414244</v>
      </c>
      <c r="K69" s="20">
        <v>13414244</v>
      </c>
      <c r="L69" s="20">
        <v>13414244</v>
      </c>
      <c r="M69" s="20">
        <v>40242732</v>
      </c>
      <c r="N69" s="20"/>
      <c r="O69" s="20"/>
      <c r="P69" s="20"/>
      <c r="Q69" s="20"/>
      <c r="R69" s="20"/>
      <c r="S69" s="20"/>
      <c r="T69" s="20"/>
      <c r="U69" s="20"/>
      <c r="V69" s="20">
        <v>78245061</v>
      </c>
      <c r="W69" s="20">
        <v>105599441</v>
      </c>
      <c r="X69" s="20"/>
      <c r="Y69" s="19"/>
      <c r="Z69" s="22">
        <v>207457539</v>
      </c>
    </row>
    <row r="70" spans="1:26" ht="13.5" hidden="1">
      <c r="A70" s="38" t="s">
        <v>105</v>
      </c>
      <c r="B70" s="18">
        <v>112808230</v>
      </c>
      <c r="C70" s="18"/>
      <c r="D70" s="19">
        <v>141493400</v>
      </c>
      <c r="E70" s="20">
        <v>141493400</v>
      </c>
      <c r="F70" s="20">
        <v>8534332</v>
      </c>
      <c r="G70" s="20">
        <v>8084048</v>
      </c>
      <c r="H70" s="20">
        <v>9469698</v>
      </c>
      <c r="I70" s="20">
        <v>26088078</v>
      </c>
      <c r="J70" s="20">
        <v>9469698</v>
      </c>
      <c r="K70" s="20">
        <v>9469698</v>
      </c>
      <c r="L70" s="20">
        <v>9469698</v>
      </c>
      <c r="M70" s="20">
        <v>28409094</v>
      </c>
      <c r="N70" s="20"/>
      <c r="O70" s="20"/>
      <c r="P70" s="20"/>
      <c r="Q70" s="20"/>
      <c r="R70" s="20"/>
      <c r="S70" s="20"/>
      <c r="T70" s="20"/>
      <c r="U70" s="20"/>
      <c r="V70" s="20">
        <v>54497172</v>
      </c>
      <c r="W70" s="20">
        <v>72850815</v>
      </c>
      <c r="X70" s="20"/>
      <c r="Y70" s="19"/>
      <c r="Z70" s="22">
        <v>141493400</v>
      </c>
    </row>
    <row r="71" spans="1:26" ht="13.5" hidden="1">
      <c r="A71" s="38" t="s">
        <v>106</v>
      </c>
      <c r="B71" s="18">
        <v>14131032</v>
      </c>
      <c r="C71" s="18"/>
      <c r="D71" s="19">
        <v>30355808</v>
      </c>
      <c r="E71" s="20">
        <v>30355808</v>
      </c>
      <c r="F71" s="20">
        <v>1386484</v>
      </c>
      <c r="G71" s="20">
        <v>1090034</v>
      </c>
      <c r="H71" s="20">
        <v>1203095</v>
      </c>
      <c r="I71" s="20">
        <v>3679613</v>
      </c>
      <c r="J71" s="20">
        <v>1203095</v>
      </c>
      <c r="K71" s="20">
        <v>1203095</v>
      </c>
      <c r="L71" s="20">
        <v>1203095</v>
      </c>
      <c r="M71" s="20">
        <v>3609285</v>
      </c>
      <c r="N71" s="20"/>
      <c r="O71" s="20"/>
      <c r="P71" s="20"/>
      <c r="Q71" s="20"/>
      <c r="R71" s="20"/>
      <c r="S71" s="20"/>
      <c r="T71" s="20"/>
      <c r="U71" s="20"/>
      <c r="V71" s="20">
        <v>7288898</v>
      </c>
      <c r="W71" s="20">
        <v>14956798</v>
      </c>
      <c r="X71" s="20"/>
      <c r="Y71" s="19"/>
      <c r="Z71" s="22">
        <v>30355808</v>
      </c>
    </row>
    <row r="72" spans="1:26" ht="13.5" hidden="1">
      <c r="A72" s="38" t="s">
        <v>107</v>
      </c>
      <c r="B72" s="18">
        <v>15441282</v>
      </c>
      <c r="C72" s="18"/>
      <c r="D72" s="19">
        <v>18480133</v>
      </c>
      <c r="E72" s="20">
        <v>18480133</v>
      </c>
      <c r="F72" s="20">
        <v>1437362</v>
      </c>
      <c r="G72" s="20">
        <v>1435110</v>
      </c>
      <c r="H72" s="20">
        <v>1426815</v>
      </c>
      <c r="I72" s="20">
        <v>4299287</v>
      </c>
      <c r="J72" s="20">
        <v>1426815</v>
      </c>
      <c r="K72" s="20">
        <v>1426815</v>
      </c>
      <c r="L72" s="20">
        <v>1426815</v>
      </c>
      <c r="M72" s="20">
        <v>4280445</v>
      </c>
      <c r="N72" s="20"/>
      <c r="O72" s="20"/>
      <c r="P72" s="20"/>
      <c r="Q72" s="20"/>
      <c r="R72" s="20"/>
      <c r="S72" s="20"/>
      <c r="T72" s="20"/>
      <c r="U72" s="20"/>
      <c r="V72" s="20">
        <v>8579732</v>
      </c>
      <c r="W72" s="20">
        <v>9473114</v>
      </c>
      <c r="X72" s="20"/>
      <c r="Y72" s="19"/>
      <c r="Z72" s="22">
        <v>18480133</v>
      </c>
    </row>
    <row r="73" spans="1:26" ht="13.5" hidden="1">
      <c r="A73" s="38" t="s">
        <v>108</v>
      </c>
      <c r="B73" s="18">
        <v>14564527</v>
      </c>
      <c r="C73" s="18"/>
      <c r="D73" s="19">
        <v>17128198</v>
      </c>
      <c r="E73" s="20">
        <v>17128198</v>
      </c>
      <c r="F73" s="20">
        <v>1310541</v>
      </c>
      <c r="G73" s="20">
        <v>1310174</v>
      </c>
      <c r="H73" s="20">
        <v>1314636</v>
      </c>
      <c r="I73" s="20">
        <v>3935351</v>
      </c>
      <c r="J73" s="20">
        <v>1314636</v>
      </c>
      <c r="K73" s="20">
        <v>1314636</v>
      </c>
      <c r="L73" s="20">
        <v>1314636</v>
      </c>
      <c r="M73" s="20">
        <v>3943908</v>
      </c>
      <c r="N73" s="20"/>
      <c r="O73" s="20"/>
      <c r="P73" s="20"/>
      <c r="Q73" s="20"/>
      <c r="R73" s="20"/>
      <c r="S73" s="20"/>
      <c r="T73" s="20"/>
      <c r="U73" s="20"/>
      <c r="V73" s="20">
        <v>7879259</v>
      </c>
      <c r="W73" s="20">
        <v>8318714</v>
      </c>
      <c r="X73" s="20"/>
      <c r="Y73" s="19"/>
      <c r="Z73" s="22">
        <v>17128198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16554937</v>
      </c>
      <c r="C75" s="27"/>
      <c r="D75" s="28">
        <v>16200000</v>
      </c>
      <c r="E75" s="29">
        <v>16200000</v>
      </c>
      <c r="F75" s="29">
        <v>1582017</v>
      </c>
      <c r="G75" s="29">
        <v>1576771</v>
      </c>
      <c r="H75" s="29">
        <v>1604569</v>
      </c>
      <c r="I75" s="29">
        <v>4763357</v>
      </c>
      <c r="J75" s="29">
        <v>1604569</v>
      </c>
      <c r="K75" s="29">
        <v>1604569</v>
      </c>
      <c r="L75" s="29">
        <v>1604569</v>
      </c>
      <c r="M75" s="29">
        <v>4813707</v>
      </c>
      <c r="N75" s="29"/>
      <c r="O75" s="29"/>
      <c r="P75" s="29"/>
      <c r="Q75" s="29"/>
      <c r="R75" s="29"/>
      <c r="S75" s="29"/>
      <c r="T75" s="29"/>
      <c r="U75" s="29"/>
      <c r="V75" s="29">
        <v>9577064</v>
      </c>
      <c r="W75" s="29">
        <v>8662670</v>
      </c>
      <c r="X75" s="29"/>
      <c r="Y75" s="28"/>
      <c r="Z75" s="30">
        <v>16200000</v>
      </c>
    </row>
    <row r="76" spans="1:26" ht="13.5" hidden="1">
      <c r="A76" s="41" t="s">
        <v>112</v>
      </c>
      <c r="B76" s="31">
        <v>198946209</v>
      </c>
      <c r="C76" s="31"/>
      <c r="D76" s="32">
        <v>248874170</v>
      </c>
      <c r="E76" s="33">
        <v>248874170</v>
      </c>
      <c r="F76" s="33">
        <v>11647637</v>
      </c>
      <c r="G76" s="33">
        <v>6584994</v>
      </c>
      <c r="H76" s="33">
        <v>9813809</v>
      </c>
      <c r="I76" s="33">
        <v>28046440</v>
      </c>
      <c r="J76" s="33">
        <v>9813808</v>
      </c>
      <c r="K76" s="33"/>
      <c r="L76" s="33"/>
      <c r="M76" s="33">
        <v>9813808</v>
      </c>
      <c r="N76" s="33"/>
      <c r="O76" s="33"/>
      <c r="P76" s="33"/>
      <c r="Q76" s="33"/>
      <c r="R76" s="33"/>
      <c r="S76" s="33"/>
      <c r="T76" s="33"/>
      <c r="U76" s="33"/>
      <c r="V76" s="33">
        <v>37860248</v>
      </c>
      <c r="W76" s="33">
        <v>123562741</v>
      </c>
      <c r="X76" s="33"/>
      <c r="Y76" s="32"/>
      <c r="Z76" s="34">
        <v>248874170</v>
      </c>
    </row>
    <row r="77" spans="1:26" ht="13.5" hidden="1">
      <c r="A77" s="36" t="s">
        <v>31</v>
      </c>
      <c r="B77" s="18">
        <v>23384698</v>
      </c>
      <c r="C77" s="18"/>
      <c r="D77" s="19">
        <v>41929031</v>
      </c>
      <c r="E77" s="20">
        <v>41929031</v>
      </c>
      <c r="F77" s="20">
        <v>1595816</v>
      </c>
      <c r="G77" s="20">
        <v>1422833</v>
      </c>
      <c r="H77" s="20">
        <v>2076867</v>
      </c>
      <c r="I77" s="20">
        <v>5095516</v>
      </c>
      <c r="J77" s="20">
        <v>2076868</v>
      </c>
      <c r="K77" s="20"/>
      <c r="L77" s="20"/>
      <c r="M77" s="20">
        <v>2076868</v>
      </c>
      <c r="N77" s="20"/>
      <c r="O77" s="20"/>
      <c r="P77" s="20"/>
      <c r="Q77" s="20"/>
      <c r="R77" s="20"/>
      <c r="S77" s="20"/>
      <c r="T77" s="20"/>
      <c r="U77" s="20"/>
      <c r="V77" s="20">
        <v>7172384</v>
      </c>
      <c r="W77" s="20">
        <v>20241632</v>
      </c>
      <c r="X77" s="20"/>
      <c r="Y77" s="19"/>
      <c r="Z77" s="22">
        <v>41929031</v>
      </c>
    </row>
    <row r="78" spans="1:26" ht="13.5" hidden="1">
      <c r="A78" s="37" t="s">
        <v>32</v>
      </c>
      <c r="B78" s="18">
        <v>159006574</v>
      </c>
      <c r="C78" s="18"/>
      <c r="D78" s="19">
        <v>190745139</v>
      </c>
      <c r="E78" s="20">
        <v>190745139</v>
      </c>
      <c r="F78" s="20">
        <v>10051821</v>
      </c>
      <c r="G78" s="20">
        <v>5162161</v>
      </c>
      <c r="H78" s="20">
        <v>7736942</v>
      </c>
      <c r="I78" s="20">
        <v>22950924</v>
      </c>
      <c r="J78" s="20">
        <v>7736940</v>
      </c>
      <c r="K78" s="20"/>
      <c r="L78" s="20"/>
      <c r="M78" s="20">
        <v>7736940</v>
      </c>
      <c r="N78" s="20"/>
      <c r="O78" s="20"/>
      <c r="P78" s="20"/>
      <c r="Q78" s="20"/>
      <c r="R78" s="20"/>
      <c r="S78" s="20"/>
      <c r="T78" s="20"/>
      <c r="U78" s="20"/>
      <c r="V78" s="20">
        <v>30687864</v>
      </c>
      <c r="W78" s="20">
        <v>94658439</v>
      </c>
      <c r="X78" s="20"/>
      <c r="Y78" s="19"/>
      <c r="Z78" s="22">
        <v>190745139</v>
      </c>
    </row>
    <row r="79" spans="1:26" ht="13.5" hidden="1">
      <c r="A79" s="38" t="s">
        <v>105</v>
      </c>
      <c r="B79" s="18">
        <v>119451836</v>
      </c>
      <c r="C79" s="18"/>
      <c r="D79" s="19">
        <v>136867416</v>
      </c>
      <c r="E79" s="20">
        <v>136867416</v>
      </c>
      <c r="F79" s="20">
        <v>7710973</v>
      </c>
      <c r="G79" s="20">
        <v>3023768</v>
      </c>
      <c r="H79" s="20">
        <v>4876745</v>
      </c>
      <c r="I79" s="20">
        <v>15611486</v>
      </c>
      <c r="J79" s="20">
        <v>4876744</v>
      </c>
      <c r="K79" s="20"/>
      <c r="L79" s="20"/>
      <c r="M79" s="20">
        <v>4876744</v>
      </c>
      <c r="N79" s="20"/>
      <c r="O79" s="20"/>
      <c r="P79" s="20"/>
      <c r="Q79" s="20"/>
      <c r="R79" s="20"/>
      <c r="S79" s="20"/>
      <c r="T79" s="20"/>
      <c r="U79" s="20"/>
      <c r="V79" s="20">
        <v>20488230</v>
      </c>
      <c r="W79" s="20">
        <v>67350815</v>
      </c>
      <c r="X79" s="20"/>
      <c r="Y79" s="19"/>
      <c r="Z79" s="22">
        <v>136867416</v>
      </c>
    </row>
    <row r="80" spans="1:26" ht="13.5" hidden="1">
      <c r="A80" s="38" t="s">
        <v>106</v>
      </c>
      <c r="B80" s="18">
        <v>9777130</v>
      </c>
      <c r="C80" s="18"/>
      <c r="D80" s="19">
        <v>24982283</v>
      </c>
      <c r="E80" s="20">
        <v>24982283</v>
      </c>
      <c r="F80" s="20">
        <v>729793</v>
      </c>
      <c r="G80" s="20">
        <v>721286</v>
      </c>
      <c r="H80" s="20">
        <v>952620</v>
      </c>
      <c r="I80" s="20">
        <v>2403699</v>
      </c>
      <c r="J80" s="20">
        <v>952620</v>
      </c>
      <c r="K80" s="20"/>
      <c r="L80" s="20"/>
      <c r="M80" s="20">
        <v>952620</v>
      </c>
      <c r="N80" s="20"/>
      <c r="O80" s="20"/>
      <c r="P80" s="20"/>
      <c r="Q80" s="20"/>
      <c r="R80" s="20"/>
      <c r="S80" s="20"/>
      <c r="T80" s="20"/>
      <c r="U80" s="20"/>
      <c r="V80" s="20">
        <v>3356319</v>
      </c>
      <c r="W80" s="20">
        <v>12643796</v>
      </c>
      <c r="X80" s="20"/>
      <c r="Y80" s="19"/>
      <c r="Z80" s="22">
        <v>24982283</v>
      </c>
    </row>
    <row r="81" spans="1:26" ht="13.5" hidden="1">
      <c r="A81" s="38" t="s">
        <v>107</v>
      </c>
      <c r="B81" s="18">
        <v>10013236</v>
      </c>
      <c r="C81" s="18"/>
      <c r="D81" s="19">
        <v>14928511</v>
      </c>
      <c r="E81" s="20">
        <v>14928511</v>
      </c>
      <c r="F81" s="20">
        <v>902526</v>
      </c>
      <c r="G81" s="20">
        <v>748722</v>
      </c>
      <c r="H81" s="20">
        <v>978999</v>
      </c>
      <c r="I81" s="20">
        <v>2630247</v>
      </c>
      <c r="J81" s="20">
        <v>978999</v>
      </c>
      <c r="K81" s="20"/>
      <c r="L81" s="20"/>
      <c r="M81" s="20">
        <v>978999</v>
      </c>
      <c r="N81" s="20"/>
      <c r="O81" s="20"/>
      <c r="P81" s="20"/>
      <c r="Q81" s="20"/>
      <c r="R81" s="20"/>
      <c r="S81" s="20"/>
      <c r="T81" s="20"/>
      <c r="U81" s="20"/>
      <c r="V81" s="20">
        <v>3609246</v>
      </c>
      <c r="W81" s="20">
        <v>7615114</v>
      </c>
      <c r="X81" s="20"/>
      <c r="Y81" s="19"/>
      <c r="Z81" s="22">
        <v>14928511</v>
      </c>
    </row>
    <row r="82" spans="1:26" ht="13.5" hidden="1">
      <c r="A82" s="38" t="s">
        <v>108</v>
      </c>
      <c r="B82" s="18">
        <v>4122703</v>
      </c>
      <c r="C82" s="18"/>
      <c r="D82" s="19">
        <v>13966929</v>
      </c>
      <c r="E82" s="20">
        <v>13966929</v>
      </c>
      <c r="F82" s="20">
        <v>677768</v>
      </c>
      <c r="G82" s="20">
        <v>653304</v>
      </c>
      <c r="H82" s="20">
        <v>892281</v>
      </c>
      <c r="I82" s="20">
        <v>2223353</v>
      </c>
      <c r="J82" s="20">
        <v>892281</v>
      </c>
      <c r="K82" s="20"/>
      <c r="L82" s="20"/>
      <c r="M82" s="20">
        <v>892281</v>
      </c>
      <c r="N82" s="20"/>
      <c r="O82" s="20"/>
      <c r="P82" s="20"/>
      <c r="Q82" s="20"/>
      <c r="R82" s="20"/>
      <c r="S82" s="20"/>
      <c r="T82" s="20"/>
      <c r="U82" s="20"/>
      <c r="V82" s="20">
        <v>3115634</v>
      </c>
      <c r="W82" s="20">
        <v>7048714</v>
      </c>
      <c r="X82" s="20"/>
      <c r="Y82" s="19"/>
      <c r="Z82" s="22">
        <v>13966929</v>
      </c>
    </row>
    <row r="83" spans="1:26" ht="13.5" hidden="1">
      <c r="A83" s="38" t="s">
        <v>109</v>
      </c>
      <c r="B83" s="18">
        <v>15641669</v>
      </c>
      <c r="C83" s="18"/>
      <c r="D83" s="19"/>
      <c r="E83" s="20"/>
      <c r="F83" s="20">
        <v>30761</v>
      </c>
      <c r="G83" s="20">
        <v>15081</v>
      </c>
      <c r="H83" s="20">
        <v>36297</v>
      </c>
      <c r="I83" s="20">
        <v>82139</v>
      </c>
      <c r="J83" s="20">
        <v>36296</v>
      </c>
      <c r="K83" s="20"/>
      <c r="L83" s="20"/>
      <c r="M83" s="20">
        <v>36296</v>
      </c>
      <c r="N83" s="20"/>
      <c r="O83" s="20"/>
      <c r="P83" s="20"/>
      <c r="Q83" s="20"/>
      <c r="R83" s="20"/>
      <c r="S83" s="20"/>
      <c r="T83" s="20"/>
      <c r="U83" s="20"/>
      <c r="V83" s="20">
        <v>118435</v>
      </c>
      <c r="W83" s="20"/>
      <c r="X83" s="20"/>
      <c r="Y83" s="19"/>
      <c r="Z83" s="22"/>
    </row>
    <row r="84" spans="1:26" ht="13.5" hidden="1">
      <c r="A84" s="39" t="s">
        <v>110</v>
      </c>
      <c r="B84" s="27">
        <v>16554937</v>
      </c>
      <c r="C84" s="27"/>
      <c r="D84" s="28">
        <v>16200000</v>
      </c>
      <c r="E84" s="29">
        <v>16200000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8662670</v>
      </c>
      <c r="X84" s="29"/>
      <c r="Y84" s="28"/>
      <c r="Z84" s="30">
        <v>16200000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12386527</v>
      </c>
      <c r="E5" s="59">
        <v>12386527</v>
      </c>
      <c r="F5" s="59">
        <v>5167257</v>
      </c>
      <c r="G5" s="59">
        <v>629092</v>
      </c>
      <c r="H5" s="59">
        <v>619665</v>
      </c>
      <c r="I5" s="59">
        <v>6416014</v>
      </c>
      <c r="J5" s="59">
        <v>8708594</v>
      </c>
      <c r="K5" s="59">
        <v>628044</v>
      </c>
      <c r="L5" s="59">
        <v>624853</v>
      </c>
      <c r="M5" s="59">
        <v>9961491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16377505</v>
      </c>
      <c r="W5" s="59">
        <v>6193500</v>
      </c>
      <c r="X5" s="59">
        <v>10184005</v>
      </c>
      <c r="Y5" s="60">
        <v>164.43</v>
      </c>
      <c r="Z5" s="61">
        <v>12386527</v>
      </c>
    </row>
    <row r="6" spans="1:26" ht="13.5">
      <c r="A6" s="57" t="s">
        <v>32</v>
      </c>
      <c r="B6" s="18">
        <v>0</v>
      </c>
      <c r="C6" s="18">
        <v>0</v>
      </c>
      <c r="D6" s="58">
        <v>51455756</v>
      </c>
      <c r="E6" s="59">
        <v>51455756</v>
      </c>
      <c r="F6" s="59">
        <v>3813683</v>
      </c>
      <c r="G6" s="59">
        <v>4001215</v>
      </c>
      <c r="H6" s="59">
        <v>4178018</v>
      </c>
      <c r="I6" s="59">
        <v>11992916</v>
      </c>
      <c r="J6" s="59">
        <v>1584472</v>
      </c>
      <c r="K6" s="59">
        <v>3504341</v>
      </c>
      <c r="L6" s="59">
        <v>3581991</v>
      </c>
      <c r="M6" s="59">
        <v>8670804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20663720</v>
      </c>
      <c r="W6" s="59">
        <v>26017980</v>
      </c>
      <c r="X6" s="59">
        <v>-5354260</v>
      </c>
      <c r="Y6" s="60">
        <v>-20.58</v>
      </c>
      <c r="Z6" s="61">
        <v>51455756</v>
      </c>
    </row>
    <row r="7" spans="1:26" ht="13.5">
      <c r="A7" s="57" t="s">
        <v>33</v>
      </c>
      <c r="B7" s="18">
        <v>0</v>
      </c>
      <c r="C7" s="18">
        <v>0</v>
      </c>
      <c r="D7" s="58">
        <v>3736</v>
      </c>
      <c r="E7" s="59">
        <v>3736</v>
      </c>
      <c r="F7" s="59">
        <v>11662</v>
      </c>
      <c r="G7" s="59">
        <v>0</v>
      </c>
      <c r="H7" s="59">
        <v>6481</v>
      </c>
      <c r="I7" s="59">
        <v>18143</v>
      </c>
      <c r="J7" s="59">
        <v>3135</v>
      </c>
      <c r="K7" s="59">
        <v>0</v>
      </c>
      <c r="L7" s="59">
        <v>22011</v>
      </c>
      <c r="M7" s="59">
        <v>25146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43289</v>
      </c>
      <c r="W7" s="59">
        <v>1998</v>
      </c>
      <c r="X7" s="59">
        <v>41291</v>
      </c>
      <c r="Y7" s="60">
        <v>2066.62</v>
      </c>
      <c r="Z7" s="61">
        <v>3736</v>
      </c>
    </row>
    <row r="8" spans="1:26" ht="13.5">
      <c r="A8" s="57" t="s">
        <v>34</v>
      </c>
      <c r="B8" s="18">
        <v>0</v>
      </c>
      <c r="C8" s="18">
        <v>0</v>
      </c>
      <c r="D8" s="58">
        <v>61800000</v>
      </c>
      <c r="E8" s="59">
        <v>61800000</v>
      </c>
      <c r="F8" s="59">
        <v>18928381</v>
      </c>
      <c r="G8" s="59">
        <v>1807730</v>
      </c>
      <c r="H8" s="59">
        <v>219059</v>
      </c>
      <c r="I8" s="59">
        <v>20955170</v>
      </c>
      <c r="J8" s="59">
        <v>0</v>
      </c>
      <c r="K8" s="59">
        <v>101936</v>
      </c>
      <c r="L8" s="59">
        <v>15109600</v>
      </c>
      <c r="M8" s="59">
        <v>15211536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36166706</v>
      </c>
      <c r="W8" s="59">
        <v>32275000</v>
      </c>
      <c r="X8" s="59">
        <v>3891706</v>
      </c>
      <c r="Y8" s="60">
        <v>12.06</v>
      </c>
      <c r="Z8" s="61">
        <v>61800000</v>
      </c>
    </row>
    <row r="9" spans="1:26" ht="13.5">
      <c r="A9" s="57" t="s">
        <v>35</v>
      </c>
      <c r="B9" s="18">
        <v>0</v>
      </c>
      <c r="C9" s="18">
        <v>0</v>
      </c>
      <c r="D9" s="58">
        <v>23919926</v>
      </c>
      <c r="E9" s="59">
        <v>23919926</v>
      </c>
      <c r="F9" s="59">
        <v>614764</v>
      </c>
      <c r="G9" s="59">
        <v>916121</v>
      </c>
      <c r="H9" s="59">
        <v>1092820</v>
      </c>
      <c r="I9" s="59">
        <v>2623705</v>
      </c>
      <c r="J9" s="59">
        <v>970353</v>
      </c>
      <c r="K9" s="59">
        <v>2125778</v>
      </c>
      <c r="L9" s="59">
        <v>1001989</v>
      </c>
      <c r="M9" s="59">
        <v>4098120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6721825</v>
      </c>
      <c r="W9" s="59">
        <v>11275500</v>
      </c>
      <c r="X9" s="59">
        <v>-4553675</v>
      </c>
      <c r="Y9" s="60">
        <v>-40.39</v>
      </c>
      <c r="Z9" s="61">
        <v>23919926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149565945</v>
      </c>
      <c r="E10" s="65">
        <f t="shared" si="0"/>
        <v>149565945</v>
      </c>
      <c r="F10" s="65">
        <f t="shared" si="0"/>
        <v>28535747</v>
      </c>
      <c r="G10" s="65">
        <f t="shared" si="0"/>
        <v>7354158</v>
      </c>
      <c r="H10" s="65">
        <f t="shared" si="0"/>
        <v>6116043</v>
      </c>
      <c r="I10" s="65">
        <f t="shared" si="0"/>
        <v>42005948</v>
      </c>
      <c r="J10" s="65">
        <f t="shared" si="0"/>
        <v>11266554</v>
      </c>
      <c r="K10" s="65">
        <f t="shared" si="0"/>
        <v>6360099</v>
      </c>
      <c r="L10" s="65">
        <f t="shared" si="0"/>
        <v>20340444</v>
      </c>
      <c r="M10" s="65">
        <f t="shared" si="0"/>
        <v>37967097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79973045</v>
      </c>
      <c r="W10" s="65">
        <f t="shared" si="0"/>
        <v>75763978</v>
      </c>
      <c r="X10" s="65">
        <f t="shared" si="0"/>
        <v>4209067</v>
      </c>
      <c r="Y10" s="66">
        <f>+IF(W10&lt;&gt;0,(X10/W10)*100,0)</f>
        <v>5.555498947006188</v>
      </c>
      <c r="Z10" s="67">
        <f t="shared" si="0"/>
        <v>149565945</v>
      </c>
    </row>
    <row r="11" spans="1:26" ht="13.5">
      <c r="A11" s="57" t="s">
        <v>36</v>
      </c>
      <c r="B11" s="18">
        <v>0</v>
      </c>
      <c r="C11" s="18">
        <v>0</v>
      </c>
      <c r="D11" s="58">
        <v>48189122</v>
      </c>
      <c r="E11" s="59">
        <v>48189122</v>
      </c>
      <c r="F11" s="59">
        <v>4129717</v>
      </c>
      <c r="G11" s="59">
        <v>4401440</v>
      </c>
      <c r="H11" s="59">
        <v>4987123</v>
      </c>
      <c r="I11" s="59">
        <v>13518280</v>
      </c>
      <c r="J11" s="59">
        <v>3709506</v>
      </c>
      <c r="K11" s="59">
        <v>4036421</v>
      </c>
      <c r="L11" s="59">
        <v>4925451</v>
      </c>
      <c r="M11" s="59">
        <v>12671378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26189658</v>
      </c>
      <c r="W11" s="59">
        <v>24350721</v>
      </c>
      <c r="X11" s="59">
        <v>1838937</v>
      </c>
      <c r="Y11" s="60">
        <v>7.55</v>
      </c>
      <c r="Z11" s="61">
        <v>48189122</v>
      </c>
    </row>
    <row r="12" spans="1:26" ht="13.5">
      <c r="A12" s="57" t="s">
        <v>37</v>
      </c>
      <c r="B12" s="18">
        <v>0</v>
      </c>
      <c r="C12" s="18">
        <v>0</v>
      </c>
      <c r="D12" s="58">
        <v>5119126</v>
      </c>
      <c r="E12" s="59">
        <v>5119126</v>
      </c>
      <c r="F12" s="59">
        <v>575117</v>
      </c>
      <c r="G12" s="59">
        <v>609624</v>
      </c>
      <c r="H12" s="59">
        <v>0</v>
      </c>
      <c r="I12" s="59">
        <v>1184741</v>
      </c>
      <c r="J12" s="59">
        <v>266501</v>
      </c>
      <c r="K12" s="59">
        <v>609624</v>
      </c>
      <c r="L12" s="59">
        <v>494073</v>
      </c>
      <c r="M12" s="59">
        <v>1370198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2554939</v>
      </c>
      <c r="W12" s="59">
        <v>2542037</v>
      </c>
      <c r="X12" s="59">
        <v>12902</v>
      </c>
      <c r="Y12" s="60">
        <v>0.51</v>
      </c>
      <c r="Z12" s="61">
        <v>5119126</v>
      </c>
    </row>
    <row r="13" spans="1:26" ht="13.5">
      <c r="A13" s="57" t="s">
        <v>98</v>
      </c>
      <c r="B13" s="18">
        <v>0</v>
      </c>
      <c r="C13" s="18">
        <v>0</v>
      </c>
      <c r="D13" s="58">
        <v>27041902</v>
      </c>
      <c r="E13" s="59">
        <v>27041902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13951500</v>
      </c>
      <c r="X13" s="59">
        <v>-13951500</v>
      </c>
      <c r="Y13" s="60">
        <v>-100</v>
      </c>
      <c r="Z13" s="61">
        <v>27041902</v>
      </c>
    </row>
    <row r="14" spans="1:26" ht="13.5">
      <c r="A14" s="57" t="s">
        <v>38</v>
      </c>
      <c r="B14" s="18">
        <v>0</v>
      </c>
      <c r="C14" s="18">
        <v>0</v>
      </c>
      <c r="D14" s="58">
        <v>820556</v>
      </c>
      <c r="E14" s="59">
        <v>820556</v>
      </c>
      <c r="F14" s="59">
        <v>26720</v>
      </c>
      <c r="G14" s="59">
        <v>877060</v>
      </c>
      <c r="H14" s="59">
        <v>490468</v>
      </c>
      <c r="I14" s="59">
        <v>1394248</v>
      </c>
      <c r="J14" s="59">
        <v>0</v>
      </c>
      <c r="K14" s="59">
        <v>0</v>
      </c>
      <c r="L14" s="59">
        <v>29403</v>
      </c>
      <c r="M14" s="59">
        <v>29403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1423651</v>
      </c>
      <c r="W14" s="59">
        <v>910500</v>
      </c>
      <c r="X14" s="59">
        <v>513151</v>
      </c>
      <c r="Y14" s="60">
        <v>56.36</v>
      </c>
      <c r="Z14" s="61">
        <v>820556</v>
      </c>
    </row>
    <row r="15" spans="1:26" ht="13.5">
      <c r="A15" s="57" t="s">
        <v>39</v>
      </c>
      <c r="B15" s="18">
        <v>0</v>
      </c>
      <c r="C15" s="18">
        <v>0</v>
      </c>
      <c r="D15" s="58">
        <v>33467994</v>
      </c>
      <c r="E15" s="59">
        <v>33467994</v>
      </c>
      <c r="F15" s="59">
        <v>1355</v>
      </c>
      <c r="G15" s="59">
        <v>6875205</v>
      </c>
      <c r="H15" s="59">
        <v>2342516</v>
      </c>
      <c r="I15" s="59">
        <v>9219076</v>
      </c>
      <c r="J15" s="59">
        <v>26684</v>
      </c>
      <c r="K15" s="59">
        <v>12034</v>
      </c>
      <c r="L15" s="59">
        <v>731892</v>
      </c>
      <c r="M15" s="59">
        <v>770610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9989686</v>
      </c>
      <c r="W15" s="59">
        <v>17336016</v>
      </c>
      <c r="X15" s="59">
        <v>-7346330</v>
      </c>
      <c r="Y15" s="60">
        <v>-42.38</v>
      </c>
      <c r="Z15" s="61">
        <v>33467994</v>
      </c>
    </row>
    <row r="16" spans="1:26" ht="13.5">
      <c r="A16" s="68" t="s">
        <v>40</v>
      </c>
      <c r="B16" s="18">
        <v>0</v>
      </c>
      <c r="C16" s="18">
        <v>0</v>
      </c>
      <c r="D16" s="58">
        <v>8261904</v>
      </c>
      <c r="E16" s="59">
        <v>8261904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4131000</v>
      </c>
      <c r="X16" s="59">
        <v>-4131000</v>
      </c>
      <c r="Y16" s="60">
        <v>-100</v>
      </c>
      <c r="Z16" s="61">
        <v>8261904</v>
      </c>
    </row>
    <row r="17" spans="1:26" ht="13.5">
      <c r="A17" s="57" t="s">
        <v>41</v>
      </c>
      <c r="B17" s="18">
        <v>0</v>
      </c>
      <c r="C17" s="18">
        <v>0</v>
      </c>
      <c r="D17" s="58">
        <v>56800820</v>
      </c>
      <c r="E17" s="59">
        <v>56800820</v>
      </c>
      <c r="F17" s="59">
        <v>291034</v>
      </c>
      <c r="G17" s="59">
        <v>1600766</v>
      </c>
      <c r="H17" s="59">
        <v>3083650</v>
      </c>
      <c r="I17" s="59">
        <v>4975450</v>
      </c>
      <c r="J17" s="59">
        <v>263817</v>
      </c>
      <c r="K17" s="59">
        <v>267294</v>
      </c>
      <c r="L17" s="59">
        <v>8106944</v>
      </c>
      <c r="M17" s="59">
        <v>8638055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13613505</v>
      </c>
      <c r="W17" s="59">
        <v>26902484</v>
      </c>
      <c r="X17" s="59">
        <v>-13288979</v>
      </c>
      <c r="Y17" s="60">
        <v>-49.4</v>
      </c>
      <c r="Z17" s="61">
        <v>56800820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179701424</v>
      </c>
      <c r="E18" s="72">
        <f t="shared" si="1"/>
        <v>179701424</v>
      </c>
      <c r="F18" s="72">
        <f t="shared" si="1"/>
        <v>5023943</v>
      </c>
      <c r="G18" s="72">
        <f t="shared" si="1"/>
        <v>14364095</v>
      </c>
      <c r="H18" s="72">
        <f t="shared" si="1"/>
        <v>10903757</v>
      </c>
      <c r="I18" s="72">
        <f t="shared" si="1"/>
        <v>30291795</v>
      </c>
      <c r="J18" s="72">
        <f t="shared" si="1"/>
        <v>4266508</v>
      </c>
      <c r="K18" s="72">
        <f t="shared" si="1"/>
        <v>4925373</v>
      </c>
      <c r="L18" s="72">
        <f t="shared" si="1"/>
        <v>14287763</v>
      </c>
      <c r="M18" s="72">
        <f t="shared" si="1"/>
        <v>23479644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53771439</v>
      </c>
      <c r="W18" s="72">
        <f t="shared" si="1"/>
        <v>90124258</v>
      </c>
      <c r="X18" s="72">
        <f t="shared" si="1"/>
        <v>-36352819</v>
      </c>
      <c r="Y18" s="66">
        <f>+IF(W18&lt;&gt;0,(X18/W18)*100,0)</f>
        <v>-40.33633097983453</v>
      </c>
      <c r="Z18" s="73">
        <f t="shared" si="1"/>
        <v>179701424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-30135479</v>
      </c>
      <c r="E19" s="76">
        <f t="shared" si="2"/>
        <v>-30135479</v>
      </c>
      <c r="F19" s="76">
        <f t="shared" si="2"/>
        <v>23511804</v>
      </c>
      <c r="G19" s="76">
        <f t="shared" si="2"/>
        <v>-7009937</v>
      </c>
      <c r="H19" s="76">
        <f t="shared" si="2"/>
        <v>-4787714</v>
      </c>
      <c r="I19" s="76">
        <f t="shared" si="2"/>
        <v>11714153</v>
      </c>
      <c r="J19" s="76">
        <f t="shared" si="2"/>
        <v>7000046</v>
      </c>
      <c r="K19" s="76">
        <f t="shared" si="2"/>
        <v>1434726</v>
      </c>
      <c r="L19" s="76">
        <f t="shared" si="2"/>
        <v>6052681</v>
      </c>
      <c r="M19" s="76">
        <f t="shared" si="2"/>
        <v>14487453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26201606</v>
      </c>
      <c r="W19" s="76">
        <f>IF(E10=E18,0,W10-W18)</f>
        <v>-14360280</v>
      </c>
      <c r="X19" s="76">
        <f t="shared" si="2"/>
        <v>40561886</v>
      </c>
      <c r="Y19" s="77">
        <f>+IF(W19&lt;&gt;0,(X19/W19)*100,0)</f>
        <v>-282.45887963187346</v>
      </c>
      <c r="Z19" s="78">
        <f t="shared" si="2"/>
        <v>-30135479</v>
      </c>
    </row>
    <row r="20" spans="1:26" ht="13.5">
      <c r="A20" s="57" t="s">
        <v>44</v>
      </c>
      <c r="B20" s="18">
        <v>0</v>
      </c>
      <c r="C20" s="18">
        <v>0</v>
      </c>
      <c r="D20" s="58">
        <v>19979000</v>
      </c>
      <c r="E20" s="59">
        <v>19979000</v>
      </c>
      <c r="F20" s="59">
        <v>189285</v>
      </c>
      <c r="G20" s="59">
        <v>1121795</v>
      </c>
      <c r="H20" s="59">
        <v>0</v>
      </c>
      <c r="I20" s="59">
        <v>1311080</v>
      </c>
      <c r="J20" s="59">
        <v>911793</v>
      </c>
      <c r="K20" s="59">
        <v>0</v>
      </c>
      <c r="L20" s="59">
        <v>0</v>
      </c>
      <c r="M20" s="59">
        <v>911793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2222873</v>
      </c>
      <c r="W20" s="59">
        <v>10500000</v>
      </c>
      <c r="X20" s="59">
        <v>-8277127</v>
      </c>
      <c r="Y20" s="60">
        <v>-78.83</v>
      </c>
      <c r="Z20" s="61">
        <v>19979000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-10156479</v>
      </c>
      <c r="E22" s="87">
        <f t="shared" si="3"/>
        <v>-10156479</v>
      </c>
      <c r="F22" s="87">
        <f t="shared" si="3"/>
        <v>23701089</v>
      </c>
      <c r="G22" s="87">
        <f t="shared" si="3"/>
        <v>-5888142</v>
      </c>
      <c r="H22" s="87">
        <f t="shared" si="3"/>
        <v>-4787714</v>
      </c>
      <c r="I22" s="87">
        <f t="shared" si="3"/>
        <v>13025233</v>
      </c>
      <c r="J22" s="87">
        <f t="shared" si="3"/>
        <v>7911839</v>
      </c>
      <c r="K22" s="87">
        <f t="shared" si="3"/>
        <v>1434726</v>
      </c>
      <c r="L22" s="87">
        <f t="shared" si="3"/>
        <v>6052681</v>
      </c>
      <c r="M22" s="87">
        <f t="shared" si="3"/>
        <v>15399246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28424479</v>
      </c>
      <c r="W22" s="87">
        <f t="shared" si="3"/>
        <v>-3860280</v>
      </c>
      <c r="X22" s="87">
        <f t="shared" si="3"/>
        <v>32284759</v>
      </c>
      <c r="Y22" s="88">
        <f>+IF(W22&lt;&gt;0,(X22/W22)*100,0)</f>
        <v>-836.3320536334152</v>
      </c>
      <c r="Z22" s="89">
        <f t="shared" si="3"/>
        <v>-10156479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-10156479</v>
      </c>
      <c r="E24" s="76">
        <f t="shared" si="4"/>
        <v>-10156479</v>
      </c>
      <c r="F24" s="76">
        <f t="shared" si="4"/>
        <v>23701089</v>
      </c>
      <c r="G24" s="76">
        <f t="shared" si="4"/>
        <v>-5888142</v>
      </c>
      <c r="H24" s="76">
        <f t="shared" si="4"/>
        <v>-4787714</v>
      </c>
      <c r="I24" s="76">
        <f t="shared" si="4"/>
        <v>13025233</v>
      </c>
      <c r="J24" s="76">
        <f t="shared" si="4"/>
        <v>7911839</v>
      </c>
      <c r="K24" s="76">
        <f t="shared" si="4"/>
        <v>1434726</v>
      </c>
      <c r="L24" s="76">
        <f t="shared" si="4"/>
        <v>6052681</v>
      </c>
      <c r="M24" s="76">
        <f t="shared" si="4"/>
        <v>15399246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28424479</v>
      </c>
      <c r="W24" s="76">
        <f t="shared" si="4"/>
        <v>-3860280</v>
      </c>
      <c r="X24" s="76">
        <f t="shared" si="4"/>
        <v>32284759</v>
      </c>
      <c r="Y24" s="77">
        <f>+IF(W24&lt;&gt;0,(X24/W24)*100,0)</f>
        <v>-836.3320536334152</v>
      </c>
      <c r="Z24" s="78">
        <f t="shared" si="4"/>
        <v>-10156479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20279000</v>
      </c>
      <c r="E27" s="99">
        <v>20279000</v>
      </c>
      <c r="F27" s="99">
        <v>7389486</v>
      </c>
      <c r="G27" s="99">
        <v>2293353</v>
      </c>
      <c r="H27" s="99">
        <v>1320151</v>
      </c>
      <c r="I27" s="99">
        <v>11002990</v>
      </c>
      <c r="J27" s="99">
        <v>911793</v>
      </c>
      <c r="K27" s="99">
        <v>0</v>
      </c>
      <c r="L27" s="99">
        <v>0</v>
      </c>
      <c r="M27" s="99">
        <v>911793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11914783</v>
      </c>
      <c r="W27" s="99">
        <v>10139500</v>
      </c>
      <c r="X27" s="99">
        <v>1775283</v>
      </c>
      <c r="Y27" s="100">
        <v>17.51</v>
      </c>
      <c r="Z27" s="101">
        <v>20279000</v>
      </c>
    </row>
    <row r="28" spans="1:26" ht="13.5">
      <c r="A28" s="102" t="s">
        <v>44</v>
      </c>
      <c r="B28" s="18">
        <v>0</v>
      </c>
      <c r="C28" s="18">
        <v>0</v>
      </c>
      <c r="D28" s="58">
        <v>20279000</v>
      </c>
      <c r="E28" s="59">
        <v>20279000</v>
      </c>
      <c r="F28" s="59">
        <v>6967549</v>
      </c>
      <c r="G28" s="59">
        <v>2293353</v>
      </c>
      <c r="H28" s="59">
        <v>1320151</v>
      </c>
      <c r="I28" s="59">
        <v>10581053</v>
      </c>
      <c r="J28" s="59">
        <v>911793</v>
      </c>
      <c r="K28" s="59">
        <v>0</v>
      </c>
      <c r="L28" s="59">
        <v>0</v>
      </c>
      <c r="M28" s="59">
        <v>911793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11492846</v>
      </c>
      <c r="W28" s="59">
        <v>10139500</v>
      </c>
      <c r="X28" s="59">
        <v>1353346</v>
      </c>
      <c r="Y28" s="60">
        <v>13.35</v>
      </c>
      <c r="Z28" s="61">
        <v>20279000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421937</v>
      </c>
      <c r="G31" s="59">
        <v>0</v>
      </c>
      <c r="H31" s="59">
        <v>0</v>
      </c>
      <c r="I31" s="59">
        <v>421937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421937</v>
      </c>
      <c r="W31" s="59"/>
      <c r="X31" s="59">
        <v>421937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20279000</v>
      </c>
      <c r="E32" s="99">
        <f t="shared" si="5"/>
        <v>20279000</v>
      </c>
      <c r="F32" s="99">
        <f t="shared" si="5"/>
        <v>7389486</v>
      </c>
      <c r="G32" s="99">
        <f t="shared" si="5"/>
        <v>2293353</v>
      </c>
      <c r="H32" s="99">
        <f t="shared" si="5"/>
        <v>1320151</v>
      </c>
      <c r="I32" s="99">
        <f t="shared" si="5"/>
        <v>11002990</v>
      </c>
      <c r="J32" s="99">
        <f t="shared" si="5"/>
        <v>911793</v>
      </c>
      <c r="K32" s="99">
        <f t="shared" si="5"/>
        <v>0</v>
      </c>
      <c r="L32" s="99">
        <f t="shared" si="5"/>
        <v>0</v>
      </c>
      <c r="M32" s="99">
        <f t="shared" si="5"/>
        <v>911793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11914783</v>
      </c>
      <c r="W32" s="99">
        <f t="shared" si="5"/>
        <v>10139500</v>
      </c>
      <c r="X32" s="99">
        <f t="shared" si="5"/>
        <v>1775283</v>
      </c>
      <c r="Y32" s="100">
        <f>+IF(W32&lt;&gt;0,(X32/W32)*100,0)</f>
        <v>17.50858523595838</v>
      </c>
      <c r="Z32" s="101">
        <f t="shared" si="5"/>
        <v>20279000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26746128</v>
      </c>
      <c r="E35" s="59">
        <v>26746128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13373064</v>
      </c>
      <c r="X35" s="59">
        <v>-13373064</v>
      </c>
      <c r="Y35" s="60">
        <v>-100</v>
      </c>
      <c r="Z35" s="61">
        <v>26746128</v>
      </c>
    </row>
    <row r="36" spans="1:26" ht="13.5">
      <c r="A36" s="57" t="s">
        <v>53</v>
      </c>
      <c r="B36" s="18">
        <v>0</v>
      </c>
      <c r="C36" s="18">
        <v>0</v>
      </c>
      <c r="D36" s="58">
        <v>286504183</v>
      </c>
      <c r="E36" s="59">
        <v>286504183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143252092</v>
      </c>
      <c r="X36" s="59">
        <v>-143252092</v>
      </c>
      <c r="Y36" s="60">
        <v>-100</v>
      </c>
      <c r="Z36" s="61">
        <v>286504183</v>
      </c>
    </row>
    <row r="37" spans="1:26" ht="13.5">
      <c r="A37" s="57" t="s">
        <v>54</v>
      </c>
      <c r="B37" s="18">
        <v>0</v>
      </c>
      <c r="C37" s="18">
        <v>0</v>
      </c>
      <c r="D37" s="58">
        <v>71226378</v>
      </c>
      <c r="E37" s="59">
        <v>71226378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35613189</v>
      </c>
      <c r="X37" s="59">
        <v>-35613189</v>
      </c>
      <c r="Y37" s="60">
        <v>-100</v>
      </c>
      <c r="Z37" s="61">
        <v>71226378</v>
      </c>
    </row>
    <row r="38" spans="1:26" ht="13.5">
      <c r="A38" s="57" t="s">
        <v>55</v>
      </c>
      <c r="B38" s="18">
        <v>0</v>
      </c>
      <c r="C38" s="18">
        <v>0</v>
      </c>
      <c r="D38" s="58">
        <v>28737213</v>
      </c>
      <c r="E38" s="59">
        <v>28737213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14368607</v>
      </c>
      <c r="X38" s="59">
        <v>-14368607</v>
      </c>
      <c r="Y38" s="60">
        <v>-100</v>
      </c>
      <c r="Z38" s="61">
        <v>28737213</v>
      </c>
    </row>
    <row r="39" spans="1:26" ht="13.5">
      <c r="A39" s="57" t="s">
        <v>56</v>
      </c>
      <c r="B39" s="18">
        <v>0</v>
      </c>
      <c r="C39" s="18">
        <v>0</v>
      </c>
      <c r="D39" s="58">
        <v>213286720</v>
      </c>
      <c r="E39" s="59">
        <v>213286720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106643360</v>
      </c>
      <c r="X39" s="59">
        <v>-106643360</v>
      </c>
      <c r="Y39" s="60">
        <v>-100</v>
      </c>
      <c r="Z39" s="61">
        <v>213286720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19793469</v>
      </c>
      <c r="E42" s="59">
        <v>19793469</v>
      </c>
      <c r="F42" s="59">
        <v>15296059</v>
      </c>
      <c r="G42" s="59">
        <v>-1394076</v>
      </c>
      <c r="H42" s="59">
        <v>0</v>
      </c>
      <c r="I42" s="59">
        <v>13901983</v>
      </c>
      <c r="J42" s="59">
        <v>-388675</v>
      </c>
      <c r="K42" s="59">
        <v>702370</v>
      </c>
      <c r="L42" s="59">
        <v>0</v>
      </c>
      <c r="M42" s="59">
        <v>313695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14215678</v>
      </c>
      <c r="W42" s="59">
        <v>16700845</v>
      </c>
      <c r="X42" s="59">
        <v>-2485167</v>
      </c>
      <c r="Y42" s="60">
        <v>-14.88</v>
      </c>
      <c r="Z42" s="61">
        <v>19793469</v>
      </c>
    </row>
    <row r="43" spans="1:26" ht="13.5">
      <c r="A43" s="57" t="s">
        <v>59</v>
      </c>
      <c r="B43" s="18">
        <v>0</v>
      </c>
      <c r="C43" s="18">
        <v>0</v>
      </c>
      <c r="D43" s="58">
        <v>-20279000</v>
      </c>
      <c r="E43" s="59">
        <v>-20279000</v>
      </c>
      <c r="F43" s="59">
        <v>-6744883</v>
      </c>
      <c r="G43" s="59">
        <v>-2293354</v>
      </c>
      <c r="H43" s="59">
        <v>0</v>
      </c>
      <c r="I43" s="59">
        <v>-9038237</v>
      </c>
      <c r="J43" s="59">
        <v>-911793</v>
      </c>
      <c r="K43" s="59">
        <v>0</v>
      </c>
      <c r="L43" s="59">
        <v>0</v>
      </c>
      <c r="M43" s="59">
        <v>-911793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-9950030</v>
      </c>
      <c r="W43" s="59">
        <v>-10289500</v>
      </c>
      <c r="X43" s="59">
        <v>339470</v>
      </c>
      <c r="Y43" s="60">
        <v>-3.3</v>
      </c>
      <c r="Z43" s="61">
        <v>-20279000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714469</v>
      </c>
      <c r="E45" s="99">
        <v>714469</v>
      </c>
      <c r="F45" s="99">
        <v>9436772</v>
      </c>
      <c r="G45" s="99">
        <v>5749342</v>
      </c>
      <c r="H45" s="99">
        <v>5749342</v>
      </c>
      <c r="I45" s="99">
        <v>5749342</v>
      </c>
      <c r="J45" s="99">
        <v>4448874</v>
      </c>
      <c r="K45" s="99">
        <v>5151244</v>
      </c>
      <c r="L45" s="99">
        <v>0</v>
      </c>
      <c r="M45" s="99">
        <v>5151244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5151244</v>
      </c>
      <c r="W45" s="99">
        <v>7611345</v>
      </c>
      <c r="X45" s="99">
        <v>-2460101</v>
      </c>
      <c r="Y45" s="100">
        <v>-32.32</v>
      </c>
      <c r="Z45" s="101">
        <v>714469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6190043</v>
      </c>
      <c r="C49" s="51">
        <v>0</v>
      </c>
      <c r="D49" s="128">
        <v>4128782</v>
      </c>
      <c r="E49" s="53">
        <v>3454031</v>
      </c>
      <c r="F49" s="53">
        <v>0</v>
      </c>
      <c r="G49" s="53">
        <v>0</v>
      </c>
      <c r="H49" s="53">
        <v>0</v>
      </c>
      <c r="I49" s="53">
        <v>3213581</v>
      </c>
      <c r="J49" s="53">
        <v>0</v>
      </c>
      <c r="K49" s="53">
        <v>0</v>
      </c>
      <c r="L49" s="53">
        <v>0</v>
      </c>
      <c r="M49" s="53">
        <v>3077716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175138547</v>
      </c>
      <c r="Y49" s="53">
        <v>195202700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45.53883083954442</v>
      </c>
      <c r="E58" s="7">
        <f t="shared" si="6"/>
        <v>45.53883083954442</v>
      </c>
      <c r="F58" s="7">
        <f t="shared" si="6"/>
        <v>29.61068663191158</v>
      </c>
      <c r="G58" s="7">
        <f t="shared" si="6"/>
        <v>81.53087905402386</v>
      </c>
      <c r="H58" s="7">
        <f t="shared" si="6"/>
        <v>0</v>
      </c>
      <c r="I58" s="7">
        <f t="shared" si="6"/>
        <v>34.95286255094674</v>
      </c>
      <c r="J58" s="7">
        <f t="shared" si="6"/>
        <v>31.259403174914063</v>
      </c>
      <c r="K58" s="7">
        <f t="shared" si="6"/>
        <v>57.99408362554574</v>
      </c>
      <c r="L58" s="7">
        <f t="shared" si="6"/>
        <v>0</v>
      </c>
      <c r="M58" s="7">
        <f t="shared" si="6"/>
        <v>31.7200655572702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33.279280400916555</v>
      </c>
      <c r="W58" s="7">
        <f t="shared" si="6"/>
        <v>41.37111981164127</v>
      </c>
      <c r="X58" s="7">
        <f t="shared" si="6"/>
        <v>0</v>
      </c>
      <c r="Y58" s="7">
        <f t="shared" si="6"/>
        <v>0</v>
      </c>
      <c r="Z58" s="8">
        <f t="shared" si="6"/>
        <v>45.53883083954442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60.99999620555463</v>
      </c>
      <c r="E59" s="10">
        <f t="shared" si="7"/>
        <v>60.99999620555463</v>
      </c>
      <c r="F59" s="10">
        <f t="shared" si="7"/>
        <v>8.551771278262335</v>
      </c>
      <c r="G59" s="10">
        <f t="shared" si="7"/>
        <v>111.61769661671106</v>
      </c>
      <c r="H59" s="10">
        <f t="shared" si="7"/>
        <v>0</v>
      </c>
      <c r="I59" s="10">
        <f t="shared" si="7"/>
        <v>17.83147605351235</v>
      </c>
      <c r="J59" s="10">
        <f t="shared" si="7"/>
        <v>7.574540735278277</v>
      </c>
      <c r="K59" s="10">
        <f t="shared" si="7"/>
        <v>90.28953385431593</v>
      </c>
      <c r="L59" s="10">
        <f t="shared" si="7"/>
        <v>0</v>
      </c>
      <c r="M59" s="10">
        <f t="shared" si="7"/>
        <v>12.314361374215968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14.475733635862117</v>
      </c>
      <c r="W59" s="10">
        <f t="shared" si="7"/>
        <v>65.76249293614273</v>
      </c>
      <c r="X59" s="10">
        <f t="shared" si="7"/>
        <v>0</v>
      </c>
      <c r="Y59" s="10">
        <f t="shared" si="7"/>
        <v>0</v>
      </c>
      <c r="Z59" s="11">
        <f t="shared" si="7"/>
        <v>60.99999620555463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56.384916393027055</v>
      </c>
      <c r="E60" s="13">
        <f t="shared" si="7"/>
        <v>56.384916393027055</v>
      </c>
      <c r="F60" s="13">
        <f t="shared" si="7"/>
        <v>58.143951660376594</v>
      </c>
      <c r="G60" s="13">
        <f t="shared" si="7"/>
        <v>76.80047185667354</v>
      </c>
      <c r="H60" s="13">
        <f t="shared" si="7"/>
        <v>0</v>
      </c>
      <c r="I60" s="13">
        <f t="shared" si="7"/>
        <v>44.112524426920025</v>
      </c>
      <c r="J60" s="13">
        <f t="shared" si="7"/>
        <v>161.43642803407064</v>
      </c>
      <c r="K60" s="13">
        <f t="shared" si="7"/>
        <v>70.85571866436514</v>
      </c>
      <c r="L60" s="13">
        <f t="shared" si="7"/>
        <v>0</v>
      </c>
      <c r="M60" s="13">
        <f t="shared" si="7"/>
        <v>58.13695016056181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49.997381884771954</v>
      </c>
      <c r="W60" s="13">
        <f t="shared" si="7"/>
        <v>48.65212441550036</v>
      </c>
      <c r="X60" s="13">
        <f t="shared" si="7"/>
        <v>0</v>
      </c>
      <c r="Y60" s="13">
        <f t="shared" si="7"/>
        <v>0</v>
      </c>
      <c r="Z60" s="14">
        <f t="shared" si="7"/>
        <v>56.384916393027055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73.20931552214522</v>
      </c>
      <c r="E61" s="13">
        <f t="shared" si="7"/>
        <v>73.20931552214522</v>
      </c>
      <c r="F61" s="13">
        <f t="shared" si="7"/>
        <v>87.6425949985815</v>
      </c>
      <c r="G61" s="13">
        <f t="shared" si="7"/>
        <v>109.14217819753355</v>
      </c>
      <c r="H61" s="13">
        <f t="shared" si="7"/>
        <v>0</v>
      </c>
      <c r="I61" s="13">
        <f t="shared" si="7"/>
        <v>63.369785195912456</v>
      </c>
      <c r="J61" s="13">
        <f t="shared" si="7"/>
        <v>0</v>
      </c>
      <c r="K61" s="13">
        <f t="shared" si="7"/>
        <v>108.44829689190496</v>
      </c>
      <c r="L61" s="13">
        <f t="shared" si="7"/>
        <v>0</v>
      </c>
      <c r="M61" s="13">
        <f t="shared" si="7"/>
        <v>115.9364849757475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80.94215452198152</v>
      </c>
      <c r="W61" s="13">
        <f t="shared" si="7"/>
        <v>61.9599818099136</v>
      </c>
      <c r="X61" s="13">
        <f t="shared" si="7"/>
        <v>0</v>
      </c>
      <c r="Y61" s="13">
        <f t="shared" si="7"/>
        <v>0</v>
      </c>
      <c r="Z61" s="14">
        <f t="shared" si="7"/>
        <v>73.20931552214522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33.999992581073414</v>
      </c>
      <c r="E62" s="13">
        <f t="shared" si="7"/>
        <v>33.999992581073414</v>
      </c>
      <c r="F62" s="13">
        <f t="shared" si="7"/>
        <v>28.215109669840295</v>
      </c>
      <c r="G62" s="13">
        <f t="shared" si="7"/>
        <v>40.606899403862556</v>
      </c>
      <c r="H62" s="13">
        <f t="shared" si="7"/>
        <v>0</v>
      </c>
      <c r="I62" s="13">
        <f t="shared" si="7"/>
        <v>23.017374637691752</v>
      </c>
      <c r="J62" s="13">
        <f t="shared" si="7"/>
        <v>36.49660613795904</v>
      </c>
      <c r="K62" s="13">
        <f t="shared" si="7"/>
        <v>36.89010166806038</v>
      </c>
      <c r="L62" s="13">
        <f t="shared" si="7"/>
        <v>0</v>
      </c>
      <c r="M62" s="13">
        <f t="shared" si="7"/>
        <v>19.747873621972108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21.190761506435276</v>
      </c>
      <c r="W62" s="13">
        <f t="shared" si="7"/>
        <v>34.21297784812736</v>
      </c>
      <c r="X62" s="13">
        <f t="shared" si="7"/>
        <v>0</v>
      </c>
      <c r="Y62" s="13">
        <f t="shared" si="7"/>
        <v>0</v>
      </c>
      <c r="Z62" s="14">
        <f t="shared" si="7"/>
        <v>33.999992581073414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18.00000616630488</v>
      </c>
      <c r="E63" s="13">
        <f t="shared" si="7"/>
        <v>18.00000616630488</v>
      </c>
      <c r="F63" s="13">
        <f t="shared" si="7"/>
        <v>15.930951704675604</v>
      </c>
      <c r="G63" s="13">
        <f t="shared" si="7"/>
        <v>28.0742163208065</v>
      </c>
      <c r="H63" s="13">
        <f t="shared" si="7"/>
        <v>0</v>
      </c>
      <c r="I63" s="13">
        <f t="shared" si="7"/>
        <v>14.664852425482175</v>
      </c>
      <c r="J63" s="13">
        <f t="shared" si="7"/>
        <v>25.612799462551095</v>
      </c>
      <c r="K63" s="13">
        <f t="shared" si="7"/>
        <v>29.48943870512748</v>
      </c>
      <c r="L63" s="13">
        <f t="shared" si="7"/>
        <v>0</v>
      </c>
      <c r="M63" s="13">
        <f t="shared" si="7"/>
        <v>18.830174849887378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16.723077330550886</v>
      </c>
      <c r="W63" s="13">
        <f t="shared" si="7"/>
        <v>14.700761697497281</v>
      </c>
      <c r="X63" s="13">
        <f t="shared" si="7"/>
        <v>0</v>
      </c>
      <c r="Y63" s="13">
        <f t="shared" si="7"/>
        <v>0</v>
      </c>
      <c r="Z63" s="14">
        <f t="shared" si="7"/>
        <v>18.00000616630488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16.00080916827123</v>
      </c>
      <c r="E64" s="13">
        <f t="shared" si="7"/>
        <v>16.00080916827123</v>
      </c>
      <c r="F64" s="13">
        <f t="shared" si="7"/>
        <v>10.565055480182588</v>
      </c>
      <c r="G64" s="13">
        <f t="shared" si="7"/>
        <v>17.197538311429316</v>
      </c>
      <c r="H64" s="13">
        <f t="shared" si="7"/>
        <v>0</v>
      </c>
      <c r="I64" s="13">
        <f t="shared" si="7"/>
        <v>9.253269049264553</v>
      </c>
      <c r="J64" s="13">
        <f t="shared" si="7"/>
        <v>17.303978051220422</v>
      </c>
      <c r="K64" s="13">
        <f t="shared" si="7"/>
        <v>16.4177826517221</v>
      </c>
      <c r="L64" s="13">
        <f t="shared" si="7"/>
        <v>0</v>
      </c>
      <c r="M64" s="13">
        <f t="shared" si="7"/>
        <v>11.424386957889016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10.329819830624002</v>
      </c>
      <c r="W64" s="13">
        <f t="shared" si="7"/>
        <v>16.12704286154795</v>
      </c>
      <c r="X64" s="13">
        <f t="shared" si="7"/>
        <v>0</v>
      </c>
      <c r="Y64" s="13">
        <f t="shared" si="7"/>
        <v>0</v>
      </c>
      <c r="Z64" s="14">
        <f t="shared" si="7"/>
        <v>16.00080916827123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80303041</v>
      </c>
      <c r="E67" s="25">
        <v>80303041</v>
      </c>
      <c r="F67" s="25">
        <v>8980940</v>
      </c>
      <c r="G67" s="25">
        <v>4630307</v>
      </c>
      <c r="H67" s="25">
        <v>4797683</v>
      </c>
      <c r="I67" s="25">
        <v>18408930</v>
      </c>
      <c r="J67" s="25">
        <v>10293066</v>
      </c>
      <c r="K67" s="25">
        <v>5259302</v>
      </c>
      <c r="L67" s="25">
        <v>4206844</v>
      </c>
      <c r="M67" s="25">
        <v>19759212</v>
      </c>
      <c r="N67" s="25"/>
      <c r="O67" s="25"/>
      <c r="P67" s="25"/>
      <c r="Q67" s="25"/>
      <c r="R67" s="25"/>
      <c r="S67" s="25"/>
      <c r="T67" s="25"/>
      <c r="U67" s="25"/>
      <c r="V67" s="25">
        <v>38168142</v>
      </c>
      <c r="W67" s="25">
        <v>40441980</v>
      </c>
      <c r="X67" s="25"/>
      <c r="Y67" s="24"/>
      <c r="Z67" s="26">
        <v>80303041</v>
      </c>
    </row>
    <row r="68" spans="1:26" ht="13.5" hidden="1">
      <c r="A68" s="36" t="s">
        <v>31</v>
      </c>
      <c r="B68" s="18"/>
      <c r="C68" s="18"/>
      <c r="D68" s="19">
        <v>12386527</v>
      </c>
      <c r="E68" s="20">
        <v>12386527</v>
      </c>
      <c r="F68" s="20">
        <v>5167257</v>
      </c>
      <c r="G68" s="20">
        <v>629092</v>
      </c>
      <c r="H68" s="20">
        <v>619665</v>
      </c>
      <c r="I68" s="20">
        <v>6416014</v>
      </c>
      <c r="J68" s="20">
        <v>8708594</v>
      </c>
      <c r="K68" s="20">
        <v>628044</v>
      </c>
      <c r="L68" s="20">
        <v>624853</v>
      </c>
      <c r="M68" s="20">
        <v>9961491</v>
      </c>
      <c r="N68" s="20"/>
      <c r="O68" s="20"/>
      <c r="P68" s="20"/>
      <c r="Q68" s="20"/>
      <c r="R68" s="20"/>
      <c r="S68" s="20"/>
      <c r="T68" s="20"/>
      <c r="U68" s="20"/>
      <c r="V68" s="20">
        <v>16377505</v>
      </c>
      <c r="W68" s="20">
        <v>6193500</v>
      </c>
      <c r="X68" s="20"/>
      <c r="Y68" s="19"/>
      <c r="Z68" s="22">
        <v>12386527</v>
      </c>
    </row>
    <row r="69" spans="1:26" ht="13.5" hidden="1">
      <c r="A69" s="37" t="s">
        <v>32</v>
      </c>
      <c r="B69" s="18"/>
      <c r="C69" s="18"/>
      <c r="D69" s="19">
        <v>51455756</v>
      </c>
      <c r="E69" s="20">
        <v>51455756</v>
      </c>
      <c r="F69" s="20">
        <v>3813683</v>
      </c>
      <c r="G69" s="20">
        <v>4001215</v>
      </c>
      <c r="H69" s="20">
        <v>4178018</v>
      </c>
      <c r="I69" s="20">
        <v>11992916</v>
      </c>
      <c r="J69" s="20">
        <v>1584472</v>
      </c>
      <c r="K69" s="20">
        <v>3504341</v>
      </c>
      <c r="L69" s="20">
        <v>3581991</v>
      </c>
      <c r="M69" s="20">
        <v>8670804</v>
      </c>
      <c r="N69" s="20"/>
      <c r="O69" s="20"/>
      <c r="P69" s="20"/>
      <c r="Q69" s="20"/>
      <c r="R69" s="20"/>
      <c r="S69" s="20"/>
      <c r="T69" s="20"/>
      <c r="U69" s="20"/>
      <c r="V69" s="20">
        <v>20663720</v>
      </c>
      <c r="W69" s="20">
        <v>26017980</v>
      </c>
      <c r="X69" s="20"/>
      <c r="Y69" s="19"/>
      <c r="Z69" s="22">
        <v>51455756</v>
      </c>
    </row>
    <row r="70" spans="1:26" ht="13.5" hidden="1">
      <c r="A70" s="38" t="s">
        <v>105</v>
      </c>
      <c r="B70" s="18"/>
      <c r="C70" s="18"/>
      <c r="D70" s="19">
        <v>34603793</v>
      </c>
      <c r="E70" s="20">
        <v>34603793</v>
      </c>
      <c r="F70" s="20">
        <v>2213612</v>
      </c>
      <c r="G70" s="20">
        <v>2420561</v>
      </c>
      <c r="H70" s="20">
        <v>2596276</v>
      </c>
      <c r="I70" s="20">
        <v>7230449</v>
      </c>
      <c r="J70" s="20"/>
      <c r="K70" s="20">
        <v>1893861</v>
      </c>
      <c r="L70" s="20">
        <v>1736902</v>
      </c>
      <c r="M70" s="20">
        <v>3630763</v>
      </c>
      <c r="N70" s="20"/>
      <c r="O70" s="20"/>
      <c r="P70" s="20"/>
      <c r="Q70" s="20"/>
      <c r="R70" s="20"/>
      <c r="S70" s="20"/>
      <c r="T70" s="20"/>
      <c r="U70" s="20"/>
      <c r="V70" s="20">
        <v>10861212</v>
      </c>
      <c r="W70" s="20">
        <v>17592000</v>
      </c>
      <c r="X70" s="20"/>
      <c r="Y70" s="19"/>
      <c r="Z70" s="22">
        <v>34603793</v>
      </c>
    </row>
    <row r="71" spans="1:26" ht="13.5" hidden="1">
      <c r="A71" s="38" t="s">
        <v>106</v>
      </c>
      <c r="B71" s="18"/>
      <c r="C71" s="18"/>
      <c r="D71" s="19">
        <v>4852454</v>
      </c>
      <c r="E71" s="20">
        <v>4852454</v>
      </c>
      <c r="F71" s="20">
        <v>447753</v>
      </c>
      <c r="G71" s="20">
        <v>425573</v>
      </c>
      <c r="H71" s="20">
        <v>426327</v>
      </c>
      <c r="I71" s="20">
        <v>1299653</v>
      </c>
      <c r="J71" s="20">
        <v>430925</v>
      </c>
      <c r="K71" s="20">
        <v>454420</v>
      </c>
      <c r="L71" s="20">
        <v>759941</v>
      </c>
      <c r="M71" s="20">
        <v>1645286</v>
      </c>
      <c r="N71" s="20"/>
      <c r="O71" s="20"/>
      <c r="P71" s="20"/>
      <c r="Q71" s="20"/>
      <c r="R71" s="20"/>
      <c r="S71" s="20"/>
      <c r="T71" s="20"/>
      <c r="U71" s="20"/>
      <c r="V71" s="20">
        <v>2944939</v>
      </c>
      <c r="W71" s="20">
        <v>2425980</v>
      </c>
      <c r="X71" s="20"/>
      <c r="Y71" s="19"/>
      <c r="Z71" s="22">
        <v>4852454</v>
      </c>
    </row>
    <row r="72" spans="1:26" ht="13.5" hidden="1">
      <c r="A72" s="38" t="s">
        <v>107</v>
      </c>
      <c r="B72" s="18"/>
      <c r="C72" s="18"/>
      <c r="D72" s="19">
        <v>5513837</v>
      </c>
      <c r="E72" s="20">
        <v>5513837</v>
      </c>
      <c r="F72" s="20">
        <v>545705</v>
      </c>
      <c r="G72" s="20">
        <v>548343</v>
      </c>
      <c r="H72" s="20">
        <v>548512</v>
      </c>
      <c r="I72" s="20">
        <v>1642560</v>
      </c>
      <c r="J72" s="20">
        <v>547773</v>
      </c>
      <c r="K72" s="20">
        <v>548749</v>
      </c>
      <c r="L72" s="20">
        <v>507940</v>
      </c>
      <c r="M72" s="20">
        <v>1604462</v>
      </c>
      <c r="N72" s="20"/>
      <c r="O72" s="20"/>
      <c r="P72" s="20"/>
      <c r="Q72" s="20"/>
      <c r="R72" s="20"/>
      <c r="S72" s="20"/>
      <c r="T72" s="20"/>
      <c r="U72" s="20"/>
      <c r="V72" s="20">
        <v>3247022</v>
      </c>
      <c r="W72" s="20">
        <v>2757000</v>
      </c>
      <c r="X72" s="20"/>
      <c r="Y72" s="19"/>
      <c r="Z72" s="22">
        <v>5513837</v>
      </c>
    </row>
    <row r="73" spans="1:26" ht="13.5" hidden="1">
      <c r="A73" s="38" t="s">
        <v>108</v>
      </c>
      <c r="B73" s="18"/>
      <c r="C73" s="18"/>
      <c r="D73" s="19">
        <v>6485672</v>
      </c>
      <c r="E73" s="20">
        <v>6485672</v>
      </c>
      <c r="F73" s="20">
        <v>606613</v>
      </c>
      <c r="G73" s="20">
        <v>606738</v>
      </c>
      <c r="H73" s="20">
        <v>606903</v>
      </c>
      <c r="I73" s="20">
        <v>1820254</v>
      </c>
      <c r="J73" s="20">
        <v>605774</v>
      </c>
      <c r="K73" s="20">
        <v>607311</v>
      </c>
      <c r="L73" s="20">
        <v>577208</v>
      </c>
      <c r="M73" s="20">
        <v>1790293</v>
      </c>
      <c r="N73" s="20"/>
      <c r="O73" s="20"/>
      <c r="P73" s="20"/>
      <c r="Q73" s="20"/>
      <c r="R73" s="20"/>
      <c r="S73" s="20"/>
      <c r="T73" s="20"/>
      <c r="U73" s="20"/>
      <c r="V73" s="20">
        <v>3610547</v>
      </c>
      <c r="W73" s="20">
        <v>3243000</v>
      </c>
      <c r="X73" s="20"/>
      <c r="Y73" s="19"/>
      <c r="Z73" s="22">
        <v>6485672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16460758</v>
      </c>
      <c r="E75" s="29">
        <v>16460758</v>
      </c>
      <c r="F75" s="29"/>
      <c r="G75" s="29"/>
      <c r="H75" s="29"/>
      <c r="I75" s="29"/>
      <c r="J75" s="29"/>
      <c r="K75" s="29">
        <v>1126917</v>
      </c>
      <c r="L75" s="29"/>
      <c r="M75" s="29">
        <v>1126917</v>
      </c>
      <c r="N75" s="29"/>
      <c r="O75" s="29"/>
      <c r="P75" s="29"/>
      <c r="Q75" s="29"/>
      <c r="R75" s="29"/>
      <c r="S75" s="29"/>
      <c r="T75" s="29"/>
      <c r="U75" s="29"/>
      <c r="V75" s="29">
        <v>1126917</v>
      </c>
      <c r="W75" s="29">
        <v>8230500</v>
      </c>
      <c r="X75" s="29"/>
      <c r="Y75" s="28"/>
      <c r="Z75" s="30">
        <v>16460758</v>
      </c>
    </row>
    <row r="76" spans="1:26" ht="13.5" hidden="1">
      <c r="A76" s="41" t="s">
        <v>112</v>
      </c>
      <c r="B76" s="31"/>
      <c r="C76" s="31"/>
      <c r="D76" s="32">
        <v>36569066</v>
      </c>
      <c r="E76" s="33">
        <v>36569066</v>
      </c>
      <c r="F76" s="33">
        <v>2659318</v>
      </c>
      <c r="G76" s="33">
        <v>3775130</v>
      </c>
      <c r="H76" s="33"/>
      <c r="I76" s="33">
        <v>6434448</v>
      </c>
      <c r="J76" s="33">
        <v>3217551</v>
      </c>
      <c r="K76" s="33">
        <v>3050084</v>
      </c>
      <c r="L76" s="33"/>
      <c r="M76" s="33">
        <v>6267635</v>
      </c>
      <c r="N76" s="33"/>
      <c r="O76" s="33"/>
      <c r="P76" s="33"/>
      <c r="Q76" s="33"/>
      <c r="R76" s="33"/>
      <c r="S76" s="33"/>
      <c r="T76" s="33"/>
      <c r="U76" s="33"/>
      <c r="V76" s="33">
        <v>12702083</v>
      </c>
      <c r="W76" s="33">
        <v>16731300</v>
      </c>
      <c r="X76" s="33"/>
      <c r="Y76" s="32"/>
      <c r="Z76" s="34">
        <v>36569066</v>
      </c>
    </row>
    <row r="77" spans="1:26" ht="13.5" hidden="1">
      <c r="A77" s="36" t="s">
        <v>31</v>
      </c>
      <c r="B77" s="18"/>
      <c r="C77" s="18"/>
      <c r="D77" s="19">
        <v>7555781</v>
      </c>
      <c r="E77" s="20">
        <v>7555781</v>
      </c>
      <c r="F77" s="20">
        <v>441892</v>
      </c>
      <c r="G77" s="20">
        <v>702178</v>
      </c>
      <c r="H77" s="20"/>
      <c r="I77" s="20">
        <v>1144070</v>
      </c>
      <c r="J77" s="20">
        <v>659636</v>
      </c>
      <c r="K77" s="20">
        <v>567058</v>
      </c>
      <c r="L77" s="20"/>
      <c r="M77" s="20">
        <v>1226694</v>
      </c>
      <c r="N77" s="20"/>
      <c r="O77" s="20"/>
      <c r="P77" s="20"/>
      <c r="Q77" s="20"/>
      <c r="R77" s="20"/>
      <c r="S77" s="20"/>
      <c r="T77" s="20"/>
      <c r="U77" s="20"/>
      <c r="V77" s="20">
        <v>2370764</v>
      </c>
      <c r="W77" s="20">
        <v>4073000</v>
      </c>
      <c r="X77" s="20"/>
      <c r="Y77" s="19"/>
      <c r="Z77" s="22">
        <v>7555781</v>
      </c>
    </row>
    <row r="78" spans="1:26" ht="13.5" hidden="1">
      <c r="A78" s="37" t="s">
        <v>32</v>
      </c>
      <c r="B78" s="18"/>
      <c r="C78" s="18"/>
      <c r="D78" s="19">
        <v>29013285</v>
      </c>
      <c r="E78" s="20">
        <v>29013285</v>
      </c>
      <c r="F78" s="20">
        <v>2217426</v>
      </c>
      <c r="G78" s="20">
        <v>3072952</v>
      </c>
      <c r="H78" s="20"/>
      <c r="I78" s="20">
        <v>5290378</v>
      </c>
      <c r="J78" s="20">
        <v>2557915</v>
      </c>
      <c r="K78" s="20">
        <v>2483026</v>
      </c>
      <c r="L78" s="20"/>
      <c r="M78" s="20">
        <v>5040941</v>
      </c>
      <c r="N78" s="20"/>
      <c r="O78" s="20"/>
      <c r="P78" s="20"/>
      <c r="Q78" s="20"/>
      <c r="R78" s="20"/>
      <c r="S78" s="20"/>
      <c r="T78" s="20"/>
      <c r="U78" s="20"/>
      <c r="V78" s="20">
        <v>10331319</v>
      </c>
      <c r="W78" s="20">
        <v>12658300</v>
      </c>
      <c r="X78" s="20"/>
      <c r="Y78" s="19"/>
      <c r="Z78" s="22">
        <v>29013285</v>
      </c>
    </row>
    <row r="79" spans="1:26" ht="13.5" hidden="1">
      <c r="A79" s="38" t="s">
        <v>105</v>
      </c>
      <c r="B79" s="18"/>
      <c r="C79" s="18"/>
      <c r="D79" s="19">
        <v>25333200</v>
      </c>
      <c r="E79" s="20">
        <v>25333200</v>
      </c>
      <c r="F79" s="20">
        <v>1940067</v>
      </c>
      <c r="G79" s="20">
        <v>2641853</v>
      </c>
      <c r="H79" s="20"/>
      <c r="I79" s="20">
        <v>4581920</v>
      </c>
      <c r="J79" s="20">
        <v>2155519</v>
      </c>
      <c r="K79" s="20">
        <v>2053860</v>
      </c>
      <c r="L79" s="20"/>
      <c r="M79" s="20">
        <v>4209379</v>
      </c>
      <c r="N79" s="20"/>
      <c r="O79" s="20"/>
      <c r="P79" s="20"/>
      <c r="Q79" s="20"/>
      <c r="R79" s="20"/>
      <c r="S79" s="20"/>
      <c r="T79" s="20"/>
      <c r="U79" s="20"/>
      <c r="V79" s="20">
        <v>8791299</v>
      </c>
      <c r="W79" s="20">
        <v>10900000</v>
      </c>
      <c r="X79" s="20"/>
      <c r="Y79" s="19"/>
      <c r="Z79" s="22">
        <v>25333200</v>
      </c>
    </row>
    <row r="80" spans="1:26" ht="13.5" hidden="1">
      <c r="A80" s="38" t="s">
        <v>106</v>
      </c>
      <c r="B80" s="18"/>
      <c r="C80" s="18"/>
      <c r="D80" s="19">
        <v>1649834</v>
      </c>
      <c r="E80" s="20">
        <v>1649834</v>
      </c>
      <c r="F80" s="20">
        <v>126334</v>
      </c>
      <c r="G80" s="20">
        <v>172812</v>
      </c>
      <c r="H80" s="20"/>
      <c r="I80" s="20">
        <v>299146</v>
      </c>
      <c r="J80" s="20">
        <v>157273</v>
      </c>
      <c r="K80" s="20">
        <v>167636</v>
      </c>
      <c r="L80" s="20"/>
      <c r="M80" s="20">
        <v>324909</v>
      </c>
      <c r="N80" s="20"/>
      <c r="O80" s="20"/>
      <c r="P80" s="20"/>
      <c r="Q80" s="20"/>
      <c r="R80" s="20"/>
      <c r="S80" s="20"/>
      <c r="T80" s="20"/>
      <c r="U80" s="20"/>
      <c r="V80" s="20">
        <v>624055</v>
      </c>
      <c r="W80" s="20">
        <v>830000</v>
      </c>
      <c r="X80" s="20"/>
      <c r="Y80" s="19"/>
      <c r="Z80" s="22">
        <v>1649834</v>
      </c>
    </row>
    <row r="81" spans="1:26" ht="13.5" hidden="1">
      <c r="A81" s="38" t="s">
        <v>107</v>
      </c>
      <c r="B81" s="18"/>
      <c r="C81" s="18"/>
      <c r="D81" s="19">
        <v>992491</v>
      </c>
      <c r="E81" s="20">
        <v>992491</v>
      </c>
      <c r="F81" s="20">
        <v>86936</v>
      </c>
      <c r="G81" s="20">
        <v>153943</v>
      </c>
      <c r="H81" s="20"/>
      <c r="I81" s="20">
        <v>240879</v>
      </c>
      <c r="J81" s="20">
        <v>140300</v>
      </c>
      <c r="K81" s="20">
        <v>161823</v>
      </c>
      <c r="L81" s="20"/>
      <c r="M81" s="20">
        <v>302123</v>
      </c>
      <c r="N81" s="20"/>
      <c r="O81" s="20"/>
      <c r="P81" s="20"/>
      <c r="Q81" s="20"/>
      <c r="R81" s="20"/>
      <c r="S81" s="20"/>
      <c r="T81" s="20"/>
      <c r="U81" s="20"/>
      <c r="V81" s="20">
        <v>543002</v>
      </c>
      <c r="W81" s="20">
        <v>405300</v>
      </c>
      <c r="X81" s="20"/>
      <c r="Y81" s="19"/>
      <c r="Z81" s="22">
        <v>992491</v>
      </c>
    </row>
    <row r="82" spans="1:26" ht="13.5" hidden="1">
      <c r="A82" s="38" t="s">
        <v>108</v>
      </c>
      <c r="B82" s="18"/>
      <c r="C82" s="18"/>
      <c r="D82" s="19">
        <v>1037760</v>
      </c>
      <c r="E82" s="20">
        <v>1037760</v>
      </c>
      <c r="F82" s="20">
        <v>64089</v>
      </c>
      <c r="G82" s="20">
        <v>104344</v>
      </c>
      <c r="H82" s="20"/>
      <c r="I82" s="20">
        <v>168433</v>
      </c>
      <c r="J82" s="20">
        <v>104823</v>
      </c>
      <c r="K82" s="20">
        <v>99707</v>
      </c>
      <c r="L82" s="20"/>
      <c r="M82" s="20">
        <v>204530</v>
      </c>
      <c r="N82" s="20"/>
      <c r="O82" s="20"/>
      <c r="P82" s="20"/>
      <c r="Q82" s="20"/>
      <c r="R82" s="20"/>
      <c r="S82" s="20"/>
      <c r="T82" s="20"/>
      <c r="U82" s="20"/>
      <c r="V82" s="20">
        <v>372963</v>
      </c>
      <c r="W82" s="20">
        <v>523000</v>
      </c>
      <c r="X82" s="20"/>
      <c r="Y82" s="19"/>
      <c r="Z82" s="22">
        <v>1037760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21677088</v>
      </c>
      <c r="C5" s="18">
        <v>0</v>
      </c>
      <c r="D5" s="58">
        <v>21500000</v>
      </c>
      <c r="E5" s="59">
        <v>21500000</v>
      </c>
      <c r="F5" s="59">
        <v>29474044</v>
      </c>
      <c r="G5" s="59">
        <v>-2027446</v>
      </c>
      <c r="H5" s="59">
        <v>-712326</v>
      </c>
      <c r="I5" s="59">
        <v>26734272</v>
      </c>
      <c r="J5" s="59">
        <v>352478</v>
      </c>
      <c r="K5" s="59">
        <v>352557</v>
      </c>
      <c r="L5" s="59">
        <v>356529</v>
      </c>
      <c r="M5" s="59">
        <v>1061564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27795836</v>
      </c>
      <c r="W5" s="59">
        <v>10750002</v>
      </c>
      <c r="X5" s="59">
        <v>17045834</v>
      </c>
      <c r="Y5" s="60">
        <v>158.57</v>
      </c>
      <c r="Z5" s="61">
        <v>21500000</v>
      </c>
    </row>
    <row r="6" spans="1:26" ht="13.5">
      <c r="A6" s="57" t="s">
        <v>32</v>
      </c>
      <c r="B6" s="18">
        <v>8256899</v>
      </c>
      <c r="C6" s="18">
        <v>0</v>
      </c>
      <c r="D6" s="58">
        <v>9261400</v>
      </c>
      <c r="E6" s="59">
        <v>9261400</v>
      </c>
      <c r="F6" s="59">
        <v>593773</v>
      </c>
      <c r="G6" s="59">
        <v>864793</v>
      </c>
      <c r="H6" s="59">
        <v>622626</v>
      </c>
      <c r="I6" s="59">
        <v>2081192</v>
      </c>
      <c r="J6" s="59">
        <v>786318</v>
      </c>
      <c r="K6" s="59">
        <v>475133</v>
      </c>
      <c r="L6" s="59">
        <v>673389</v>
      </c>
      <c r="M6" s="59">
        <v>1934840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4016032</v>
      </c>
      <c r="W6" s="59">
        <v>4066002</v>
      </c>
      <c r="X6" s="59">
        <v>-49970</v>
      </c>
      <c r="Y6" s="60">
        <v>-1.23</v>
      </c>
      <c r="Z6" s="61">
        <v>9261400</v>
      </c>
    </row>
    <row r="7" spans="1:26" ht="13.5">
      <c r="A7" s="57" t="s">
        <v>33</v>
      </c>
      <c r="B7" s="18">
        <v>9010678</v>
      </c>
      <c r="C7" s="18">
        <v>0</v>
      </c>
      <c r="D7" s="58">
        <v>6596698</v>
      </c>
      <c r="E7" s="59">
        <v>6596698</v>
      </c>
      <c r="F7" s="59">
        <v>55836</v>
      </c>
      <c r="G7" s="59">
        <v>285247</v>
      </c>
      <c r="H7" s="59">
        <v>210043</v>
      </c>
      <c r="I7" s="59">
        <v>551126</v>
      </c>
      <c r="J7" s="59">
        <v>150154</v>
      </c>
      <c r="K7" s="59">
        <v>95973</v>
      </c>
      <c r="L7" s="59">
        <v>32892</v>
      </c>
      <c r="M7" s="59">
        <v>279019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830145</v>
      </c>
      <c r="W7" s="59">
        <v>3298500</v>
      </c>
      <c r="X7" s="59">
        <v>-2468355</v>
      </c>
      <c r="Y7" s="60">
        <v>-74.83</v>
      </c>
      <c r="Z7" s="61">
        <v>6596698</v>
      </c>
    </row>
    <row r="8" spans="1:26" ht="13.5">
      <c r="A8" s="57" t="s">
        <v>34</v>
      </c>
      <c r="B8" s="18">
        <v>176884607</v>
      </c>
      <c r="C8" s="18">
        <v>0</v>
      </c>
      <c r="D8" s="58">
        <v>170807800</v>
      </c>
      <c r="E8" s="59">
        <v>170807800</v>
      </c>
      <c r="F8" s="59">
        <v>68564000</v>
      </c>
      <c r="G8" s="59">
        <v>2348650</v>
      </c>
      <c r="H8" s="59">
        <v>50</v>
      </c>
      <c r="I8" s="59">
        <v>70912700</v>
      </c>
      <c r="J8" s="59">
        <v>50</v>
      </c>
      <c r="K8" s="59">
        <v>608000</v>
      </c>
      <c r="L8" s="59">
        <v>54818100</v>
      </c>
      <c r="M8" s="59">
        <v>55426150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126338850</v>
      </c>
      <c r="W8" s="59">
        <v>85404000</v>
      </c>
      <c r="X8" s="59">
        <v>40934850</v>
      </c>
      <c r="Y8" s="60">
        <v>47.93</v>
      </c>
      <c r="Z8" s="61">
        <v>170807800</v>
      </c>
    </row>
    <row r="9" spans="1:26" ht="13.5">
      <c r="A9" s="57" t="s">
        <v>35</v>
      </c>
      <c r="B9" s="18">
        <v>3698627</v>
      </c>
      <c r="C9" s="18">
        <v>0</v>
      </c>
      <c r="D9" s="58">
        <v>5076868</v>
      </c>
      <c r="E9" s="59">
        <v>5076868</v>
      </c>
      <c r="F9" s="59">
        <v>456737</v>
      </c>
      <c r="G9" s="59">
        <v>324161</v>
      </c>
      <c r="H9" s="59">
        <v>251713</v>
      </c>
      <c r="I9" s="59">
        <v>1032611</v>
      </c>
      <c r="J9" s="59">
        <v>264583</v>
      </c>
      <c r="K9" s="59">
        <v>342149</v>
      </c>
      <c r="L9" s="59">
        <v>285116</v>
      </c>
      <c r="M9" s="59">
        <v>891848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1924459</v>
      </c>
      <c r="W9" s="59">
        <v>2538504</v>
      </c>
      <c r="X9" s="59">
        <v>-614045</v>
      </c>
      <c r="Y9" s="60">
        <v>-24.19</v>
      </c>
      <c r="Z9" s="61">
        <v>5076868</v>
      </c>
    </row>
    <row r="10" spans="1:26" ht="25.5">
      <c r="A10" s="62" t="s">
        <v>97</v>
      </c>
      <c r="B10" s="63">
        <f>SUM(B5:B9)</f>
        <v>219527899</v>
      </c>
      <c r="C10" s="63">
        <f>SUM(C5:C9)</f>
        <v>0</v>
      </c>
      <c r="D10" s="64">
        <f aca="true" t="shared" si="0" ref="D10:Z10">SUM(D5:D9)</f>
        <v>213242766</v>
      </c>
      <c r="E10" s="65">
        <f t="shared" si="0"/>
        <v>213242766</v>
      </c>
      <c r="F10" s="65">
        <f t="shared" si="0"/>
        <v>99144390</v>
      </c>
      <c r="G10" s="65">
        <f t="shared" si="0"/>
        <v>1795405</v>
      </c>
      <c r="H10" s="65">
        <f t="shared" si="0"/>
        <v>372106</v>
      </c>
      <c r="I10" s="65">
        <f t="shared" si="0"/>
        <v>101311901</v>
      </c>
      <c r="J10" s="65">
        <f t="shared" si="0"/>
        <v>1553583</v>
      </c>
      <c r="K10" s="65">
        <f t="shared" si="0"/>
        <v>1873812</v>
      </c>
      <c r="L10" s="65">
        <f t="shared" si="0"/>
        <v>56166026</v>
      </c>
      <c r="M10" s="65">
        <f t="shared" si="0"/>
        <v>59593421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160905322</v>
      </c>
      <c r="W10" s="65">
        <f t="shared" si="0"/>
        <v>106057008</v>
      </c>
      <c r="X10" s="65">
        <f t="shared" si="0"/>
        <v>54848314</v>
      </c>
      <c r="Y10" s="66">
        <f>+IF(W10&lt;&gt;0,(X10/W10)*100,0)</f>
        <v>51.71587906760485</v>
      </c>
      <c r="Z10" s="67">
        <f t="shared" si="0"/>
        <v>213242766</v>
      </c>
    </row>
    <row r="11" spans="1:26" ht="13.5">
      <c r="A11" s="57" t="s">
        <v>36</v>
      </c>
      <c r="B11" s="18">
        <v>69237613</v>
      </c>
      <c r="C11" s="18">
        <v>0</v>
      </c>
      <c r="D11" s="58">
        <v>80283937</v>
      </c>
      <c r="E11" s="59">
        <v>80283937</v>
      </c>
      <c r="F11" s="59">
        <v>5562851</v>
      </c>
      <c r="G11" s="59">
        <v>6101392</v>
      </c>
      <c r="H11" s="59">
        <v>5665543</v>
      </c>
      <c r="I11" s="59">
        <v>17329786</v>
      </c>
      <c r="J11" s="59">
        <v>6026709</v>
      </c>
      <c r="K11" s="59">
        <v>5348578</v>
      </c>
      <c r="L11" s="59">
        <v>5750087</v>
      </c>
      <c r="M11" s="59">
        <v>17125374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34455160</v>
      </c>
      <c r="W11" s="59">
        <v>40141998</v>
      </c>
      <c r="X11" s="59">
        <v>-5686838</v>
      </c>
      <c r="Y11" s="60">
        <v>-14.17</v>
      </c>
      <c r="Z11" s="61">
        <v>80283937</v>
      </c>
    </row>
    <row r="12" spans="1:26" ht="13.5">
      <c r="A12" s="57" t="s">
        <v>37</v>
      </c>
      <c r="B12" s="18">
        <v>17246475</v>
      </c>
      <c r="C12" s="18">
        <v>0</v>
      </c>
      <c r="D12" s="58">
        <v>18513299</v>
      </c>
      <c r="E12" s="59">
        <v>18513299</v>
      </c>
      <c r="F12" s="59">
        <v>1163631</v>
      </c>
      <c r="G12" s="59">
        <v>1150521</v>
      </c>
      <c r="H12" s="59">
        <v>1273281</v>
      </c>
      <c r="I12" s="59">
        <v>3587433</v>
      </c>
      <c r="J12" s="59">
        <v>1273037</v>
      </c>
      <c r="K12" s="59">
        <v>1299674</v>
      </c>
      <c r="L12" s="59">
        <v>1282603</v>
      </c>
      <c r="M12" s="59">
        <v>3855314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7442747</v>
      </c>
      <c r="W12" s="59">
        <v>9256500</v>
      </c>
      <c r="X12" s="59">
        <v>-1813753</v>
      </c>
      <c r="Y12" s="60">
        <v>-19.59</v>
      </c>
      <c r="Z12" s="61">
        <v>18513299</v>
      </c>
    </row>
    <row r="13" spans="1:26" ht="13.5">
      <c r="A13" s="57" t="s">
        <v>98</v>
      </c>
      <c r="B13" s="18">
        <v>23137276</v>
      </c>
      <c r="C13" s="18">
        <v>0</v>
      </c>
      <c r="D13" s="58">
        <v>6088605</v>
      </c>
      <c r="E13" s="59">
        <v>6088605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3044502</v>
      </c>
      <c r="X13" s="59">
        <v>-3044502</v>
      </c>
      <c r="Y13" s="60">
        <v>-100</v>
      </c>
      <c r="Z13" s="61">
        <v>6088605</v>
      </c>
    </row>
    <row r="14" spans="1:26" ht="13.5">
      <c r="A14" s="57" t="s">
        <v>38</v>
      </c>
      <c r="B14" s="18">
        <v>1191754</v>
      </c>
      <c r="C14" s="18">
        <v>0</v>
      </c>
      <c r="D14" s="58">
        <v>229900</v>
      </c>
      <c r="E14" s="59">
        <v>229900</v>
      </c>
      <c r="F14" s="59">
        <v>0</v>
      </c>
      <c r="G14" s="59">
        <v>0</v>
      </c>
      <c r="H14" s="59">
        <v>556</v>
      </c>
      <c r="I14" s="59">
        <v>556</v>
      </c>
      <c r="J14" s="59">
        <v>30</v>
      </c>
      <c r="K14" s="59">
        <v>758</v>
      </c>
      <c r="L14" s="59">
        <v>0</v>
      </c>
      <c r="M14" s="59">
        <v>788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1344</v>
      </c>
      <c r="W14" s="59">
        <v>115002</v>
      </c>
      <c r="X14" s="59">
        <v>-113658</v>
      </c>
      <c r="Y14" s="60">
        <v>-98.83</v>
      </c>
      <c r="Z14" s="61">
        <v>229900</v>
      </c>
    </row>
    <row r="15" spans="1:26" ht="13.5">
      <c r="A15" s="57" t="s">
        <v>39</v>
      </c>
      <c r="B15" s="18">
        <v>11065905</v>
      </c>
      <c r="C15" s="18">
        <v>0</v>
      </c>
      <c r="D15" s="58">
        <v>15957574</v>
      </c>
      <c r="E15" s="59">
        <v>15957574</v>
      </c>
      <c r="F15" s="59">
        <v>329113</v>
      </c>
      <c r="G15" s="59">
        <v>823523</v>
      </c>
      <c r="H15" s="59">
        <v>1952689</v>
      </c>
      <c r="I15" s="59">
        <v>3105325</v>
      </c>
      <c r="J15" s="59">
        <v>1198959</v>
      </c>
      <c r="K15" s="59">
        <v>580822</v>
      </c>
      <c r="L15" s="59">
        <v>940336</v>
      </c>
      <c r="M15" s="59">
        <v>2720117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5825442</v>
      </c>
      <c r="W15" s="59">
        <v>7978998</v>
      </c>
      <c r="X15" s="59">
        <v>-2153556</v>
      </c>
      <c r="Y15" s="60">
        <v>-26.99</v>
      </c>
      <c r="Z15" s="61">
        <v>15957574</v>
      </c>
    </row>
    <row r="16" spans="1:26" ht="13.5">
      <c r="A16" s="68" t="s">
        <v>40</v>
      </c>
      <c r="B16" s="18">
        <v>4910944</v>
      </c>
      <c r="C16" s="18">
        <v>0</v>
      </c>
      <c r="D16" s="58">
        <v>9630600</v>
      </c>
      <c r="E16" s="59">
        <v>9630600</v>
      </c>
      <c r="F16" s="59">
        <v>557145</v>
      </c>
      <c r="G16" s="59">
        <v>692570</v>
      </c>
      <c r="H16" s="59">
        <v>789118</v>
      </c>
      <c r="I16" s="59">
        <v>2038833</v>
      </c>
      <c r="J16" s="59">
        <v>530812</v>
      </c>
      <c r="K16" s="59">
        <v>1410307</v>
      </c>
      <c r="L16" s="59">
        <v>864002</v>
      </c>
      <c r="M16" s="59">
        <v>2805121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4843954</v>
      </c>
      <c r="W16" s="59">
        <v>4630500</v>
      </c>
      <c r="X16" s="59">
        <v>213454</v>
      </c>
      <c r="Y16" s="60">
        <v>4.61</v>
      </c>
      <c r="Z16" s="61">
        <v>9630600</v>
      </c>
    </row>
    <row r="17" spans="1:26" ht="13.5">
      <c r="A17" s="57" t="s">
        <v>41</v>
      </c>
      <c r="B17" s="18">
        <v>39763482</v>
      </c>
      <c r="C17" s="18">
        <v>0</v>
      </c>
      <c r="D17" s="58">
        <v>57436805</v>
      </c>
      <c r="E17" s="59">
        <v>57436805</v>
      </c>
      <c r="F17" s="59">
        <v>4313628</v>
      </c>
      <c r="G17" s="59">
        <v>3465264</v>
      </c>
      <c r="H17" s="59">
        <v>7911809</v>
      </c>
      <c r="I17" s="59">
        <v>15690701</v>
      </c>
      <c r="J17" s="59">
        <v>3412677</v>
      </c>
      <c r="K17" s="59">
        <v>4338265</v>
      </c>
      <c r="L17" s="59">
        <v>3162754</v>
      </c>
      <c r="M17" s="59">
        <v>10913696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26604397</v>
      </c>
      <c r="W17" s="59">
        <v>24624498</v>
      </c>
      <c r="X17" s="59">
        <v>1979899</v>
      </c>
      <c r="Y17" s="60">
        <v>8.04</v>
      </c>
      <c r="Z17" s="61">
        <v>57436805</v>
      </c>
    </row>
    <row r="18" spans="1:26" ht="13.5">
      <c r="A18" s="69" t="s">
        <v>42</v>
      </c>
      <c r="B18" s="70">
        <f>SUM(B11:B17)</f>
        <v>166553449</v>
      </c>
      <c r="C18" s="70">
        <f>SUM(C11:C17)</f>
        <v>0</v>
      </c>
      <c r="D18" s="71">
        <f aca="true" t="shared" si="1" ref="D18:Z18">SUM(D11:D17)</f>
        <v>188140720</v>
      </c>
      <c r="E18" s="72">
        <f t="shared" si="1"/>
        <v>188140720</v>
      </c>
      <c r="F18" s="72">
        <f t="shared" si="1"/>
        <v>11926368</v>
      </c>
      <c r="G18" s="72">
        <f t="shared" si="1"/>
        <v>12233270</v>
      </c>
      <c r="H18" s="72">
        <f t="shared" si="1"/>
        <v>17592996</v>
      </c>
      <c r="I18" s="72">
        <f t="shared" si="1"/>
        <v>41752634</v>
      </c>
      <c r="J18" s="72">
        <f t="shared" si="1"/>
        <v>12442224</v>
      </c>
      <c r="K18" s="72">
        <f t="shared" si="1"/>
        <v>12978404</v>
      </c>
      <c r="L18" s="72">
        <f t="shared" si="1"/>
        <v>11999782</v>
      </c>
      <c r="M18" s="72">
        <f t="shared" si="1"/>
        <v>37420410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79173044</v>
      </c>
      <c r="W18" s="72">
        <f t="shared" si="1"/>
        <v>89791998</v>
      </c>
      <c r="X18" s="72">
        <f t="shared" si="1"/>
        <v>-10618954</v>
      </c>
      <c r="Y18" s="66">
        <f>+IF(W18&lt;&gt;0,(X18/W18)*100,0)</f>
        <v>-11.826169632621383</v>
      </c>
      <c r="Z18" s="73">
        <f t="shared" si="1"/>
        <v>188140720</v>
      </c>
    </row>
    <row r="19" spans="1:26" ht="13.5">
      <c r="A19" s="69" t="s">
        <v>43</v>
      </c>
      <c r="B19" s="74">
        <f>+B10-B18</f>
        <v>52974450</v>
      </c>
      <c r="C19" s="74">
        <f>+C10-C18</f>
        <v>0</v>
      </c>
      <c r="D19" s="75">
        <f aca="true" t="shared" si="2" ref="D19:Z19">+D10-D18</f>
        <v>25102046</v>
      </c>
      <c r="E19" s="76">
        <f t="shared" si="2"/>
        <v>25102046</v>
      </c>
      <c r="F19" s="76">
        <f t="shared" si="2"/>
        <v>87218022</v>
      </c>
      <c r="G19" s="76">
        <f t="shared" si="2"/>
        <v>-10437865</v>
      </c>
      <c r="H19" s="76">
        <f t="shared" si="2"/>
        <v>-17220890</v>
      </c>
      <c r="I19" s="76">
        <f t="shared" si="2"/>
        <v>59559267</v>
      </c>
      <c r="J19" s="76">
        <f t="shared" si="2"/>
        <v>-10888641</v>
      </c>
      <c r="K19" s="76">
        <f t="shared" si="2"/>
        <v>-11104592</v>
      </c>
      <c r="L19" s="76">
        <f t="shared" si="2"/>
        <v>44166244</v>
      </c>
      <c r="M19" s="76">
        <f t="shared" si="2"/>
        <v>22173011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81732278</v>
      </c>
      <c r="W19" s="76">
        <f>IF(E10=E18,0,W10-W18)</f>
        <v>16265010</v>
      </c>
      <c r="X19" s="76">
        <f t="shared" si="2"/>
        <v>65467268</v>
      </c>
      <c r="Y19" s="77">
        <f>+IF(W19&lt;&gt;0,(X19/W19)*100,0)</f>
        <v>402.50370580774313</v>
      </c>
      <c r="Z19" s="78">
        <f t="shared" si="2"/>
        <v>25102046</v>
      </c>
    </row>
    <row r="20" spans="1:26" ht="13.5">
      <c r="A20" s="57" t="s">
        <v>44</v>
      </c>
      <c r="B20" s="18">
        <v>34703169</v>
      </c>
      <c r="C20" s="18">
        <v>0</v>
      </c>
      <c r="D20" s="58">
        <v>43764200</v>
      </c>
      <c r="E20" s="59">
        <v>43764200</v>
      </c>
      <c r="F20" s="59">
        <v>13011000</v>
      </c>
      <c r="G20" s="59">
        <v>0</v>
      </c>
      <c r="H20" s="59">
        <v>0</v>
      </c>
      <c r="I20" s="59">
        <v>13011000</v>
      </c>
      <c r="J20" s="59">
        <v>0</v>
      </c>
      <c r="K20" s="59">
        <v>0</v>
      </c>
      <c r="L20" s="59">
        <v>17951000</v>
      </c>
      <c r="M20" s="59">
        <v>17951000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30962000</v>
      </c>
      <c r="W20" s="59">
        <v>21882000</v>
      </c>
      <c r="X20" s="59">
        <v>9080000</v>
      </c>
      <c r="Y20" s="60">
        <v>41.5</v>
      </c>
      <c r="Z20" s="61">
        <v>43764200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87677619</v>
      </c>
      <c r="C22" s="85">
        <f>SUM(C19:C21)</f>
        <v>0</v>
      </c>
      <c r="D22" s="86">
        <f aca="true" t="shared" si="3" ref="D22:Z22">SUM(D19:D21)</f>
        <v>68866246</v>
      </c>
      <c r="E22" s="87">
        <f t="shared" si="3"/>
        <v>68866246</v>
      </c>
      <c r="F22" s="87">
        <f t="shared" si="3"/>
        <v>100229022</v>
      </c>
      <c r="G22" s="87">
        <f t="shared" si="3"/>
        <v>-10437865</v>
      </c>
      <c r="H22" s="87">
        <f t="shared" si="3"/>
        <v>-17220890</v>
      </c>
      <c r="I22" s="87">
        <f t="shared" si="3"/>
        <v>72570267</v>
      </c>
      <c r="J22" s="87">
        <f t="shared" si="3"/>
        <v>-10888641</v>
      </c>
      <c r="K22" s="87">
        <f t="shared" si="3"/>
        <v>-11104592</v>
      </c>
      <c r="L22" s="87">
        <f t="shared" si="3"/>
        <v>62117244</v>
      </c>
      <c r="M22" s="87">
        <f t="shared" si="3"/>
        <v>40124011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112694278</v>
      </c>
      <c r="W22" s="87">
        <f t="shared" si="3"/>
        <v>38147010</v>
      </c>
      <c r="X22" s="87">
        <f t="shared" si="3"/>
        <v>74547268</v>
      </c>
      <c r="Y22" s="88">
        <f>+IF(W22&lt;&gt;0,(X22/W22)*100,0)</f>
        <v>195.42099891970562</v>
      </c>
      <c r="Z22" s="89">
        <f t="shared" si="3"/>
        <v>68866246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87677619</v>
      </c>
      <c r="C24" s="74">
        <f>SUM(C22:C23)</f>
        <v>0</v>
      </c>
      <c r="D24" s="75">
        <f aca="true" t="shared" si="4" ref="D24:Z24">SUM(D22:D23)</f>
        <v>68866246</v>
      </c>
      <c r="E24" s="76">
        <f t="shared" si="4"/>
        <v>68866246</v>
      </c>
      <c r="F24" s="76">
        <f t="shared" si="4"/>
        <v>100229022</v>
      </c>
      <c r="G24" s="76">
        <f t="shared" si="4"/>
        <v>-10437865</v>
      </c>
      <c r="H24" s="76">
        <f t="shared" si="4"/>
        <v>-17220890</v>
      </c>
      <c r="I24" s="76">
        <f t="shared" si="4"/>
        <v>72570267</v>
      </c>
      <c r="J24" s="76">
        <f t="shared" si="4"/>
        <v>-10888641</v>
      </c>
      <c r="K24" s="76">
        <f t="shared" si="4"/>
        <v>-11104592</v>
      </c>
      <c r="L24" s="76">
        <f t="shared" si="4"/>
        <v>62117244</v>
      </c>
      <c r="M24" s="76">
        <f t="shared" si="4"/>
        <v>40124011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112694278</v>
      </c>
      <c r="W24" s="76">
        <f t="shared" si="4"/>
        <v>38147010</v>
      </c>
      <c r="X24" s="76">
        <f t="shared" si="4"/>
        <v>74547268</v>
      </c>
      <c r="Y24" s="77">
        <f>+IF(W24&lt;&gt;0,(X24/W24)*100,0)</f>
        <v>195.42099891970562</v>
      </c>
      <c r="Z24" s="78">
        <f t="shared" si="4"/>
        <v>68866246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45092172</v>
      </c>
      <c r="C27" s="21">
        <v>0</v>
      </c>
      <c r="D27" s="98">
        <v>63279000</v>
      </c>
      <c r="E27" s="99">
        <v>63279000</v>
      </c>
      <c r="F27" s="99">
        <v>6389528</v>
      </c>
      <c r="G27" s="99">
        <v>4152158</v>
      </c>
      <c r="H27" s="99">
        <v>8589125</v>
      </c>
      <c r="I27" s="99">
        <v>19130811</v>
      </c>
      <c r="J27" s="99">
        <v>3155794</v>
      </c>
      <c r="K27" s="99">
        <v>2460644</v>
      </c>
      <c r="L27" s="99">
        <v>3491094</v>
      </c>
      <c r="M27" s="99">
        <v>9107532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28238343</v>
      </c>
      <c r="W27" s="99">
        <v>31639500</v>
      </c>
      <c r="X27" s="99">
        <v>-3401157</v>
      </c>
      <c r="Y27" s="100">
        <v>-10.75</v>
      </c>
      <c r="Z27" s="101">
        <v>63279000</v>
      </c>
    </row>
    <row r="28" spans="1:26" ht="13.5">
      <c r="A28" s="102" t="s">
        <v>44</v>
      </c>
      <c r="B28" s="18">
        <v>34626968</v>
      </c>
      <c r="C28" s="18">
        <v>0</v>
      </c>
      <c r="D28" s="58">
        <v>43764000</v>
      </c>
      <c r="E28" s="59">
        <v>43764000</v>
      </c>
      <c r="F28" s="59">
        <v>5167056</v>
      </c>
      <c r="G28" s="59">
        <v>3781165</v>
      </c>
      <c r="H28" s="59">
        <v>7786556</v>
      </c>
      <c r="I28" s="59">
        <v>16734777</v>
      </c>
      <c r="J28" s="59">
        <v>3004527</v>
      </c>
      <c r="K28" s="59">
        <v>0</v>
      </c>
      <c r="L28" s="59">
        <v>3110032</v>
      </c>
      <c r="M28" s="59">
        <v>6114559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22849336</v>
      </c>
      <c r="W28" s="59">
        <v>21882000</v>
      </c>
      <c r="X28" s="59">
        <v>967336</v>
      </c>
      <c r="Y28" s="60">
        <v>4.42</v>
      </c>
      <c r="Z28" s="61">
        <v>43764000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10465204</v>
      </c>
      <c r="C31" s="18">
        <v>0</v>
      </c>
      <c r="D31" s="58">
        <v>19515000</v>
      </c>
      <c r="E31" s="59">
        <v>19515000</v>
      </c>
      <c r="F31" s="59">
        <v>1222472</v>
      </c>
      <c r="G31" s="59">
        <v>370993</v>
      </c>
      <c r="H31" s="59">
        <v>802569</v>
      </c>
      <c r="I31" s="59">
        <v>2396034</v>
      </c>
      <c r="J31" s="59">
        <v>151267</v>
      </c>
      <c r="K31" s="59">
        <v>2460644</v>
      </c>
      <c r="L31" s="59">
        <v>381062</v>
      </c>
      <c r="M31" s="59">
        <v>2992973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5389007</v>
      </c>
      <c r="W31" s="59">
        <v>9757500</v>
      </c>
      <c r="X31" s="59">
        <v>-4368493</v>
      </c>
      <c r="Y31" s="60">
        <v>-44.77</v>
      </c>
      <c r="Z31" s="61">
        <v>19515000</v>
      </c>
    </row>
    <row r="32" spans="1:26" ht="13.5">
      <c r="A32" s="69" t="s">
        <v>50</v>
      </c>
      <c r="B32" s="21">
        <f>SUM(B28:B31)</f>
        <v>45092172</v>
      </c>
      <c r="C32" s="21">
        <f>SUM(C28:C31)</f>
        <v>0</v>
      </c>
      <c r="D32" s="98">
        <f aca="true" t="shared" si="5" ref="D32:Z32">SUM(D28:D31)</f>
        <v>63279000</v>
      </c>
      <c r="E32" s="99">
        <f t="shared" si="5"/>
        <v>63279000</v>
      </c>
      <c r="F32" s="99">
        <f t="shared" si="5"/>
        <v>6389528</v>
      </c>
      <c r="G32" s="99">
        <f t="shared" si="5"/>
        <v>4152158</v>
      </c>
      <c r="H32" s="99">
        <f t="shared" si="5"/>
        <v>8589125</v>
      </c>
      <c r="I32" s="99">
        <f t="shared" si="5"/>
        <v>19130811</v>
      </c>
      <c r="J32" s="99">
        <f t="shared" si="5"/>
        <v>3155794</v>
      </c>
      <c r="K32" s="99">
        <f t="shared" si="5"/>
        <v>2460644</v>
      </c>
      <c r="L32" s="99">
        <f t="shared" si="5"/>
        <v>3491094</v>
      </c>
      <c r="M32" s="99">
        <f t="shared" si="5"/>
        <v>9107532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28238343</v>
      </c>
      <c r="W32" s="99">
        <f t="shared" si="5"/>
        <v>31639500</v>
      </c>
      <c r="X32" s="99">
        <f t="shared" si="5"/>
        <v>-3401157</v>
      </c>
      <c r="Y32" s="100">
        <f>+IF(W32&lt;&gt;0,(X32/W32)*100,0)</f>
        <v>-10.74971791589627</v>
      </c>
      <c r="Z32" s="101">
        <f t="shared" si="5"/>
        <v>63279000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174298261</v>
      </c>
      <c r="C35" s="18">
        <v>0</v>
      </c>
      <c r="D35" s="58">
        <v>92782900</v>
      </c>
      <c r="E35" s="59">
        <v>92782900</v>
      </c>
      <c r="F35" s="59">
        <v>94364587</v>
      </c>
      <c r="G35" s="59">
        <v>79969211</v>
      </c>
      <c r="H35" s="59">
        <v>53925901</v>
      </c>
      <c r="I35" s="59">
        <v>53925901</v>
      </c>
      <c r="J35" s="59">
        <v>43238950</v>
      </c>
      <c r="K35" s="59">
        <v>29122053</v>
      </c>
      <c r="L35" s="59">
        <v>86970587</v>
      </c>
      <c r="M35" s="59">
        <v>86970587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86970587</v>
      </c>
      <c r="W35" s="59">
        <v>46391450</v>
      </c>
      <c r="X35" s="59">
        <v>40579137</v>
      </c>
      <c r="Y35" s="60">
        <v>87.47</v>
      </c>
      <c r="Z35" s="61">
        <v>92782900</v>
      </c>
    </row>
    <row r="36" spans="1:26" ht="13.5">
      <c r="A36" s="57" t="s">
        <v>53</v>
      </c>
      <c r="B36" s="18">
        <v>485242701</v>
      </c>
      <c r="C36" s="18">
        <v>0</v>
      </c>
      <c r="D36" s="58">
        <v>410906976</v>
      </c>
      <c r="E36" s="59">
        <v>410906976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205453488</v>
      </c>
      <c r="X36" s="59">
        <v>-205453488</v>
      </c>
      <c r="Y36" s="60">
        <v>-100</v>
      </c>
      <c r="Z36" s="61">
        <v>410906976</v>
      </c>
    </row>
    <row r="37" spans="1:26" ht="13.5">
      <c r="A37" s="57" t="s">
        <v>54</v>
      </c>
      <c r="B37" s="18">
        <v>27892633</v>
      </c>
      <c r="C37" s="18">
        <v>0</v>
      </c>
      <c r="D37" s="58">
        <v>22718037</v>
      </c>
      <c r="E37" s="59">
        <v>22718037</v>
      </c>
      <c r="F37" s="59">
        <v>524089</v>
      </c>
      <c r="G37" s="59">
        <v>796581</v>
      </c>
      <c r="H37" s="59">
        <v>26882</v>
      </c>
      <c r="I37" s="59">
        <v>26882</v>
      </c>
      <c r="J37" s="59">
        <v>3369396</v>
      </c>
      <c r="K37" s="59">
        <v>2818927</v>
      </c>
      <c r="L37" s="59">
        <v>2043066</v>
      </c>
      <c r="M37" s="59">
        <v>2043066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2043066</v>
      </c>
      <c r="W37" s="59">
        <v>11359019</v>
      </c>
      <c r="X37" s="59">
        <v>-9315953</v>
      </c>
      <c r="Y37" s="60">
        <v>-82.01</v>
      </c>
      <c r="Z37" s="61">
        <v>22718037</v>
      </c>
    </row>
    <row r="38" spans="1:26" ht="13.5">
      <c r="A38" s="57" t="s">
        <v>55</v>
      </c>
      <c r="B38" s="18">
        <v>19167947</v>
      </c>
      <c r="C38" s="18">
        <v>0</v>
      </c>
      <c r="D38" s="58">
        <v>21191988</v>
      </c>
      <c r="E38" s="59">
        <v>21191988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10595994</v>
      </c>
      <c r="X38" s="59">
        <v>-10595994</v>
      </c>
      <c r="Y38" s="60">
        <v>-100</v>
      </c>
      <c r="Z38" s="61">
        <v>21191988</v>
      </c>
    </row>
    <row r="39" spans="1:26" ht="13.5">
      <c r="A39" s="57" t="s">
        <v>56</v>
      </c>
      <c r="B39" s="18">
        <v>612480382</v>
      </c>
      <c r="C39" s="18">
        <v>0</v>
      </c>
      <c r="D39" s="58">
        <v>459779851</v>
      </c>
      <c r="E39" s="59">
        <v>459779851</v>
      </c>
      <c r="F39" s="59">
        <v>93840498</v>
      </c>
      <c r="G39" s="59">
        <v>79172630</v>
      </c>
      <c r="H39" s="59">
        <v>53899019</v>
      </c>
      <c r="I39" s="59">
        <v>53899019</v>
      </c>
      <c r="J39" s="59">
        <v>39869554</v>
      </c>
      <c r="K39" s="59">
        <v>26303126</v>
      </c>
      <c r="L39" s="59">
        <v>84927521</v>
      </c>
      <c r="M39" s="59">
        <v>84927521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84927521</v>
      </c>
      <c r="W39" s="59">
        <v>229889926</v>
      </c>
      <c r="X39" s="59">
        <v>-144962405</v>
      </c>
      <c r="Y39" s="60">
        <v>-63.06</v>
      </c>
      <c r="Z39" s="61">
        <v>459779851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59176092</v>
      </c>
      <c r="C42" s="18">
        <v>0</v>
      </c>
      <c r="D42" s="58">
        <v>81214800</v>
      </c>
      <c r="E42" s="59">
        <v>81214800</v>
      </c>
      <c r="F42" s="59">
        <v>70299420</v>
      </c>
      <c r="G42" s="59">
        <v>-25151523</v>
      </c>
      <c r="H42" s="59">
        <v>-17098892</v>
      </c>
      <c r="I42" s="59">
        <v>28049005</v>
      </c>
      <c r="J42" s="59">
        <v>-7101610</v>
      </c>
      <c r="K42" s="59">
        <v>-6611220</v>
      </c>
      <c r="L42" s="59">
        <v>30987977</v>
      </c>
      <c r="M42" s="59">
        <v>17275147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45324152</v>
      </c>
      <c r="W42" s="59">
        <v>118613436</v>
      </c>
      <c r="X42" s="59">
        <v>-73289284</v>
      </c>
      <c r="Y42" s="60">
        <v>-61.79</v>
      </c>
      <c r="Z42" s="61">
        <v>81214800</v>
      </c>
    </row>
    <row r="43" spans="1:26" ht="13.5">
      <c r="A43" s="57" t="s">
        <v>59</v>
      </c>
      <c r="B43" s="18">
        <v>-45891084</v>
      </c>
      <c r="C43" s="18">
        <v>0</v>
      </c>
      <c r="D43" s="58">
        <v>-63279000</v>
      </c>
      <c r="E43" s="59">
        <v>-63279000</v>
      </c>
      <c r="F43" s="59">
        <v>-6389528</v>
      </c>
      <c r="G43" s="59">
        <v>-370993</v>
      </c>
      <c r="H43" s="59">
        <v>-8589125</v>
      </c>
      <c r="I43" s="59">
        <v>-15349646</v>
      </c>
      <c r="J43" s="59">
        <v>-3155793</v>
      </c>
      <c r="K43" s="59">
        <v>-2462716</v>
      </c>
      <c r="L43" s="59">
        <v>-3491094</v>
      </c>
      <c r="M43" s="59">
        <v>-9109603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-24459249</v>
      </c>
      <c r="W43" s="59">
        <v>-37967400</v>
      </c>
      <c r="X43" s="59">
        <v>13508151</v>
      </c>
      <c r="Y43" s="60">
        <v>-35.58</v>
      </c>
      <c r="Z43" s="61">
        <v>-63279000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116037907</v>
      </c>
      <c r="C45" s="21">
        <v>0</v>
      </c>
      <c r="D45" s="98">
        <v>37482739</v>
      </c>
      <c r="E45" s="99">
        <v>37482739</v>
      </c>
      <c r="F45" s="99">
        <v>72925150</v>
      </c>
      <c r="G45" s="99">
        <v>47402634</v>
      </c>
      <c r="H45" s="99">
        <v>21714617</v>
      </c>
      <c r="I45" s="99">
        <v>21714617</v>
      </c>
      <c r="J45" s="99">
        <v>11457214</v>
      </c>
      <c r="K45" s="99">
        <v>2383278</v>
      </c>
      <c r="L45" s="99">
        <v>29880161</v>
      </c>
      <c r="M45" s="99">
        <v>29880161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29880161</v>
      </c>
      <c r="W45" s="99">
        <v>100192975</v>
      </c>
      <c r="X45" s="99">
        <v>-70312814</v>
      </c>
      <c r="Y45" s="100">
        <v>-70.18</v>
      </c>
      <c r="Z45" s="101">
        <v>37482739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1938488</v>
      </c>
      <c r="C49" s="51">
        <v>0</v>
      </c>
      <c r="D49" s="128">
        <v>1616884</v>
      </c>
      <c r="E49" s="53">
        <v>1942502</v>
      </c>
      <c r="F49" s="53">
        <v>0</v>
      </c>
      <c r="G49" s="53">
        <v>0</v>
      </c>
      <c r="H49" s="53">
        <v>0</v>
      </c>
      <c r="I49" s="53">
        <v>1072653</v>
      </c>
      <c r="J49" s="53">
        <v>0</v>
      </c>
      <c r="K49" s="53">
        <v>0</v>
      </c>
      <c r="L49" s="53">
        <v>0</v>
      </c>
      <c r="M49" s="53">
        <v>937867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16704308</v>
      </c>
      <c r="W49" s="53">
        <v>5179000</v>
      </c>
      <c r="X49" s="53">
        <v>32652057</v>
      </c>
      <c r="Y49" s="53">
        <v>62043759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75.32449073575968</v>
      </c>
      <c r="C58" s="5">
        <f>IF(C67=0,0,+(C76/C67)*100)</f>
        <v>0</v>
      </c>
      <c r="D58" s="6">
        <f aca="true" t="shared" si="6" ref="D58:Z58">IF(D67=0,0,+(D76/D67)*100)</f>
        <v>72.3066914262641</v>
      </c>
      <c r="E58" s="7">
        <f t="shared" si="6"/>
        <v>72.3066914262641</v>
      </c>
      <c r="F58" s="7">
        <f t="shared" si="6"/>
        <v>3.535286154601628</v>
      </c>
      <c r="G58" s="7">
        <f t="shared" si="6"/>
        <v>-1913.7065885529169</v>
      </c>
      <c r="H58" s="7">
        <f t="shared" si="6"/>
        <v>2604.716702152827</v>
      </c>
      <c r="I58" s="7">
        <f t="shared" si="6"/>
        <v>75.11975350542701</v>
      </c>
      <c r="J58" s="7">
        <f t="shared" si="6"/>
        <v>121.33602391220408</v>
      </c>
      <c r="K58" s="7">
        <f t="shared" si="6"/>
        <v>267.4279652927882</v>
      </c>
      <c r="L58" s="7">
        <f t="shared" si="6"/>
        <v>136.41628754495866</v>
      </c>
      <c r="M58" s="7">
        <f t="shared" si="6"/>
        <v>165.42205243709742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82.06042830026699</v>
      </c>
      <c r="W58" s="7">
        <f t="shared" si="6"/>
        <v>75.23279116412347</v>
      </c>
      <c r="X58" s="7">
        <f t="shared" si="6"/>
        <v>0</v>
      </c>
      <c r="Y58" s="7">
        <f t="shared" si="6"/>
        <v>0</v>
      </c>
      <c r="Z58" s="8">
        <f t="shared" si="6"/>
        <v>72.3066914262641</v>
      </c>
    </row>
    <row r="59" spans="1:26" ht="13.5">
      <c r="A59" s="36" t="s">
        <v>31</v>
      </c>
      <c r="B59" s="9">
        <f aca="true" t="shared" si="7" ref="B59:Z66">IF(B68=0,0,+(B77/B68)*100)</f>
        <v>61.770752945783755</v>
      </c>
      <c r="C59" s="9">
        <f t="shared" si="7"/>
        <v>0</v>
      </c>
      <c r="D59" s="2">
        <f t="shared" si="7"/>
        <v>70</v>
      </c>
      <c r="E59" s="10">
        <f t="shared" si="7"/>
        <v>70</v>
      </c>
      <c r="F59" s="10">
        <f t="shared" si="7"/>
        <v>0.7813620689444584</v>
      </c>
      <c r="G59" s="10">
        <f t="shared" si="7"/>
        <v>-890.3593486583613</v>
      </c>
      <c r="H59" s="10">
        <f t="shared" si="7"/>
        <v>-68.60552612146685</v>
      </c>
      <c r="I59" s="10">
        <f t="shared" si="7"/>
        <v>70.21155840712625</v>
      </c>
      <c r="J59" s="10">
        <f t="shared" si="7"/>
        <v>47937900</v>
      </c>
      <c r="K59" s="10">
        <f t="shared" si="7"/>
        <v>-75121.21684867394</v>
      </c>
      <c r="L59" s="10">
        <f t="shared" si="7"/>
        <v>-152596.2382445141</v>
      </c>
      <c r="M59" s="10">
        <f t="shared" si="7"/>
        <v>-150958.08133472368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75.62937298493456</v>
      </c>
      <c r="W59" s="10">
        <f t="shared" si="7"/>
        <v>70</v>
      </c>
      <c r="X59" s="10">
        <f t="shared" si="7"/>
        <v>0</v>
      </c>
      <c r="Y59" s="10">
        <f t="shared" si="7"/>
        <v>0</v>
      </c>
      <c r="Z59" s="11">
        <f t="shared" si="7"/>
        <v>70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77.2323838728486</v>
      </c>
      <c r="E60" s="13">
        <f t="shared" si="7"/>
        <v>77.2323838728486</v>
      </c>
      <c r="F60" s="13">
        <f t="shared" si="7"/>
        <v>112.79411492270614</v>
      </c>
      <c r="G60" s="13">
        <f t="shared" si="7"/>
        <v>92.53520784742707</v>
      </c>
      <c r="H60" s="13">
        <f t="shared" si="7"/>
        <v>123.03662230616774</v>
      </c>
      <c r="I60" s="13">
        <f t="shared" si="7"/>
        <v>107.44020734271513</v>
      </c>
      <c r="J60" s="13">
        <f t="shared" si="7"/>
        <v>64.82542686292314</v>
      </c>
      <c r="K60" s="13">
        <f t="shared" si="7"/>
        <v>124.99426476376088</v>
      </c>
      <c r="L60" s="13">
        <f t="shared" si="7"/>
        <v>73.60960752254641</v>
      </c>
      <c r="M60" s="13">
        <f t="shared" si="7"/>
        <v>82.65810092824213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95.50070816168795</v>
      </c>
      <c r="W60" s="13">
        <f t="shared" si="7"/>
        <v>87.96104871566713</v>
      </c>
      <c r="X60" s="13">
        <f t="shared" si="7"/>
        <v>0</v>
      </c>
      <c r="Y60" s="13">
        <f t="shared" si="7"/>
        <v>0</v>
      </c>
      <c r="Z60" s="14">
        <f t="shared" si="7"/>
        <v>77.2323838728486</v>
      </c>
    </row>
    <row r="61" spans="1:26" ht="13.5">
      <c r="A61" s="38" t="s">
        <v>105</v>
      </c>
      <c r="B61" s="12">
        <f t="shared" si="7"/>
        <v>100</v>
      </c>
      <c r="C61" s="12">
        <f t="shared" si="7"/>
        <v>0</v>
      </c>
      <c r="D61" s="3">
        <f t="shared" si="7"/>
        <v>80.00636655436773</v>
      </c>
      <c r="E61" s="13">
        <f t="shared" si="7"/>
        <v>80.00636655436773</v>
      </c>
      <c r="F61" s="13">
        <f t="shared" si="7"/>
        <v>75.43067594299</v>
      </c>
      <c r="G61" s="13">
        <f t="shared" si="7"/>
        <v>118.87782887571102</v>
      </c>
      <c r="H61" s="13">
        <f t="shared" si="7"/>
        <v>226.05469894571567</v>
      </c>
      <c r="I61" s="13">
        <f t="shared" si="7"/>
        <v>123.89525849763436</v>
      </c>
      <c r="J61" s="13">
        <f t="shared" si="7"/>
        <v>59.73074311909463</v>
      </c>
      <c r="K61" s="13">
        <f t="shared" si="7"/>
        <v>411.79439953613695</v>
      </c>
      <c r="L61" s="13">
        <f t="shared" si="7"/>
        <v>84.59030870833973</v>
      </c>
      <c r="M61" s="13">
        <f t="shared" si="7"/>
        <v>102.09158616897642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114.9355867797241</v>
      </c>
      <c r="W61" s="13">
        <f t="shared" si="7"/>
        <v>79.99980901877028</v>
      </c>
      <c r="X61" s="13">
        <f t="shared" si="7"/>
        <v>0</v>
      </c>
      <c r="Y61" s="13">
        <f t="shared" si="7"/>
        <v>0</v>
      </c>
      <c r="Z61" s="14">
        <f t="shared" si="7"/>
        <v>80.00636655436773</v>
      </c>
    </row>
    <row r="62" spans="1:26" ht="13.5">
      <c r="A62" s="38" t="s">
        <v>106</v>
      </c>
      <c r="B62" s="12">
        <f t="shared" si="7"/>
        <v>100</v>
      </c>
      <c r="C62" s="12">
        <f t="shared" si="7"/>
        <v>0</v>
      </c>
      <c r="D62" s="3">
        <f t="shared" si="7"/>
        <v>70</v>
      </c>
      <c r="E62" s="13">
        <f t="shared" si="7"/>
        <v>70</v>
      </c>
      <c r="F62" s="13">
        <f t="shared" si="7"/>
        <v>110.85230627911555</v>
      </c>
      <c r="G62" s="13">
        <f t="shared" si="7"/>
        <v>60.713851022395325</v>
      </c>
      <c r="H62" s="13">
        <f t="shared" si="7"/>
        <v>38.358172024591255</v>
      </c>
      <c r="I62" s="13">
        <f t="shared" si="7"/>
        <v>67.53094700896396</v>
      </c>
      <c r="J62" s="13">
        <f t="shared" si="7"/>
        <v>115.49284810742435</v>
      </c>
      <c r="K62" s="13">
        <f t="shared" si="7"/>
        <v>75.35727744441546</v>
      </c>
      <c r="L62" s="13">
        <f t="shared" si="7"/>
        <v>46.774078816332334</v>
      </c>
      <c r="M62" s="13">
        <f t="shared" si="7"/>
        <v>78.55946634392109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72.65112510780651</v>
      </c>
      <c r="W62" s="13">
        <f t="shared" si="7"/>
        <v>70</v>
      </c>
      <c r="X62" s="13">
        <f t="shared" si="7"/>
        <v>0</v>
      </c>
      <c r="Y62" s="13">
        <f t="shared" si="7"/>
        <v>0</v>
      </c>
      <c r="Z62" s="14">
        <f t="shared" si="7"/>
        <v>70</v>
      </c>
    </row>
    <row r="63" spans="1:26" ht="13.5">
      <c r="A63" s="38" t="s">
        <v>107</v>
      </c>
      <c r="B63" s="12">
        <f t="shared" si="7"/>
        <v>100</v>
      </c>
      <c r="C63" s="12">
        <f t="shared" si="7"/>
        <v>0</v>
      </c>
      <c r="D63" s="3">
        <f t="shared" si="7"/>
        <v>70</v>
      </c>
      <c r="E63" s="13">
        <f t="shared" si="7"/>
        <v>70</v>
      </c>
      <c r="F63" s="13">
        <f t="shared" si="7"/>
        <v>202.72186080765925</v>
      </c>
      <c r="G63" s="13">
        <f t="shared" si="7"/>
        <v>74.11726140301583</v>
      </c>
      <c r="H63" s="13">
        <f t="shared" si="7"/>
        <v>57.425005762455136</v>
      </c>
      <c r="I63" s="13">
        <f t="shared" si="7"/>
        <v>90.07173280145375</v>
      </c>
      <c r="J63" s="13">
        <f t="shared" si="7"/>
        <v>58.276962740163285</v>
      </c>
      <c r="K63" s="13">
        <f t="shared" si="7"/>
        <v>71.3124964788512</v>
      </c>
      <c r="L63" s="13">
        <f t="shared" si="7"/>
        <v>52.26473774329944</v>
      </c>
      <c r="M63" s="13">
        <f t="shared" si="7"/>
        <v>60.90105293895359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73.74709069346332</v>
      </c>
      <c r="W63" s="13">
        <f t="shared" si="7"/>
        <v>185.02956412537281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3.5">
      <c r="A64" s="38" t="s">
        <v>108</v>
      </c>
      <c r="B64" s="12">
        <f t="shared" si="7"/>
        <v>100</v>
      </c>
      <c r="C64" s="12">
        <f t="shared" si="7"/>
        <v>0</v>
      </c>
      <c r="D64" s="3">
        <f t="shared" si="7"/>
        <v>80.00820877655026</v>
      </c>
      <c r="E64" s="13">
        <f t="shared" si="7"/>
        <v>80.00820877655026</v>
      </c>
      <c r="F64" s="13">
        <f t="shared" si="7"/>
        <v>161.43999775679444</v>
      </c>
      <c r="G64" s="13">
        <f t="shared" si="7"/>
        <v>70.38381107118433</v>
      </c>
      <c r="H64" s="13">
        <f t="shared" si="7"/>
        <v>105.24812416530096</v>
      </c>
      <c r="I64" s="13">
        <f t="shared" si="7"/>
        <v>103.97881755577217</v>
      </c>
      <c r="J64" s="13">
        <f t="shared" si="7"/>
        <v>65.22077021485192</v>
      </c>
      <c r="K64" s="13">
        <f t="shared" si="7"/>
        <v>95.61527835895774</v>
      </c>
      <c r="L64" s="13">
        <f t="shared" si="7"/>
        <v>81.582815308568</v>
      </c>
      <c r="M64" s="13">
        <f t="shared" si="7"/>
        <v>80.1459817879493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91.57644295429145</v>
      </c>
      <c r="W64" s="13">
        <f t="shared" si="7"/>
        <v>79.99318742382022</v>
      </c>
      <c r="X64" s="13">
        <f t="shared" si="7"/>
        <v>0</v>
      </c>
      <c r="Y64" s="13">
        <f t="shared" si="7"/>
        <v>0</v>
      </c>
      <c r="Z64" s="14">
        <f t="shared" si="7"/>
        <v>80.00820877655026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100</v>
      </c>
      <c r="C66" s="15">
        <f t="shared" si="7"/>
        <v>0</v>
      </c>
      <c r="D66" s="4">
        <f t="shared" si="7"/>
        <v>70.0091043229837</v>
      </c>
      <c r="E66" s="16">
        <f t="shared" si="7"/>
        <v>70.0091043229837</v>
      </c>
      <c r="F66" s="16">
        <f t="shared" si="7"/>
        <v>100</v>
      </c>
      <c r="G66" s="16">
        <f t="shared" si="7"/>
        <v>205.3388128765107</v>
      </c>
      <c r="H66" s="16">
        <f t="shared" si="7"/>
        <v>322.1652302138154</v>
      </c>
      <c r="I66" s="16">
        <f t="shared" si="7"/>
        <v>206.54560923631476</v>
      </c>
      <c r="J66" s="16">
        <f t="shared" si="7"/>
        <v>100</v>
      </c>
      <c r="K66" s="16">
        <f t="shared" si="7"/>
        <v>377.96876428114433</v>
      </c>
      <c r="L66" s="16">
        <f t="shared" si="7"/>
        <v>97.82820097244732</v>
      </c>
      <c r="M66" s="16">
        <f t="shared" si="7"/>
        <v>195.48817328451338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200.90991077231575</v>
      </c>
      <c r="W66" s="16">
        <f t="shared" si="7"/>
        <v>70.010829572131</v>
      </c>
      <c r="X66" s="16">
        <f t="shared" si="7"/>
        <v>0</v>
      </c>
      <c r="Y66" s="16">
        <f t="shared" si="7"/>
        <v>0</v>
      </c>
      <c r="Z66" s="17">
        <f t="shared" si="7"/>
        <v>70.0091043229837</v>
      </c>
    </row>
    <row r="67" spans="1:26" ht="13.5" hidden="1">
      <c r="A67" s="40" t="s">
        <v>111</v>
      </c>
      <c r="B67" s="23">
        <v>28515452</v>
      </c>
      <c r="C67" s="23"/>
      <c r="D67" s="24">
        <v>29045168</v>
      </c>
      <c r="E67" s="25">
        <v>29045168</v>
      </c>
      <c r="F67" s="25">
        <v>30236732</v>
      </c>
      <c r="G67" s="25">
        <v>-1002299</v>
      </c>
      <c r="H67" s="25">
        <v>67632</v>
      </c>
      <c r="I67" s="25">
        <v>29302065</v>
      </c>
      <c r="J67" s="25">
        <v>950477</v>
      </c>
      <c r="K67" s="25">
        <v>649548</v>
      </c>
      <c r="L67" s="25">
        <v>839660</v>
      </c>
      <c r="M67" s="25">
        <v>2439685</v>
      </c>
      <c r="N67" s="25"/>
      <c r="O67" s="25"/>
      <c r="P67" s="25"/>
      <c r="Q67" s="25"/>
      <c r="R67" s="25"/>
      <c r="S67" s="25"/>
      <c r="T67" s="25"/>
      <c r="U67" s="25"/>
      <c r="V67" s="25">
        <v>31741750</v>
      </c>
      <c r="W67" s="25">
        <v>13958004</v>
      </c>
      <c r="X67" s="25"/>
      <c r="Y67" s="24"/>
      <c r="Z67" s="26">
        <v>29045168</v>
      </c>
    </row>
    <row r="68" spans="1:26" ht="13.5" hidden="1">
      <c r="A68" s="36" t="s">
        <v>31</v>
      </c>
      <c r="B68" s="18">
        <v>18405628</v>
      </c>
      <c r="C68" s="18"/>
      <c r="D68" s="19">
        <v>18000000</v>
      </c>
      <c r="E68" s="20">
        <v>18000000</v>
      </c>
      <c r="F68" s="20">
        <v>29474044</v>
      </c>
      <c r="G68" s="20">
        <v>-2027446</v>
      </c>
      <c r="H68" s="20">
        <v>-712326</v>
      </c>
      <c r="I68" s="20">
        <v>26734272</v>
      </c>
      <c r="J68" s="20">
        <v>1</v>
      </c>
      <c r="K68" s="20">
        <v>-641</v>
      </c>
      <c r="L68" s="20">
        <v>-319</v>
      </c>
      <c r="M68" s="20">
        <v>-959</v>
      </c>
      <c r="N68" s="20"/>
      <c r="O68" s="20"/>
      <c r="P68" s="20"/>
      <c r="Q68" s="20"/>
      <c r="R68" s="20"/>
      <c r="S68" s="20"/>
      <c r="T68" s="20"/>
      <c r="U68" s="20"/>
      <c r="V68" s="20">
        <v>26733313</v>
      </c>
      <c r="W68" s="20">
        <v>9000000</v>
      </c>
      <c r="X68" s="20"/>
      <c r="Y68" s="19"/>
      <c r="Z68" s="22">
        <v>18000000</v>
      </c>
    </row>
    <row r="69" spans="1:26" ht="13.5" hidden="1">
      <c r="A69" s="37" t="s">
        <v>32</v>
      </c>
      <c r="B69" s="18">
        <v>8256899</v>
      </c>
      <c r="C69" s="18"/>
      <c r="D69" s="19">
        <v>9261400</v>
      </c>
      <c r="E69" s="20">
        <v>9261400</v>
      </c>
      <c r="F69" s="20">
        <v>593773</v>
      </c>
      <c r="G69" s="20">
        <v>864793</v>
      </c>
      <c r="H69" s="20">
        <v>622626</v>
      </c>
      <c r="I69" s="20">
        <v>2081192</v>
      </c>
      <c r="J69" s="20">
        <v>786318</v>
      </c>
      <c r="K69" s="20">
        <v>475133</v>
      </c>
      <c r="L69" s="20">
        <v>673389</v>
      </c>
      <c r="M69" s="20">
        <v>1934840</v>
      </c>
      <c r="N69" s="20"/>
      <c r="O69" s="20"/>
      <c r="P69" s="20"/>
      <c r="Q69" s="20"/>
      <c r="R69" s="20"/>
      <c r="S69" s="20"/>
      <c r="T69" s="20"/>
      <c r="U69" s="20"/>
      <c r="V69" s="20">
        <v>4016032</v>
      </c>
      <c r="W69" s="20">
        <v>4066002</v>
      </c>
      <c r="X69" s="20"/>
      <c r="Y69" s="19"/>
      <c r="Z69" s="22">
        <v>9261400</v>
      </c>
    </row>
    <row r="70" spans="1:26" ht="13.5" hidden="1">
      <c r="A70" s="38" t="s">
        <v>105</v>
      </c>
      <c r="B70" s="18">
        <v>2912792</v>
      </c>
      <c r="C70" s="18"/>
      <c r="D70" s="19">
        <v>3769700</v>
      </c>
      <c r="E70" s="20">
        <v>3769700</v>
      </c>
      <c r="F70" s="20">
        <v>340221</v>
      </c>
      <c r="G70" s="20">
        <v>396624</v>
      </c>
      <c r="H70" s="20">
        <v>180881</v>
      </c>
      <c r="I70" s="20">
        <v>917726</v>
      </c>
      <c r="J70" s="20">
        <v>321106</v>
      </c>
      <c r="K70" s="20">
        <v>58638</v>
      </c>
      <c r="L70" s="20">
        <v>260440</v>
      </c>
      <c r="M70" s="20">
        <v>640184</v>
      </c>
      <c r="N70" s="20"/>
      <c r="O70" s="20"/>
      <c r="P70" s="20"/>
      <c r="Q70" s="20"/>
      <c r="R70" s="20"/>
      <c r="S70" s="20"/>
      <c r="T70" s="20"/>
      <c r="U70" s="20"/>
      <c r="V70" s="20">
        <v>1557910</v>
      </c>
      <c r="W70" s="20">
        <v>1885002</v>
      </c>
      <c r="X70" s="20"/>
      <c r="Y70" s="19"/>
      <c r="Z70" s="22">
        <v>3769700</v>
      </c>
    </row>
    <row r="71" spans="1:26" ht="13.5" hidden="1">
      <c r="A71" s="38" t="s">
        <v>106</v>
      </c>
      <c r="B71" s="18">
        <v>766583</v>
      </c>
      <c r="C71" s="18"/>
      <c r="D71" s="19">
        <v>750000</v>
      </c>
      <c r="E71" s="20">
        <v>750000</v>
      </c>
      <c r="F71" s="20">
        <v>45723</v>
      </c>
      <c r="G71" s="20">
        <v>65728</v>
      </c>
      <c r="H71" s="20">
        <v>52539</v>
      </c>
      <c r="I71" s="20">
        <v>163990</v>
      </c>
      <c r="J71" s="20">
        <v>51385</v>
      </c>
      <c r="K71" s="20">
        <v>34497</v>
      </c>
      <c r="L71" s="20">
        <v>56232</v>
      </c>
      <c r="M71" s="20">
        <v>142114</v>
      </c>
      <c r="N71" s="20"/>
      <c r="O71" s="20"/>
      <c r="P71" s="20"/>
      <c r="Q71" s="20"/>
      <c r="R71" s="20"/>
      <c r="S71" s="20"/>
      <c r="T71" s="20"/>
      <c r="U71" s="20"/>
      <c r="V71" s="20">
        <v>306104</v>
      </c>
      <c r="W71" s="20">
        <v>375000</v>
      </c>
      <c r="X71" s="20"/>
      <c r="Y71" s="19"/>
      <c r="Z71" s="22">
        <v>750000</v>
      </c>
    </row>
    <row r="72" spans="1:26" ht="13.5" hidden="1">
      <c r="A72" s="38" t="s">
        <v>107</v>
      </c>
      <c r="B72" s="18">
        <v>1892872</v>
      </c>
      <c r="C72" s="18"/>
      <c r="D72" s="19">
        <v>1818000</v>
      </c>
      <c r="E72" s="20">
        <v>1818000</v>
      </c>
      <c r="F72" s="20">
        <v>65176</v>
      </c>
      <c r="G72" s="20">
        <v>149478</v>
      </c>
      <c r="H72" s="20">
        <v>151845</v>
      </c>
      <c r="I72" s="20">
        <v>366499</v>
      </c>
      <c r="J72" s="20">
        <v>162910</v>
      </c>
      <c r="K72" s="20">
        <v>159749</v>
      </c>
      <c r="L72" s="20">
        <v>143085</v>
      </c>
      <c r="M72" s="20">
        <v>465744</v>
      </c>
      <c r="N72" s="20"/>
      <c r="O72" s="20"/>
      <c r="P72" s="20"/>
      <c r="Q72" s="20"/>
      <c r="R72" s="20"/>
      <c r="S72" s="20"/>
      <c r="T72" s="20"/>
      <c r="U72" s="20"/>
      <c r="V72" s="20">
        <v>832243</v>
      </c>
      <c r="W72" s="20">
        <v>343998</v>
      </c>
      <c r="X72" s="20"/>
      <c r="Y72" s="19"/>
      <c r="Z72" s="22">
        <v>1818000</v>
      </c>
    </row>
    <row r="73" spans="1:26" ht="13.5" hidden="1">
      <c r="A73" s="38" t="s">
        <v>108</v>
      </c>
      <c r="B73" s="18">
        <v>2684652</v>
      </c>
      <c r="C73" s="18"/>
      <c r="D73" s="19">
        <v>2923700</v>
      </c>
      <c r="E73" s="20">
        <v>2923700</v>
      </c>
      <c r="F73" s="20">
        <v>142653</v>
      </c>
      <c r="G73" s="20">
        <v>252963</v>
      </c>
      <c r="H73" s="20">
        <v>237361</v>
      </c>
      <c r="I73" s="20">
        <v>632977</v>
      </c>
      <c r="J73" s="20">
        <v>250917</v>
      </c>
      <c r="K73" s="20">
        <v>222249</v>
      </c>
      <c r="L73" s="20">
        <v>213632</v>
      </c>
      <c r="M73" s="20">
        <v>686798</v>
      </c>
      <c r="N73" s="20"/>
      <c r="O73" s="20"/>
      <c r="P73" s="20"/>
      <c r="Q73" s="20"/>
      <c r="R73" s="20"/>
      <c r="S73" s="20"/>
      <c r="T73" s="20"/>
      <c r="U73" s="20"/>
      <c r="V73" s="20">
        <v>1319775</v>
      </c>
      <c r="W73" s="20">
        <v>1462002</v>
      </c>
      <c r="X73" s="20"/>
      <c r="Y73" s="19"/>
      <c r="Z73" s="22">
        <v>2923700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1852925</v>
      </c>
      <c r="C75" s="27"/>
      <c r="D75" s="28">
        <v>1783768</v>
      </c>
      <c r="E75" s="29">
        <v>1783768</v>
      </c>
      <c r="F75" s="29">
        <v>168915</v>
      </c>
      <c r="G75" s="29">
        <v>160354</v>
      </c>
      <c r="H75" s="29">
        <v>157332</v>
      </c>
      <c r="I75" s="29">
        <v>486601</v>
      </c>
      <c r="J75" s="29">
        <v>164158</v>
      </c>
      <c r="K75" s="29">
        <v>175056</v>
      </c>
      <c r="L75" s="29">
        <v>166590</v>
      </c>
      <c r="M75" s="29">
        <v>505804</v>
      </c>
      <c r="N75" s="29"/>
      <c r="O75" s="29"/>
      <c r="P75" s="29"/>
      <c r="Q75" s="29"/>
      <c r="R75" s="29"/>
      <c r="S75" s="29"/>
      <c r="T75" s="29"/>
      <c r="U75" s="29"/>
      <c r="V75" s="29">
        <v>992405</v>
      </c>
      <c r="W75" s="29">
        <v>892002</v>
      </c>
      <c r="X75" s="29"/>
      <c r="Y75" s="28"/>
      <c r="Z75" s="30">
        <v>1783768</v>
      </c>
    </row>
    <row r="76" spans="1:26" ht="13.5" hidden="1">
      <c r="A76" s="41" t="s">
        <v>112</v>
      </c>
      <c r="B76" s="31">
        <v>21479119</v>
      </c>
      <c r="C76" s="31"/>
      <c r="D76" s="32">
        <v>21001600</v>
      </c>
      <c r="E76" s="33">
        <v>21001600</v>
      </c>
      <c r="F76" s="33">
        <v>1068955</v>
      </c>
      <c r="G76" s="33">
        <v>19181062</v>
      </c>
      <c r="H76" s="33">
        <v>1761622</v>
      </c>
      <c r="I76" s="33">
        <v>22011639</v>
      </c>
      <c r="J76" s="33">
        <v>1153271</v>
      </c>
      <c r="K76" s="33">
        <v>1737073</v>
      </c>
      <c r="L76" s="33">
        <v>1145433</v>
      </c>
      <c r="M76" s="33">
        <v>4035777</v>
      </c>
      <c r="N76" s="33"/>
      <c r="O76" s="33"/>
      <c r="P76" s="33"/>
      <c r="Q76" s="33"/>
      <c r="R76" s="33"/>
      <c r="S76" s="33"/>
      <c r="T76" s="33"/>
      <c r="U76" s="33"/>
      <c r="V76" s="33">
        <v>26047416</v>
      </c>
      <c r="W76" s="33">
        <v>10500996</v>
      </c>
      <c r="X76" s="33"/>
      <c r="Y76" s="32"/>
      <c r="Z76" s="34">
        <v>21001600</v>
      </c>
    </row>
    <row r="77" spans="1:26" ht="13.5" hidden="1">
      <c r="A77" s="36" t="s">
        <v>31</v>
      </c>
      <c r="B77" s="18">
        <v>11369295</v>
      </c>
      <c r="C77" s="18"/>
      <c r="D77" s="19">
        <v>12600000</v>
      </c>
      <c r="E77" s="20">
        <v>12600000</v>
      </c>
      <c r="F77" s="20">
        <v>230299</v>
      </c>
      <c r="G77" s="20">
        <v>18051555</v>
      </c>
      <c r="H77" s="20">
        <v>488695</v>
      </c>
      <c r="I77" s="20">
        <v>18770549</v>
      </c>
      <c r="J77" s="20">
        <v>479379</v>
      </c>
      <c r="K77" s="20">
        <v>481527</v>
      </c>
      <c r="L77" s="20">
        <v>486782</v>
      </c>
      <c r="M77" s="20">
        <v>1447688</v>
      </c>
      <c r="N77" s="20"/>
      <c r="O77" s="20"/>
      <c r="P77" s="20"/>
      <c r="Q77" s="20"/>
      <c r="R77" s="20"/>
      <c r="S77" s="20"/>
      <c r="T77" s="20"/>
      <c r="U77" s="20"/>
      <c r="V77" s="20">
        <v>20218237</v>
      </c>
      <c r="W77" s="20">
        <v>6300000</v>
      </c>
      <c r="X77" s="20"/>
      <c r="Y77" s="19"/>
      <c r="Z77" s="22">
        <v>12600000</v>
      </c>
    </row>
    <row r="78" spans="1:26" ht="13.5" hidden="1">
      <c r="A78" s="37" t="s">
        <v>32</v>
      </c>
      <c r="B78" s="18">
        <v>8256899</v>
      </c>
      <c r="C78" s="18"/>
      <c r="D78" s="19">
        <v>7152800</v>
      </c>
      <c r="E78" s="20">
        <v>7152800</v>
      </c>
      <c r="F78" s="20">
        <v>669741</v>
      </c>
      <c r="G78" s="20">
        <v>800238</v>
      </c>
      <c r="H78" s="20">
        <v>766058</v>
      </c>
      <c r="I78" s="20">
        <v>2236037</v>
      </c>
      <c r="J78" s="20">
        <v>509734</v>
      </c>
      <c r="K78" s="20">
        <v>593889</v>
      </c>
      <c r="L78" s="20">
        <v>495679</v>
      </c>
      <c r="M78" s="20">
        <v>1599302</v>
      </c>
      <c r="N78" s="20"/>
      <c r="O78" s="20"/>
      <c r="P78" s="20"/>
      <c r="Q78" s="20"/>
      <c r="R78" s="20"/>
      <c r="S78" s="20"/>
      <c r="T78" s="20"/>
      <c r="U78" s="20"/>
      <c r="V78" s="20">
        <v>3835339</v>
      </c>
      <c r="W78" s="20">
        <v>3576498</v>
      </c>
      <c r="X78" s="20"/>
      <c r="Y78" s="19"/>
      <c r="Z78" s="22">
        <v>7152800</v>
      </c>
    </row>
    <row r="79" spans="1:26" ht="13.5" hidden="1">
      <c r="A79" s="38" t="s">
        <v>105</v>
      </c>
      <c r="B79" s="18">
        <v>2912792</v>
      </c>
      <c r="C79" s="18"/>
      <c r="D79" s="19">
        <v>3016000</v>
      </c>
      <c r="E79" s="20">
        <v>3016000</v>
      </c>
      <c r="F79" s="20">
        <v>256631</v>
      </c>
      <c r="G79" s="20">
        <v>471498</v>
      </c>
      <c r="H79" s="20">
        <v>408890</v>
      </c>
      <c r="I79" s="20">
        <v>1137019</v>
      </c>
      <c r="J79" s="20">
        <v>191799</v>
      </c>
      <c r="K79" s="20">
        <v>241468</v>
      </c>
      <c r="L79" s="20">
        <v>220307</v>
      </c>
      <c r="M79" s="20">
        <v>653574</v>
      </c>
      <c r="N79" s="20"/>
      <c r="O79" s="20"/>
      <c r="P79" s="20"/>
      <c r="Q79" s="20"/>
      <c r="R79" s="20"/>
      <c r="S79" s="20"/>
      <c r="T79" s="20"/>
      <c r="U79" s="20"/>
      <c r="V79" s="20">
        <v>1790593</v>
      </c>
      <c r="W79" s="20">
        <v>1507998</v>
      </c>
      <c r="X79" s="20"/>
      <c r="Y79" s="19"/>
      <c r="Z79" s="22">
        <v>3016000</v>
      </c>
    </row>
    <row r="80" spans="1:26" ht="13.5" hidden="1">
      <c r="A80" s="38" t="s">
        <v>106</v>
      </c>
      <c r="B80" s="18">
        <v>766583</v>
      </c>
      <c r="C80" s="18"/>
      <c r="D80" s="19">
        <v>525000</v>
      </c>
      <c r="E80" s="20">
        <v>525000</v>
      </c>
      <c r="F80" s="20">
        <v>50685</v>
      </c>
      <c r="G80" s="20">
        <v>39906</v>
      </c>
      <c r="H80" s="20">
        <v>20153</v>
      </c>
      <c r="I80" s="20">
        <v>110744</v>
      </c>
      <c r="J80" s="20">
        <v>59346</v>
      </c>
      <c r="K80" s="20">
        <v>25996</v>
      </c>
      <c r="L80" s="20">
        <v>26302</v>
      </c>
      <c r="M80" s="20">
        <v>111644</v>
      </c>
      <c r="N80" s="20"/>
      <c r="O80" s="20"/>
      <c r="P80" s="20"/>
      <c r="Q80" s="20"/>
      <c r="R80" s="20"/>
      <c r="S80" s="20"/>
      <c r="T80" s="20"/>
      <c r="U80" s="20"/>
      <c r="V80" s="20">
        <v>222388</v>
      </c>
      <c r="W80" s="20">
        <v>262500</v>
      </c>
      <c r="X80" s="20"/>
      <c r="Y80" s="19"/>
      <c r="Z80" s="22">
        <v>525000</v>
      </c>
    </row>
    <row r="81" spans="1:26" ht="13.5" hidden="1">
      <c r="A81" s="38" t="s">
        <v>107</v>
      </c>
      <c r="B81" s="18">
        <v>1892872</v>
      </c>
      <c r="C81" s="18"/>
      <c r="D81" s="19">
        <v>1272600</v>
      </c>
      <c r="E81" s="20">
        <v>1272600</v>
      </c>
      <c r="F81" s="20">
        <v>132126</v>
      </c>
      <c r="G81" s="20">
        <v>110789</v>
      </c>
      <c r="H81" s="20">
        <v>87197</v>
      </c>
      <c r="I81" s="20">
        <v>330112</v>
      </c>
      <c r="J81" s="20">
        <v>94939</v>
      </c>
      <c r="K81" s="20">
        <v>113921</v>
      </c>
      <c r="L81" s="20">
        <v>74783</v>
      </c>
      <c r="M81" s="20">
        <v>283643</v>
      </c>
      <c r="N81" s="20"/>
      <c r="O81" s="20"/>
      <c r="P81" s="20"/>
      <c r="Q81" s="20"/>
      <c r="R81" s="20"/>
      <c r="S81" s="20"/>
      <c r="T81" s="20"/>
      <c r="U81" s="20"/>
      <c r="V81" s="20">
        <v>613755</v>
      </c>
      <c r="W81" s="20">
        <v>636498</v>
      </c>
      <c r="X81" s="20"/>
      <c r="Y81" s="19"/>
      <c r="Z81" s="22">
        <v>1272600</v>
      </c>
    </row>
    <row r="82" spans="1:26" ht="13.5" hidden="1">
      <c r="A82" s="38" t="s">
        <v>108</v>
      </c>
      <c r="B82" s="18">
        <v>2684652</v>
      </c>
      <c r="C82" s="18"/>
      <c r="D82" s="19">
        <v>2339200</v>
      </c>
      <c r="E82" s="20">
        <v>2339200</v>
      </c>
      <c r="F82" s="20">
        <v>230299</v>
      </c>
      <c r="G82" s="20">
        <v>178045</v>
      </c>
      <c r="H82" s="20">
        <v>249818</v>
      </c>
      <c r="I82" s="20">
        <v>658162</v>
      </c>
      <c r="J82" s="20">
        <v>163650</v>
      </c>
      <c r="K82" s="20">
        <v>212504</v>
      </c>
      <c r="L82" s="20">
        <v>174287</v>
      </c>
      <c r="M82" s="20">
        <v>550441</v>
      </c>
      <c r="N82" s="20"/>
      <c r="O82" s="20"/>
      <c r="P82" s="20"/>
      <c r="Q82" s="20"/>
      <c r="R82" s="20"/>
      <c r="S82" s="20"/>
      <c r="T82" s="20"/>
      <c r="U82" s="20"/>
      <c r="V82" s="20">
        <v>1208603</v>
      </c>
      <c r="W82" s="20">
        <v>1169502</v>
      </c>
      <c r="X82" s="20"/>
      <c r="Y82" s="19"/>
      <c r="Z82" s="22">
        <v>2339200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1852925</v>
      </c>
      <c r="C84" s="27"/>
      <c r="D84" s="28">
        <v>1248800</v>
      </c>
      <c r="E84" s="29">
        <v>1248800</v>
      </c>
      <c r="F84" s="29">
        <v>168915</v>
      </c>
      <c r="G84" s="29">
        <v>329269</v>
      </c>
      <c r="H84" s="29">
        <v>506869</v>
      </c>
      <c r="I84" s="29">
        <v>1005053</v>
      </c>
      <c r="J84" s="29">
        <v>164158</v>
      </c>
      <c r="K84" s="29">
        <v>661657</v>
      </c>
      <c r="L84" s="29">
        <v>162972</v>
      </c>
      <c r="M84" s="29">
        <v>988787</v>
      </c>
      <c r="N84" s="29"/>
      <c r="O84" s="29"/>
      <c r="P84" s="29"/>
      <c r="Q84" s="29"/>
      <c r="R84" s="29"/>
      <c r="S84" s="29"/>
      <c r="T84" s="29"/>
      <c r="U84" s="29"/>
      <c r="V84" s="29">
        <v>1993840</v>
      </c>
      <c r="W84" s="29">
        <v>624498</v>
      </c>
      <c r="X84" s="29"/>
      <c r="Y84" s="28"/>
      <c r="Z84" s="30">
        <v>1248800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11987738</v>
      </c>
      <c r="C5" s="18">
        <v>0</v>
      </c>
      <c r="D5" s="58">
        <v>19080000</v>
      </c>
      <c r="E5" s="59">
        <v>19080000</v>
      </c>
      <c r="F5" s="59">
        <v>5675401</v>
      </c>
      <c r="G5" s="59">
        <v>934178</v>
      </c>
      <c r="H5" s="59">
        <v>928833</v>
      </c>
      <c r="I5" s="59">
        <v>7538412</v>
      </c>
      <c r="J5" s="59">
        <v>909930</v>
      </c>
      <c r="K5" s="59">
        <v>824303</v>
      </c>
      <c r="L5" s="59">
        <v>924486</v>
      </c>
      <c r="M5" s="59">
        <v>2658719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10197131</v>
      </c>
      <c r="W5" s="59">
        <v>9540000</v>
      </c>
      <c r="X5" s="59">
        <v>657131</v>
      </c>
      <c r="Y5" s="60">
        <v>6.89</v>
      </c>
      <c r="Z5" s="61">
        <v>19080000</v>
      </c>
    </row>
    <row r="6" spans="1:26" ht="13.5">
      <c r="A6" s="57" t="s">
        <v>32</v>
      </c>
      <c r="B6" s="18">
        <v>117401046</v>
      </c>
      <c r="C6" s="18">
        <v>0</v>
      </c>
      <c r="D6" s="58">
        <v>140505758</v>
      </c>
      <c r="E6" s="59">
        <v>140505758</v>
      </c>
      <c r="F6" s="59">
        <v>13599174</v>
      </c>
      <c r="G6" s="59">
        <v>11180574</v>
      </c>
      <c r="H6" s="59">
        <v>24500804</v>
      </c>
      <c r="I6" s="59">
        <v>49280552</v>
      </c>
      <c r="J6" s="59">
        <v>6313544</v>
      </c>
      <c r="K6" s="59">
        <v>14240225</v>
      </c>
      <c r="L6" s="59">
        <v>51357784</v>
      </c>
      <c r="M6" s="59">
        <v>71911553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121192105</v>
      </c>
      <c r="W6" s="59">
        <v>80447884</v>
      </c>
      <c r="X6" s="59">
        <v>40744221</v>
      </c>
      <c r="Y6" s="60">
        <v>50.65</v>
      </c>
      <c r="Z6" s="61">
        <v>140505758</v>
      </c>
    </row>
    <row r="7" spans="1:26" ht="13.5">
      <c r="A7" s="57" t="s">
        <v>33</v>
      </c>
      <c r="B7" s="18">
        <v>299414</v>
      </c>
      <c r="C7" s="18">
        <v>0</v>
      </c>
      <c r="D7" s="58">
        <v>29342</v>
      </c>
      <c r="E7" s="59">
        <v>29342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14676</v>
      </c>
      <c r="X7" s="59">
        <v>-14676</v>
      </c>
      <c r="Y7" s="60">
        <v>-100</v>
      </c>
      <c r="Z7" s="61">
        <v>29342</v>
      </c>
    </row>
    <row r="8" spans="1:26" ht="13.5">
      <c r="A8" s="57" t="s">
        <v>34</v>
      </c>
      <c r="B8" s="18">
        <v>44410620</v>
      </c>
      <c r="C8" s="18">
        <v>0</v>
      </c>
      <c r="D8" s="58">
        <v>42470000</v>
      </c>
      <c r="E8" s="59">
        <v>42470000</v>
      </c>
      <c r="F8" s="59">
        <v>16358000</v>
      </c>
      <c r="G8" s="59">
        <v>250000</v>
      </c>
      <c r="H8" s="59">
        <v>1810000</v>
      </c>
      <c r="I8" s="59">
        <v>18418000</v>
      </c>
      <c r="J8" s="59">
        <v>1</v>
      </c>
      <c r="K8" s="59">
        <v>450000</v>
      </c>
      <c r="L8" s="59">
        <v>13087000</v>
      </c>
      <c r="M8" s="59">
        <v>13537001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31955001</v>
      </c>
      <c r="W8" s="59">
        <v>21235002</v>
      </c>
      <c r="X8" s="59">
        <v>10719999</v>
      </c>
      <c r="Y8" s="60">
        <v>50.48</v>
      </c>
      <c r="Z8" s="61">
        <v>42470000</v>
      </c>
    </row>
    <row r="9" spans="1:26" ht="13.5">
      <c r="A9" s="57" t="s">
        <v>35</v>
      </c>
      <c r="B9" s="18">
        <v>49686777</v>
      </c>
      <c r="C9" s="18">
        <v>0</v>
      </c>
      <c r="D9" s="58">
        <v>75142275</v>
      </c>
      <c r="E9" s="59">
        <v>75142275</v>
      </c>
      <c r="F9" s="59">
        <v>2666441</v>
      </c>
      <c r="G9" s="59">
        <v>2519607</v>
      </c>
      <c r="H9" s="59">
        <v>2806329</v>
      </c>
      <c r="I9" s="59">
        <v>7992377</v>
      </c>
      <c r="J9" s="59">
        <v>2687118</v>
      </c>
      <c r="K9" s="59">
        <v>2660495</v>
      </c>
      <c r="L9" s="59">
        <v>2715644</v>
      </c>
      <c r="M9" s="59">
        <v>8063257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16055634</v>
      </c>
      <c r="W9" s="59">
        <v>37570998</v>
      </c>
      <c r="X9" s="59">
        <v>-21515364</v>
      </c>
      <c r="Y9" s="60">
        <v>-57.27</v>
      </c>
      <c r="Z9" s="61">
        <v>75142275</v>
      </c>
    </row>
    <row r="10" spans="1:26" ht="25.5">
      <c r="A10" s="62" t="s">
        <v>97</v>
      </c>
      <c r="B10" s="63">
        <f>SUM(B5:B9)</f>
        <v>223785595</v>
      </c>
      <c r="C10" s="63">
        <f>SUM(C5:C9)</f>
        <v>0</v>
      </c>
      <c r="D10" s="64">
        <f aca="true" t="shared" si="0" ref="D10:Z10">SUM(D5:D9)</f>
        <v>277227375</v>
      </c>
      <c r="E10" s="65">
        <f t="shared" si="0"/>
        <v>277227375</v>
      </c>
      <c r="F10" s="65">
        <f t="shared" si="0"/>
        <v>38299016</v>
      </c>
      <c r="G10" s="65">
        <f t="shared" si="0"/>
        <v>14884359</v>
      </c>
      <c r="H10" s="65">
        <f t="shared" si="0"/>
        <v>30045966</v>
      </c>
      <c r="I10" s="65">
        <f t="shared" si="0"/>
        <v>83229341</v>
      </c>
      <c r="J10" s="65">
        <f t="shared" si="0"/>
        <v>9910593</v>
      </c>
      <c r="K10" s="65">
        <f t="shared" si="0"/>
        <v>18175023</v>
      </c>
      <c r="L10" s="65">
        <f t="shared" si="0"/>
        <v>68084914</v>
      </c>
      <c r="M10" s="65">
        <f t="shared" si="0"/>
        <v>96170530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179399871</v>
      </c>
      <c r="W10" s="65">
        <f t="shared" si="0"/>
        <v>148808560</v>
      </c>
      <c r="X10" s="65">
        <f t="shared" si="0"/>
        <v>30591311</v>
      </c>
      <c r="Y10" s="66">
        <f>+IF(W10&lt;&gt;0,(X10/W10)*100,0)</f>
        <v>20.557494138778036</v>
      </c>
      <c r="Z10" s="67">
        <f t="shared" si="0"/>
        <v>277227375</v>
      </c>
    </row>
    <row r="11" spans="1:26" ht="13.5">
      <c r="A11" s="57" t="s">
        <v>36</v>
      </c>
      <c r="B11" s="18">
        <v>44759846</v>
      </c>
      <c r="C11" s="18">
        <v>0</v>
      </c>
      <c r="D11" s="58">
        <v>56550873</v>
      </c>
      <c r="E11" s="59">
        <v>56550873</v>
      </c>
      <c r="F11" s="59">
        <v>4111063</v>
      </c>
      <c r="G11" s="59">
        <v>4357867</v>
      </c>
      <c r="H11" s="59">
        <v>3996046</v>
      </c>
      <c r="I11" s="59">
        <v>12464976</v>
      </c>
      <c r="J11" s="59">
        <v>4188646</v>
      </c>
      <c r="K11" s="59">
        <v>4015970</v>
      </c>
      <c r="L11" s="59">
        <v>3893387</v>
      </c>
      <c r="M11" s="59">
        <v>12098003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24562979</v>
      </c>
      <c r="W11" s="59">
        <v>28275438</v>
      </c>
      <c r="X11" s="59">
        <v>-3712459</v>
      </c>
      <c r="Y11" s="60">
        <v>-13.13</v>
      </c>
      <c r="Z11" s="61">
        <v>56550873</v>
      </c>
    </row>
    <row r="12" spans="1:26" ht="13.5">
      <c r="A12" s="57" t="s">
        <v>37</v>
      </c>
      <c r="B12" s="18">
        <v>4394497</v>
      </c>
      <c r="C12" s="18">
        <v>0</v>
      </c>
      <c r="D12" s="58">
        <v>4708001</v>
      </c>
      <c r="E12" s="59">
        <v>4708001</v>
      </c>
      <c r="F12" s="59">
        <v>345129</v>
      </c>
      <c r="G12" s="59">
        <v>319630</v>
      </c>
      <c r="H12" s="59">
        <v>397577</v>
      </c>
      <c r="I12" s="59">
        <v>1062336</v>
      </c>
      <c r="J12" s="59">
        <v>376497</v>
      </c>
      <c r="K12" s="59">
        <v>415256</v>
      </c>
      <c r="L12" s="59">
        <v>422352</v>
      </c>
      <c r="M12" s="59">
        <v>1214105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2276441</v>
      </c>
      <c r="W12" s="59">
        <v>2354004</v>
      </c>
      <c r="X12" s="59">
        <v>-77563</v>
      </c>
      <c r="Y12" s="60">
        <v>-3.29</v>
      </c>
      <c r="Z12" s="61">
        <v>4708001</v>
      </c>
    </row>
    <row r="13" spans="1:26" ht="13.5">
      <c r="A13" s="57" t="s">
        <v>98</v>
      </c>
      <c r="B13" s="18">
        <v>17959914</v>
      </c>
      <c r="C13" s="18">
        <v>0</v>
      </c>
      <c r="D13" s="58">
        <v>32000000</v>
      </c>
      <c r="E13" s="59">
        <v>32000000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16000002</v>
      </c>
      <c r="X13" s="59">
        <v>-16000002</v>
      </c>
      <c r="Y13" s="60">
        <v>-100</v>
      </c>
      <c r="Z13" s="61">
        <v>32000000</v>
      </c>
    </row>
    <row r="14" spans="1:26" ht="13.5">
      <c r="A14" s="57" t="s">
        <v>38</v>
      </c>
      <c r="B14" s="18">
        <v>1418292</v>
      </c>
      <c r="C14" s="18">
        <v>0</v>
      </c>
      <c r="D14" s="58">
        <v>1611200</v>
      </c>
      <c r="E14" s="59">
        <v>1611200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805602</v>
      </c>
      <c r="X14" s="59">
        <v>-805602</v>
      </c>
      <c r="Y14" s="60">
        <v>-100</v>
      </c>
      <c r="Z14" s="61">
        <v>1611200</v>
      </c>
    </row>
    <row r="15" spans="1:26" ht="13.5">
      <c r="A15" s="57" t="s">
        <v>39</v>
      </c>
      <c r="B15" s="18">
        <v>68195338</v>
      </c>
      <c r="C15" s="18">
        <v>0</v>
      </c>
      <c r="D15" s="58">
        <v>90355844</v>
      </c>
      <c r="E15" s="59">
        <v>90355844</v>
      </c>
      <c r="F15" s="59">
        <v>203398</v>
      </c>
      <c r="G15" s="59">
        <v>13307499</v>
      </c>
      <c r="H15" s="59">
        <v>142502</v>
      </c>
      <c r="I15" s="59">
        <v>13653399</v>
      </c>
      <c r="J15" s="59">
        <v>9766171</v>
      </c>
      <c r="K15" s="59">
        <v>10439830</v>
      </c>
      <c r="L15" s="59">
        <v>11450887</v>
      </c>
      <c r="M15" s="59">
        <v>31656888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45310287</v>
      </c>
      <c r="W15" s="59">
        <v>42720264</v>
      </c>
      <c r="X15" s="59">
        <v>2590023</v>
      </c>
      <c r="Y15" s="60">
        <v>6.06</v>
      </c>
      <c r="Z15" s="61">
        <v>90355844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117044827</v>
      </c>
      <c r="C17" s="18">
        <v>0</v>
      </c>
      <c r="D17" s="58">
        <v>127706372</v>
      </c>
      <c r="E17" s="59">
        <v>127706372</v>
      </c>
      <c r="F17" s="59">
        <v>2753049</v>
      </c>
      <c r="G17" s="59">
        <v>4328492</v>
      </c>
      <c r="H17" s="59">
        <v>4165021</v>
      </c>
      <c r="I17" s="59">
        <v>11246562</v>
      </c>
      <c r="J17" s="59">
        <v>3158595</v>
      </c>
      <c r="K17" s="59">
        <v>5881843</v>
      </c>
      <c r="L17" s="59">
        <v>4947848</v>
      </c>
      <c r="M17" s="59">
        <v>13988286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25234848</v>
      </c>
      <c r="W17" s="59">
        <v>67569126</v>
      </c>
      <c r="X17" s="59">
        <v>-42334278</v>
      </c>
      <c r="Y17" s="60">
        <v>-62.65</v>
      </c>
      <c r="Z17" s="61">
        <v>127706372</v>
      </c>
    </row>
    <row r="18" spans="1:26" ht="13.5">
      <c r="A18" s="69" t="s">
        <v>42</v>
      </c>
      <c r="B18" s="70">
        <f>SUM(B11:B17)</f>
        <v>253772714</v>
      </c>
      <c r="C18" s="70">
        <f>SUM(C11:C17)</f>
        <v>0</v>
      </c>
      <c r="D18" s="71">
        <f aca="true" t="shared" si="1" ref="D18:Z18">SUM(D11:D17)</f>
        <v>312932290</v>
      </c>
      <c r="E18" s="72">
        <f t="shared" si="1"/>
        <v>312932290</v>
      </c>
      <c r="F18" s="72">
        <f t="shared" si="1"/>
        <v>7412639</v>
      </c>
      <c r="G18" s="72">
        <f t="shared" si="1"/>
        <v>22313488</v>
      </c>
      <c r="H18" s="72">
        <f t="shared" si="1"/>
        <v>8701146</v>
      </c>
      <c r="I18" s="72">
        <f t="shared" si="1"/>
        <v>38427273</v>
      </c>
      <c r="J18" s="72">
        <f t="shared" si="1"/>
        <v>17489909</v>
      </c>
      <c r="K18" s="72">
        <f t="shared" si="1"/>
        <v>20752899</v>
      </c>
      <c r="L18" s="72">
        <f t="shared" si="1"/>
        <v>20714474</v>
      </c>
      <c r="M18" s="72">
        <f t="shared" si="1"/>
        <v>58957282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97384555</v>
      </c>
      <c r="W18" s="72">
        <f t="shared" si="1"/>
        <v>157724436</v>
      </c>
      <c r="X18" s="72">
        <f t="shared" si="1"/>
        <v>-60339881</v>
      </c>
      <c r="Y18" s="66">
        <f>+IF(W18&lt;&gt;0,(X18/W18)*100,0)</f>
        <v>-38.2565203783642</v>
      </c>
      <c r="Z18" s="73">
        <f t="shared" si="1"/>
        <v>312932290</v>
      </c>
    </row>
    <row r="19" spans="1:26" ht="13.5">
      <c r="A19" s="69" t="s">
        <v>43</v>
      </c>
      <c r="B19" s="74">
        <f>+B10-B18</f>
        <v>-29987119</v>
      </c>
      <c r="C19" s="74">
        <f>+C10-C18</f>
        <v>0</v>
      </c>
      <c r="D19" s="75">
        <f aca="true" t="shared" si="2" ref="D19:Z19">+D10-D18</f>
        <v>-35704915</v>
      </c>
      <c r="E19" s="76">
        <f t="shared" si="2"/>
        <v>-35704915</v>
      </c>
      <c r="F19" s="76">
        <f t="shared" si="2"/>
        <v>30886377</v>
      </c>
      <c r="G19" s="76">
        <f t="shared" si="2"/>
        <v>-7429129</v>
      </c>
      <c r="H19" s="76">
        <f t="shared" si="2"/>
        <v>21344820</v>
      </c>
      <c r="I19" s="76">
        <f t="shared" si="2"/>
        <v>44802068</v>
      </c>
      <c r="J19" s="76">
        <f t="shared" si="2"/>
        <v>-7579316</v>
      </c>
      <c r="K19" s="76">
        <f t="shared" si="2"/>
        <v>-2577876</v>
      </c>
      <c r="L19" s="76">
        <f t="shared" si="2"/>
        <v>47370440</v>
      </c>
      <c r="M19" s="76">
        <f t="shared" si="2"/>
        <v>37213248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82015316</v>
      </c>
      <c r="W19" s="76">
        <f>IF(E10=E18,0,W10-W18)</f>
        <v>-8915876</v>
      </c>
      <c r="X19" s="76">
        <f t="shared" si="2"/>
        <v>90931192</v>
      </c>
      <c r="Y19" s="77">
        <f>+IF(W19&lt;&gt;0,(X19/W19)*100,0)</f>
        <v>-1019.8795048293628</v>
      </c>
      <c r="Z19" s="78">
        <f t="shared" si="2"/>
        <v>-35704915</v>
      </c>
    </row>
    <row r="20" spans="1:26" ht="13.5">
      <c r="A20" s="57" t="s">
        <v>44</v>
      </c>
      <c r="B20" s="18">
        <v>18737456</v>
      </c>
      <c r="C20" s="18">
        <v>0</v>
      </c>
      <c r="D20" s="58">
        <v>40617000</v>
      </c>
      <c r="E20" s="59">
        <v>40617000</v>
      </c>
      <c r="F20" s="59">
        <v>10867000</v>
      </c>
      <c r="G20" s="59">
        <v>3000000</v>
      </c>
      <c r="H20" s="59">
        <v>3000000</v>
      </c>
      <c r="I20" s="59">
        <v>16867000</v>
      </c>
      <c r="J20" s="59">
        <v>3000000</v>
      </c>
      <c r="K20" s="59">
        <v>3000000</v>
      </c>
      <c r="L20" s="59">
        <v>0</v>
      </c>
      <c r="M20" s="59">
        <v>6000000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22867000</v>
      </c>
      <c r="W20" s="59">
        <v>20308500</v>
      </c>
      <c r="X20" s="59">
        <v>2558500</v>
      </c>
      <c r="Y20" s="60">
        <v>12.6</v>
      </c>
      <c r="Z20" s="61">
        <v>40617000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-11249663</v>
      </c>
      <c r="C22" s="85">
        <f>SUM(C19:C21)</f>
        <v>0</v>
      </c>
      <c r="D22" s="86">
        <f aca="true" t="shared" si="3" ref="D22:Z22">SUM(D19:D21)</f>
        <v>4912085</v>
      </c>
      <c r="E22" s="87">
        <f t="shared" si="3"/>
        <v>4912085</v>
      </c>
      <c r="F22" s="87">
        <f t="shared" si="3"/>
        <v>41753377</v>
      </c>
      <c r="G22" s="87">
        <f t="shared" si="3"/>
        <v>-4429129</v>
      </c>
      <c r="H22" s="87">
        <f t="shared" si="3"/>
        <v>24344820</v>
      </c>
      <c r="I22" s="87">
        <f t="shared" si="3"/>
        <v>61669068</v>
      </c>
      <c r="J22" s="87">
        <f t="shared" si="3"/>
        <v>-4579316</v>
      </c>
      <c r="K22" s="87">
        <f t="shared" si="3"/>
        <v>422124</v>
      </c>
      <c r="L22" s="87">
        <f t="shared" si="3"/>
        <v>47370440</v>
      </c>
      <c r="M22" s="87">
        <f t="shared" si="3"/>
        <v>43213248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104882316</v>
      </c>
      <c r="W22" s="87">
        <f t="shared" si="3"/>
        <v>11392624</v>
      </c>
      <c r="X22" s="87">
        <f t="shared" si="3"/>
        <v>93489692</v>
      </c>
      <c r="Y22" s="88">
        <f>+IF(W22&lt;&gt;0,(X22/W22)*100,0)</f>
        <v>820.6159704735275</v>
      </c>
      <c r="Z22" s="89">
        <f t="shared" si="3"/>
        <v>4912085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-11249663</v>
      </c>
      <c r="C24" s="74">
        <f>SUM(C22:C23)</f>
        <v>0</v>
      </c>
      <c r="D24" s="75">
        <f aca="true" t="shared" si="4" ref="D24:Z24">SUM(D22:D23)</f>
        <v>4912085</v>
      </c>
      <c r="E24" s="76">
        <f t="shared" si="4"/>
        <v>4912085</v>
      </c>
      <c r="F24" s="76">
        <f t="shared" si="4"/>
        <v>41753377</v>
      </c>
      <c r="G24" s="76">
        <f t="shared" si="4"/>
        <v>-4429129</v>
      </c>
      <c r="H24" s="76">
        <f t="shared" si="4"/>
        <v>24344820</v>
      </c>
      <c r="I24" s="76">
        <f t="shared" si="4"/>
        <v>61669068</v>
      </c>
      <c r="J24" s="76">
        <f t="shared" si="4"/>
        <v>-4579316</v>
      </c>
      <c r="K24" s="76">
        <f t="shared" si="4"/>
        <v>422124</v>
      </c>
      <c r="L24" s="76">
        <f t="shared" si="4"/>
        <v>47370440</v>
      </c>
      <c r="M24" s="76">
        <f t="shared" si="4"/>
        <v>43213248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104882316</v>
      </c>
      <c r="W24" s="76">
        <f t="shared" si="4"/>
        <v>11392624</v>
      </c>
      <c r="X24" s="76">
        <f t="shared" si="4"/>
        <v>93489692</v>
      </c>
      <c r="Y24" s="77">
        <f>+IF(W24&lt;&gt;0,(X24/W24)*100,0)</f>
        <v>820.6159704735275</v>
      </c>
      <c r="Z24" s="78">
        <f t="shared" si="4"/>
        <v>4912085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17646846</v>
      </c>
      <c r="C27" s="21">
        <v>0</v>
      </c>
      <c r="D27" s="98">
        <v>44536000</v>
      </c>
      <c r="E27" s="99">
        <v>44536000</v>
      </c>
      <c r="F27" s="99">
        <v>3037729</v>
      </c>
      <c r="G27" s="99">
        <v>6639163</v>
      </c>
      <c r="H27" s="99">
        <v>0</v>
      </c>
      <c r="I27" s="99">
        <v>9676892</v>
      </c>
      <c r="J27" s="99">
        <v>3264185</v>
      </c>
      <c r="K27" s="99">
        <v>2632227</v>
      </c>
      <c r="L27" s="99">
        <v>2379365</v>
      </c>
      <c r="M27" s="99">
        <v>8275777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17952669</v>
      </c>
      <c r="W27" s="99">
        <v>22268000</v>
      </c>
      <c r="X27" s="99">
        <v>-4315331</v>
      </c>
      <c r="Y27" s="100">
        <v>-19.38</v>
      </c>
      <c r="Z27" s="101">
        <v>44536000</v>
      </c>
    </row>
    <row r="28" spans="1:26" ht="13.5">
      <c r="A28" s="102" t="s">
        <v>44</v>
      </c>
      <c r="B28" s="18">
        <v>17335782</v>
      </c>
      <c r="C28" s="18">
        <v>0</v>
      </c>
      <c r="D28" s="58">
        <v>39636000</v>
      </c>
      <c r="E28" s="59">
        <v>39636000</v>
      </c>
      <c r="F28" s="59">
        <v>3037729</v>
      </c>
      <c r="G28" s="59">
        <v>6639163</v>
      </c>
      <c r="H28" s="59">
        <v>0</v>
      </c>
      <c r="I28" s="59">
        <v>9676892</v>
      </c>
      <c r="J28" s="59">
        <v>3264185</v>
      </c>
      <c r="K28" s="59">
        <v>2632227</v>
      </c>
      <c r="L28" s="59">
        <v>2379365</v>
      </c>
      <c r="M28" s="59">
        <v>8275777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17952669</v>
      </c>
      <c r="W28" s="59">
        <v>19818000</v>
      </c>
      <c r="X28" s="59">
        <v>-1865331</v>
      </c>
      <c r="Y28" s="60">
        <v>-9.41</v>
      </c>
      <c r="Z28" s="61">
        <v>39636000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311064</v>
      </c>
      <c r="C31" s="18">
        <v>0</v>
      </c>
      <c r="D31" s="58">
        <v>4900000</v>
      </c>
      <c r="E31" s="59">
        <v>4900000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2450000</v>
      </c>
      <c r="X31" s="59">
        <v>-2450000</v>
      </c>
      <c r="Y31" s="60">
        <v>-100</v>
      </c>
      <c r="Z31" s="61">
        <v>4900000</v>
      </c>
    </row>
    <row r="32" spans="1:26" ht="13.5">
      <c r="A32" s="69" t="s">
        <v>50</v>
      </c>
      <c r="B32" s="21">
        <f>SUM(B28:B31)</f>
        <v>17646846</v>
      </c>
      <c r="C32" s="21">
        <f>SUM(C28:C31)</f>
        <v>0</v>
      </c>
      <c r="D32" s="98">
        <f aca="true" t="shared" si="5" ref="D32:Z32">SUM(D28:D31)</f>
        <v>44536000</v>
      </c>
      <c r="E32" s="99">
        <f t="shared" si="5"/>
        <v>44536000</v>
      </c>
      <c r="F32" s="99">
        <f t="shared" si="5"/>
        <v>3037729</v>
      </c>
      <c r="G32" s="99">
        <f t="shared" si="5"/>
        <v>6639163</v>
      </c>
      <c r="H32" s="99">
        <f t="shared" si="5"/>
        <v>0</v>
      </c>
      <c r="I32" s="99">
        <f t="shared" si="5"/>
        <v>9676892</v>
      </c>
      <c r="J32" s="99">
        <f t="shared" si="5"/>
        <v>3264185</v>
      </c>
      <c r="K32" s="99">
        <f t="shared" si="5"/>
        <v>2632227</v>
      </c>
      <c r="L32" s="99">
        <f t="shared" si="5"/>
        <v>2379365</v>
      </c>
      <c r="M32" s="99">
        <f t="shared" si="5"/>
        <v>8275777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17952669</v>
      </c>
      <c r="W32" s="99">
        <f t="shared" si="5"/>
        <v>22268000</v>
      </c>
      <c r="X32" s="99">
        <f t="shared" si="5"/>
        <v>-4315331</v>
      </c>
      <c r="Y32" s="100">
        <f>+IF(W32&lt;&gt;0,(X32/W32)*100,0)</f>
        <v>-19.37906861864559</v>
      </c>
      <c r="Z32" s="101">
        <f t="shared" si="5"/>
        <v>44536000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27584719</v>
      </c>
      <c r="C35" s="18">
        <v>0</v>
      </c>
      <c r="D35" s="58">
        <v>84500000</v>
      </c>
      <c r="E35" s="59">
        <v>84500000</v>
      </c>
      <c r="F35" s="59">
        <v>26114764</v>
      </c>
      <c r="G35" s="59">
        <v>23608606</v>
      </c>
      <c r="H35" s="59">
        <v>44147024</v>
      </c>
      <c r="I35" s="59">
        <v>44147024</v>
      </c>
      <c r="J35" s="59">
        <v>42605977</v>
      </c>
      <c r="K35" s="59">
        <v>28782689</v>
      </c>
      <c r="L35" s="59">
        <v>72024539</v>
      </c>
      <c r="M35" s="59">
        <v>72024539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72024539</v>
      </c>
      <c r="W35" s="59">
        <v>42250000</v>
      </c>
      <c r="X35" s="59">
        <v>29774539</v>
      </c>
      <c r="Y35" s="60">
        <v>70.47</v>
      </c>
      <c r="Z35" s="61">
        <v>84500000</v>
      </c>
    </row>
    <row r="36" spans="1:26" ht="13.5">
      <c r="A36" s="57" t="s">
        <v>53</v>
      </c>
      <c r="B36" s="18">
        <v>377205610</v>
      </c>
      <c r="C36" s="18">
        <v>0</v>
      </c>
      <c r="D36" s="58">
        <v>590870100</v>
      </c>
      <c r="E36" s="59">
        <v>590870100</v>
      </c>
      <c r="F36" s="59">
        <v>-3037729</v>
      </c>
      <c r="G36" s="59">
        <v>9671373</v>
      </c>
      <c r="H36" s="59">
        <v>9671373</v>
      </c>
      <c r="I36" s="59">
        <v>9671373</v>
      </c>
      <c r="J36" s="59">
        <v>12935557</v>
      </c>
      <c r="K36" s="59">
        <v>15567785</v>
      </c>
      <c r="L36" s="59">
        <v>17947149</v>
      </c>
      <c r="M36" s="59">
        <v>17947149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17947149</v>
      </c>
      <c r="W36" s="59">
        <v>295435050</v>
      </c>
      <c r="X36" s="59">
        <v>-277487901</v>
      </c>
      <c r="Y36" s="60">
        <v>-93.93</v>
      </c>
      <c r="Z36" s="61">
        <v>590870100</v>
      </c>
    </row>
    <row r="37" spans="1:26" ht="13.5">
      <c r="A37" s="57" t="s">
        <v>54</v>
      </c>
      <c r="B37" s="18">
        <v>258067625</v>
      </c>
      <c r="C37" s="18">
        <v>0</v>
      </c>
      <c r="D37" s="58">
        <v>105589000</v>
      </c>
      <c r="E37" s="59">
        <v>105589000</v>
      </c>
      <c r="F37" s="59">
        <v>-18677642</v>
      </c>
      <c r="G37" s="59">
        <v>-4045573</v>
      </c>
      <c r="H37" s="59">
        <v>-4284300</v>
      </c>
      <c r="I37" s="59">
        <v>-4284300</v>
      </c>
      <c r="J37" s="59">
        <v>-1429111</v>
      </c>
      <c r="K37" s="59">
        <v>-1561699</v>
      </c>
      <c r="L37" s="59">
        <v>-1549752</v>
      </c>
      <c r="M37" s="59">
        <v>-1549752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-1549752</v>
      </c>
      <c r="W37" s="59">
        <v>52794500</v>
      </c>
      <c r="X37" s="59">
        <v>-54344252</v>
      </c>
      <c r="Y37" s="60">
        <v>-102.94</v>
      </c>
      <c r="Z37" s="61">
        <v>105589000</v>
      </c>
    </row>
    <row r="38" spans="1:26" ht="13.5">
      <c r="A38" s="57" t="s">
        <v>55</v>
      </c>
      <c r="B38" s="18">
        <v>35262917</v>
      </c>
      <c r="C38" s="18">
        <v>0</v>
      </c>
      <c r="D38" s="58">
        <v>40081415</v>
      </c>
      <c r="E38" s="59">
        <v>40081415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20040708</v>
      </c>
      <c r="X38" s="59">
        <v>-20040708</v>
      </c>
      <c r="Y38" s="60">
        <v>-100</v>
      </c>
      <c r="Z38" s="61">
        <v>40081415</v>
      </c>
    </row>
    <row r="39" spans="1:26" ht="13.5">
      <c r="A39" s="57" t="s">
        <v>56</v>
      </c>
      <c r="B39" s="18">
        <v>111459787</v>
      </c>
      <c r="C39" s="18">
        <v>0</v>
      </c>
      <c r="D39" s="58">
        <v>529699685</v>
      </c>
      <c r="E39" s="59">
        <v>529699685</v>
      </c>
      <c r="F39" s="59">
        <v>41754677</v>
      </c>
      <c r="G39" s="59">
        <v>37325552</v>
      </c>
      <c r="H39" s="59">
        <v>58102697</v>
      </c>
      <c r="I39" s="59">
        <v>58102697</v>
      </c>
      <c r="J39" s="59">
        <v>56970645</v>
      </c>
      <c r="K39" s="59">
        <v>45912173</v>
      </c>
      <c r="L39" s="59">
        <v>91521440</v>
      </c>
      <c r="M39" s="59">
        <v>91521440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91521440</v>
      </c>
      <c r="W39" s="59">
        <v>264849843</v>
      </c>
      <c r="X39" s="59">
        <v>-173328403</v>
      </c>
      <c r="Y39" s="60">
        <v>-65.44</v>
      </c>
      <c r="Z39" s="61">
        <v>529699685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20025092</v>
      </c>
      <c r="C42" s="18">
        <v>0</v>
      </c>
      <c r="D42" s="58">
        <v>-4502509</v>
      </c>
      <c r="E42" s="59">
        <v>-4502509</v>
      </c>
      <c r="F42" s="59">
        <v>10584478</v>
      </c>
      <c r="G42" s="59">
        <v>1864253</v>
      </c>
      <c r="H42" s="59">
        <v>2630610</v>
      </c>
      <c r="I42" s="59">
        <v>15079341</v>
      </c>
      <c r="J42" s="59">
        <v>-1290346</v>
      </c>
      <c r="K42" s="59">
        <v>-395277</v>
      </c>
      <c r="L42" s="59">
        <v>-7134136</v>
      </c>
      <c r="M42" s="59">
        <v>-8819759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6259582</v>
      </c>
      <c r="W42" s="59">
        <v>17465640</v>
      </c>
      <c r="X42" s="59">
        <v>-11206058</v>
      </c>
      <c r="Y42" s="60">
        <v>-64.16</v>
      </c>
      <c r="Z42" s="61">
        <v>-4502509</v>
      </c>
    </row>
    <row r="43" spans="1:26" ht="13.5">
      <c r="A43" s="57" t="s">
        <v>59</v>
      </c>
      <c r="B43" s="18">
        <v>-19913803</v>
      </c>
      <c r="C43" s="18">
        <v>0</v>
      </c>
      <c r="D43" s="58">
        <v>6282096</v>
      </c>
      <c r="E43" s="59">
        <v>6282096</v>
      </c>
      <c r="F43" s="59">
        <v>-3037729</v>
      </c>
      <c r="G43" s="59">
        <v>-6639164</v>
      </c>
      <c r="H43" s="59">
        <v>0</v>
      </c>
      <c r="I43" s="59">
        <v>-9676893</v>
      </c>
      <c r="J43" s="59">
        <v>-3264184</v>
      </c>
      <c r="K43" s="59">
        <v>-2632227</v>
      </c>
      <c r="L43" s="59">
        <v>-2379364</v>
      </c>
      <c r="M43" s="59">
        <v>-8275775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-17952668</v>
      </c>
      <c r="W43" s="59">
        <v>-8857908</v>
      </c>
      <c r="X43" s="59">
        <v>-9094760</v>
      </c>
      <c r="Y43" s="60">
        <v>102.67</v>
      </c>
      <c r="Z43" s="61">
        <v>6282096</v>
      </c>
    </row>
    <row r="44" spans="1:26" ht="13.5">
      <c r="A44" s="57" t="s">
        <v>60</v>
      </c>
      <c r="B44" s="18">
        <v>0</v>
      </c>
      <c r="C44" s="18">
        <v>0</v>
      </c>
      <c r="D44" s="58">
        <v>120000</v>
      </c>
      <c r="E44" s="59">
        <v>120000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60000</v>
      </c>
      <c r="X44" s="59">
        <v>-60000</v>
      </c>
      <c r="Y44" s="60">
        <v>-100</v>
      </c>
      <c r="Z44" s="61">
        <v>120000</v>
      </c>
    </row>
    <row r="45" spans="1:26" ht="13.5">
      <c r="A45" s="69" t="s">
        <v>61</v>
      </c>
      <c r="B45" s="21">
        <v>-278014</v>
      </c>
      <c r="C45" s="21">
        <v>0</v>
      </c>
      <c r="D45" s="98">
        <v>2199587</v>
      </c>
      <c r="E45" s="99">
        <v>2199587</v>
      </c>
      <c r="F45" s="99">
        <v>7436664</v>
      </c>
      <c r="G45" s="99">
        <v>2661753</v>
      </c>
      <c r="H45" s="99">
        <v>5292363</v>
      </c>
      <c r="I45" s="99">
        <v>5292363</v>
      </c>
      <c r="J45" s="99">
        <v>737833</v>
      </c>
      <c r="K45" s="99">
        <v>-2289671</v>
      </c>
      <c r="L45" s="99">
        <v>-11803171</v>
      </c>
      <c r="M45" s="99">
        <v>-11803171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-11803171</v>
      </c>
      <c r="W45" s="99">
        <v>8967732</v>
      </c>
      <c r="X45" s="99">
        <v>-20770903</v>
      </c>
      <c r="Y45" s="100">
        <v>-231.62</v>
      </c>
      <c r="Z45" s="101">
        <v>2199587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55359145</v>
      </c>
      <c r="C49" s="51">
        <v>0</v>
      </c>
      <c r="D49" s="128">
        <v>8584731</v>
      </c>
      <c r="E49" s="53">
        <v>9876855</v>
      </c>
      <c r="F49" s="53">
        <v>0</v>
      </c>
      <c r="G49" s="53">
        <v>0</v>
      </c>
      <c r="H49" s="53">
        <v>0</v>
      </c>
      <c r="I49" s="53">
        <v>19104678</v>
      </c>
      <c r="J49" s="53">
        <v>0</v>
      </c>
      <c r="K49" s="53">
        <v>0</v>
      </c>
      <c r="L49" s="53">
        <v>0</v>
      </c>
      <c r="M49" s="53">
        <v>7499941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12606446</v>
      </c>
      <c r="W49" s="53">
        <v>38826567</v>
      </c>
      <c r="X49" s="53">
        <v>348603517</v>
      </c>
      <c r="Y49" s="53">
        <v>500461880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10597995</v>
      </c>
      <c r="C51" s="51">
        <v>0</v>
      </c>
      <c r="D51" s="128">
        <v>17531957</v>
      </c>
      <c r="E51" s="53">
        <v>6351232</v>
      </c>
      <c r="F51" s="53">
        <v>0</v>
      </c>
      <c r="G51" s="53">
        <v>0</v>
      </c>
      <c r="H51" s="53">
        <v>0</v>
      </c>
      <c r="I51" s="53">
        <v>7853641</v>
      </c>
      <c r="J51" s="53">
        <v>0</v>
      </c>
      <c r="K51" s="53">
        <v>0</v>
      </c>
      <c r="L51" s="53">
        <v>0</v>
      </c>
      <c r="M51" s="53">
        <v>9162935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8624734</v>
      </c>
      <c r="W51" s="53">
        <v>964595</v>
      </c>
      <c r="X51" s="53">
        <v>180477445</v>
      </c>
      <c r="Y51" s="53">
        <v>241564534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103.062722793438</v>
      </c>
      <c r="C58" s="5">
        <f>IF(C67=0,0,+(C76/C67)*100)</f>
        <v>0</v>
      </c>
      <c r="D58" s="6">
        <f aca="true" t="shared" si="6" ref="D58:Z58">IF(D67=0,0,+(D76/D67)*100)</f>
        <v>61.6424716633029</v>
      </c>
      <c r="E58" s="7">
        <f t="shared" si="6"/>
        <v>61.6424716633029</v>
      </c>
      <c r="F58" s="7">
        <f t="shared" si="6"/>
        <v>32.51307316792109</v>
      </c>
      <c r="G58" s="7">
        <f t="shared" si="6"/>
        <v>54.841473537829266</v>
      </c>
      <c r="H58" s="7">
        <f t="shared" si="6"/>
        <v>25.55361385672692</v>
      </c>
      <c r="I58" s="7">
        <f t="shared" si="6"/>
        <v>34.52597746269346</v>
      </c>
      <c r="J58" s="7">
        <f t="shared" si="6"/>
        <v>76.51845853023833</v>
      </c>
      <c r="K58" s="7">
        <f t="shared" si="6"/>
        <v>39.67026479099486</v>
      </c>
      <c r="L58" s="7">
        <f t="shared" si="6"/>
        <v>8.258946803378544</v>
      </c>
      <c r="M58" s="7">
        <f t="shared" si="6"/>
        <v>23.018167194070603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28.056595494798124</v>
      </c>
      <c r="W58" s="7">
        <f t="shared" si="6"/>
        <v>55.58842503178</v>
      </c>
      <c r="X58" s="7">
        <f t="shared" si="6"/>
        <v>0</v>
      </c>
      <c r="Y58" s="7">
        <f t="shared" si="6"/>
        <v>0</v>
      </c>
      <c r="Z58" s="8">
        <f t="shared" si="6"/>
        <v>61.6424716633029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55.00000000000001</v>
      </c>
      <c r="E59" s="10">
        <f t="shared" si="7"/>
        <v>55.00000000000001</v>
      </c>
      <c r="F59" s="10">
        <f t="shared" si="7"/>
        <v>27.586773163693636</v>
      </c>
      <c r="G59" s="10">
        <f t="shared" si="7"/>
        <v>85.43928459030292</v>
      </c>
      <c r="H59" s="10">
        <f t="shared" si="7"/>
        <v>171.34565632358024</v>
      </c>
      <c r="I59" s="10">
        <f t="shared" si="7"/>
        <v>52.469008061644814</v>
      </c>
      <c r="J59" s="10">
        <f t="shared" si="7"/>
        <v>84.14834108118207</v>
      </c>
      <c r="K59" s="10">
        <f t="shared" si="7"/>
        <v>85.54572772390735</v>
      </c>
      <c r="L59" s="10">
        <f t="shared" si="7"/>
        <v>51.343124720114744</v>
      </c>
      <c r="M59" s="10">
        <f t="shared" si="7"/>
        <v>73.17460024921776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57.867619823654316</v>
      </c>
      <c r="W59" s="10">
        <f t="shared" si="7"/>
        <v>55.00000000000001</v>
      </c>
      <c r="X59" s="10">
        <f t="shared" si="7"/>
        <v>0</v>
      </c>
      <c r="Y59" s="10">
        <f t="shared" si="7"/>
        <v>0</v>
      </c>
      <c r="Z59" s="11">
        <f t="shared" si="7"/>
        <v>55.00000000000001</v>
      </c>
    </row>
    <row r="60" spans="1:26" ht="13.5">
      <c r="A60" s="37" t="s">
        <v>32</v>
      </c>
      <c r="B60" s="12">
        <f t="shared" si="7"/>
        <v>135.13860344992156</v>
      </c>
      <c r="C60" s="12">
        <f t="shared" si="7"/>
        <v>0</v>
      </c>
      <c r="D60" s="3">
        <f t="shared" si="7"/>
        <v>54.99998085487714</v>
      </c>
      <c r="E60" s="13">
        <f t="shared" si="7"/>
        <v>54.99998085487714</v>
      </c>
      <c r="F60" s="13">
        <f t="shared" si="7"/>
        <v>38.351858723184215</v>
      </c>
      <c r="G60" s="13">
        <f t="shared" si="7"/>
        <v>62.43675861364542</v>
      </c>
      <c r="H60" s="13">
        <f t="shared" si="7"/>
        <v>21.428288639017723</v>
      </c>
      <c r="I60" s="13">
        <f t="shared" si="7"/>
        <v>35.402255640318316</v>
      </c>
      <c r="J60" s="13">
        <f t="shared" si="7"/>
        <v>104.67840249470028</v>
      </c>
      <c r="K60" s="13">
        <f t="shared" si="7"/>
        <v>43.17871381947968</v>
      </c>
      <c r="L60" s="13">
        <f t="shared" si="7"/>
        <v>7.804528715647077</v>
      </c>
      <c r="M60" s="13">
        <f t="shared" si="7"/>
        <v>23.31460704234826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28.22982817238796</v>
      </c>
      <c r="W60" s="13">
        <f t="shared" si="7"/>
        <v>48.029939482311306</v>
      </c>
      <c r="X60" s="13">
        <f t="shared" si="7"/>
        <v>0</v>
      </c>
      <c r="Y60" s="13">
        <f t="shared" si="7"/>
        <v>0</v>
      </c>
      <c r="Z60" s="14">
        <f t="shared" si="7"/>
        <v>54.99998085487714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54.99999193646508</v>
      </c>
      <c r="E61" s="13">
        <f t="shared" si="7"/>
        <v>54.99999193646508</v>
      </c>
      <c r="F61" s="13">
        <f t="shared" si="7"/>
        <v>62.79005401859806</v>
      </c>
      <c r="G61" s="13">
        <f t="shared" si="7"/>
        <v>100.0013335319661</v>
      </c>
      <c r="H61" s="13">
        <f t="shared" si="7"/>
        <v>68.18278971243228</v>
      </c>
      <c r="I61" s="13">
        <f t="shared" si="7"/>
        <v>77.01758772699364</v>
      </c>
      <c r="J61" s="13">
        <f t="shared" si="7"/>
        <v>74.06747870882892</v>
      </c>
      <c r="K61" s="13">
        <f t="shared" si="7"/>
        <v>89.50507043999878</v>
      </c>
      <c r="L61" s="13">
        <f t="shared" si="7"/>
        <v>44.31429981169139</v>
      </c>
      <c r="M61" s="13">
        <f t="shared" si="7"/>
        <v>69.41939404543326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73.08917756490317</v>
      </c>
      <c r="W61" s="13">
        <f t="shared" si="7"/>
        <v>54.99999193646508</v>
      </c>
      <c r="X61" s="13">
        <f t="shared" si="7"/>
        <v>0</v>
      </c>
      <c r="Y61" s="13">
        <f t="shared" si="7"/>
        <v>0</v>
      </c>
      <c r="Z61" s="14">
        <f t="shared" si="7"/>
        <v>54.99999193646508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54.9999813180195</v>
      </c>
      <c r="E62" s="13">
        <f t="shared" si="7"/>
        <v>54.9999813180195</v>
      </c>
      <c r="F62" s="13">
        <f t="shared" si="7"/>
        <v>8.878184517191434</v>
      </c>
      <c r="G62" s="13">
        <f t="shared" si="7"/>
        <v>22.803171614593627</v>
      </c>
      <c r="H62" s="13">
        <f t="shared" si="7"/>
        <v>3.4471889119607093</v>
      </c>
      <c r="I62" s="13">
        <f t="shared" si="7"/>
        <v>7.071723741350282</v>
      </c>
      <c r="J62" s="13">
        <f t="shared" si="7"/>
        <v>-51.83642431667441</v>
      </c>
      <c r="K62" s="13">
        <f t="shared" si="7"/>
        <v>13.656166020014352</v>
      </c>
      <c r="L62" s="13">
        <f t="shared" si="7"/>
        <v>1.0104789802660237</v>
      </c>
      <c r="M62" s="13">
        <f t="shared" si="7"/>
        <v>3.9444318578678654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5.036122450572153</v>
      </c>
      <c r="W62" s="13">
        <f t="shared" si="7"/>
        <v>54.99997442198963</v>
      </c>
      <c r="X62" s="13">
        <f t="shared" si="7"/>
        <v>0</v>
      </c>
      <c r="Y62" s="13">
        <f t="shared" si="7"/>
        <v>0</v>
      </c>
      <c r="Z62" s="14">
        <f t="shared" si="7"/>
        <v>54.9999813180195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54.999949411763474</v>
      </c>
      <c r="E63" s="13">
        <f t="shared" si="7"/>
        <v>54.999949411763474</v>
      </c>
      <c r="F63" s="13">
        <f t="shared" si="7"/>
        <v>15.814220580114945</v>
      </c>
      <c r="G63" s="13">
        <f t="shared" si="7"/>
        <v>20.92543141438561</v>
      </c>
      <c r="H63" s="13">
        <f t="shared" si="7"/>
        <v>18.213622246609145</v>
      </c>
      <c r="I63" s="13">
        <f t="shared" si="7"/>
        <v>18.317812932420807</v>
      </c>
      <c r="J63" s="13">
        <f t="shared" si="7"/>
        <v>34.16571283780832</v>
      </c>
      <c r="K63" s="13">
        <f t="shared" si="7"/>
        <v>11.925715153118098</v>
      </c>
      <c r="L63" s="13">
        <f t="shared" si="7"/>
        <v>7.77142809683392</v>
      </c>
      <c r="M63" s="13">
        <f t="shared" si="7"/>
        <v>14.608830606729173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16.472120903590966</v>
      </c>
      <c r="W63" s="13">
        <f t="shared" si="7"/>
        <v>54.999952152995576</v>
      </c>
      <c r="X63" s="13">
        <f t="shared" si="7"/>
        <v>0</v>
      </c>
      <c r="Y63" s="13">
        <f t="shared" si="7"/>
        <v>0</v>
      </c>
      <c r="Z63" s="14">
        <f t="shared" si="7"/>
        <v>54.999949411763474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54.9999713143711</v>
      </c>
      <c r="E64" s="13">
        <f t="shared" si="7"/>
        <v>54.9999713143711</v>
      </c>
      <c r="F64" s="13">
        <f t="shared" si="7"/>
        <v>13.956119203697497</v>
      </c>
      <c r="G64" s="13">
        <f t="shared" si="7"/>
        <v>16.450544217454013</v>
      </c>
      <c r="H64" s="13">
        <f t="shared" si="7"/>
        <v>16.853108475208035</v>
      </c>
      <c r="I64" s="13">
        <f t="shared" si="7"/>
        <v>15.752613798110177</v>
      </c>
      <c r="J64" s="13">
        <f t="shared" si="7"/>
        <v>29.710972012114294</v>
      </c>
      <c r="K64" s="13">
        <f t="shared" si="7"/>
        <v>10.458800736395219</v>
      </c>
      <c r="L64" s="13">
        <f t="shared" si="7"/>
        <v>6.954456094364351</v>
      </c>
      <c r="M64" s="13">
        <f t="shared" si="7"/>
        <v>12.954132825207601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14.356818546155584</v>
      </c>
      <c r="W64" s="13">
        <f t="shared" si="7"/>
        <v>22.002241886461306</v>
      </c>
      <c r="X64" s="13">
        <f t="shared" si="7"/>
        <v>0</v>
      </c>
      <c r="Y64" s="13">
        <f t="shared" si="7"/>
        <v>0</v>
      </c>
      <c r="Z64" s="14">
        <f t="shared" si="7"/>
        <v>54.9999713143711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99.9999855261023</v>
      </c>
      <c r="E66" s="16">
        <f t="shared" si="7"/>
        <v>99.9999855261023</v>
      </c>
      <c r="F66" s="16">
        <f t="shared" si="7"/>
        <v>9.614551734728623</v>
      </c>
      <c r="G66" s="16">
        <f t="shared" si="7"/>
        <v>5.654081432778695</v>
      </c>
      <c r="H66" s="16">
        <f t="shared" si="7"/>
        <v>11.230176472354666</v>
      </c>
      <c r="I66" s="16">
        <f t="shared" si="7"/>
        <v>8.85714602177584</v>
      </c>
      <c r="J66" s="16">
        <f t="shared" si="7"/>
        <v>0</v>
      </c>
      <c r="K66" s="16">
        <f t="shared" si="7"/>
        <v>4.07420895072067</v>
      </c>
      <c r="L66" s="16">
        <f t="shared" si="7"/>
        <v>1.4768743639036526</v>
      </c>
      <c r="M66" s="16">
        <f t="shared" si="7"/>
        <v>1.86518266429502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5.272904339252222</v>
      </c>
      <c r="W66" s="16">
        <f t="shared" si="7"/>
        <v>99.99995657831947</v>
      </c>
      <c r="X66" s="16">
        <f t="shared" si="7"/>
        <v>0</v>
      </c>
      <c r="Y66" s="16">
        <f t="shared" si="7"/>
        <v>0</v>
      </c>
      <c r="Z66" s="17">
        <f t="shared" si="7"/>
        <v>99.9999855261023</v>
      </c>
    </row>
    <row r="67" spans="1:26" ht="13.5" hidden="1">
      <c r="A67" s="40" t="s">
        <v>111</v>
      </c>
      <c r="B67" s="23">
        <v>153939397</v>
      </c>
      <c r="C67" s="23"/>
      <c r="D67" s="24">
        <v>187221714</v>
      </c>
      <c r="E67" s="25">
        <v>187221714</v>
      </c>
      <c r="F67" s="25">
        <v>21521180</v>
      </c>
      <c r="G67" s="25">
        <v>14422324</v>
      </c>
      <c r="H67" s="25">
        <v>27827293</v>
      </c>
      <c r="I67" s="25">
        <v>63770797</v>
      </c>
      <c r="J67" s="25">
        <v>9637685</v>
      </c>
      <c r="K67" s="25">
        <v>17530430</v>
      </c>
      <c r="L67" s="25">
        <v>54714095</v>
      </c>
      <c r="M67" s="25">
        <v>81882210</v>
      </c>
      <c r="N67" s="25"/>
      <c r="O67" s="25"/>
      <c r="P67" s="25"/>
      <c r="Q67" s="25"/>
      <c r="R67" s="25"/>
      <c r="S67" s="25"/>
      <c r="T67" s="25"/>
      <c r="U67" s="25"/>
      <c r="V67" s="25">
        <v>145653007</v>
      </c>
      <c r="W67" s="25">
        <v>103805866</v>
      </c>
      <c r="X67" s="25"/>
      <c r="Y67" s="24"/>
      <c r="Z67" s="26">
        <v>187221714</v>
      </c>
    </row>
    <row r="68" spans="1:26" ht="13.5" hidden="1">
      <c r="A68" s="36" t="s">
        <v>31</v>
      </c>
      <c r="B68" s="18">
        <v>11987738</v>
      </c>
      <c r="C68" s="18"/>
      <c r="D68" s="19">
        <v>19080000</v>
      </c>
      <c r="E68" s="20">
        <v>19080000</v>
      </c>
      <c r="F68" s="20">
        <v>5675401</v>
      </c>
      <c r="G68" s="20">
        <v>934178</v>
      </c>
      <c r="H68" s="20">
        <v>928833</v>
      </c>
      <c r="I68" s="20">
        <v>7538412</v>
      </c>
      <c r="J68" s="20">
        <v>909930</v>
      </c>
      <c r="K68" s="20">
        <v>824303</v>
      </c>
      <c r="L68" s="20">
        <v>924486</v>
      </c>
      <c r="M68" s="20">
        <v>2658719</v>
      </c>
      <c r="N68" s="20"/>
      <c r="O68" s="20"/>
      <c r="P68" s="20"/>
      <c r="Q68" s="20"/>
      <c r="R68" s="20"/>
      <c r="S68" s="20"/>
      <c r="T68" s="20"/>
      <c r="U68" s="20"/>
      <c r="V68" s="20">
        <v>10197131</v>
      </c>
      <c r="W68" s="20">
        <v>9540000</v>
      </c>
      <c r="X68" s="20"/>
      <c r="Y68" s="19"/>
      <c r="Z68" s="22">
        <v>19080000</v>
      </c>
    </row>
    <row r="69" spans="1:26" ht="13.5" hidden="1">
      <c r="A69" s="37" t="s">
        <v>32</v>
      </c>
      <c r="B69" s="18">
        <v>117401046</v>
      </c>
      <c r="C69" s="18"/>
      <c r="D69" s="19">
        <v>140505758</v>
      </c>
      <c r="E69" s="20">
        <v>140505758</v>
      </c>
      <c r="F69" s="20">
        <v>13599174</v>
      </c>
      <c r="G69" s="20">
        <v>11180574</v>
      </c>
      <c r="H69" s="20">
        <v>24500804</v>
      </c>
      <c r="I69" s="20">
        <v>49280552</v>
      </c>
      <c r="J69" s="20">
        <v>6313544</v>
      </c>
      <c r="K69" s="20">
        <v>14240225</v>
      </c>
      <c r="L69" s="20">
        <v>51357784</v>
      </c>
      <c r="M69" s="20">
        <v>71911553</v>
      </c>
      <c r="N69" s="20"/>
      <c r="O69" s="20"/>
      <c r="P69" s="20"/>
      <c r="Q69" s="20"/>
      <c r="R69" s="20"/>
      <c r="S69" s="20"/>
      <c r="T69" s="20"/>
      <c r="U69" s="20"/>
      <c r="V69" s="20">
        <v>121192105</v>
      </c>
      <c r="W69" s="20">
        <v>80447884</v>
      </c>
      <c r="X69" s="20"/>
      <c r="Y69" s="19"/>
      <c r="Z69" s="22">
        <v>140505758</v>
      </c>
    </row>
    <row r="70" spans="1:26" ht="13.5" hidden="1">
      <c r="A70" s="38" t="s">
        <v>105</v>
      </c>
      <c r="B70" s="18">
        <v>56299156</v>
      </c>
      <c r="C70" s="18"/>
      <c r="D70" s="19">
        <v>66968148</v>
      </c>
      <c r="E70" s="20">
        <v>66968148</v>
      </c>
      <c r="F70" s="20">
        <v>5098059</v>
      </c>
      <c r="G70" s="20">
        <v>5249218</v>
      </c>
      <c r="H70" s="20">
        <v>5445952</v>
      </c>
      <c r="I70" s="20">
        <v>15793229</v>
      </c>
      <c r="J70" s="20">
        <v>6155838</v>
      </c>
      <c r="K70" s="20">
        <v>5339083</v>
      </c>
      <c r="L70" s="20">
        <v>5411330</v>
      </c>
      <c r="M70" s="20">
        <v>16906251</v>
      </c>
      <c r="N70" s="20"/>
      <c r="O70" s="20"/>
      <c r="P70" s="20"/>
      <c r="Q70" s="20"/>
      <c r="R70" s="20"/>
      <c r="S70" s="20"/>
      <c r="T70" s="20"/>
      <c r="U70" s="20"/>
      <c r="V70" s="20">
        <v>32699480</v>
      </c>
      <c r="W70" s="20">
        <v>33484074</v>
      </c>
      <c r="X70" s="20"/>
      <c r="Y70" s="19"/>
      <c r="Z70" s="22">
        <v>66968148</v>
      </c>
    </row>
    <row r="71" spans="1:26" ht="13.5" hidden="1">
      <c r="A71" s="38" t="s">
        <v>106</v>
      </c>
      <c r="B71" s="18">
        <v>29452925</v>
      </c>
      <c r="C71" s="18"/>
      <c r="D71" s="19">
        <v>39877999</v>
      </c>
      <c r="E71" s="20">
        <v>39877999</v>
      </c>
      <c r="F71" s="20">
        <v>5657294</v>
      </c>
      <c r="G71" s="20">
        <v>3086882</v>
      </c>
      <c r="H71" s="20">
        <v>16217475</v>
      </c>
      <c r="I71" s="20">
        <v>24961651</v>
      </c>
      <c r="J71" s="20">
        <v>-1420260</v>
      </c>
      <c r="K71" s="20">
        <v>4863510</v>
      </c>
      <c r="L71" s="20">
        <v>43101045</v>
      </c>
      <c r="M71" s="20">
        <v>46544295</v>
      </c>
      <c r="N71" s="20"/>
      <c r="O71" s="20"/>
      <c r="P71" s="20"/>
      <c r="Q71" s="20"/>
      <c r="R71" s="20"/>
      <c r="S71" s="20"/>
      <c r="T71" s="20"/>
      <c r="U71" s="20"/>
      <c r="V71" s="20">
        <v>71505946</v>
      </c>
      <c r="W71" s="20">
        <v>19939002</v>
      </c>
      <c r="X71" s="20"/>
      <c r="Y71" s="19"/>
      <c r="Z71" s="22">
        <v>39877999</v>
      </c>
    </row>
    <row r="72" spans="1:26" ht="13.5" hidden="1">
      <c r="A72" s="38" t="s">
        <v>107</v>
      </c>
      <c r="B72" s="18">
        <v>18895457</v>
      </c>
      <c r="C72" s="18"/>
      <c r="D72" s="19">
        <v>20063953</v>
      </c>
      <c r="E72" s="20">
        <v>20063953</v>
      </c>
      <c r="F72" s="20">
        <v>1676978</v>
      </c>
      <c r="G72" s="20">
        <v>1676926</v>
      </c>
      <c r="H72" s="20">
        <v>1673028</v>
      </c>
      <c r="I72" s="20">
        <v>5026932</v>
      </c>
      <c r="J72" s="20">
        <v>915608</v>
      </c>
      <c r="K72" s="20">
        <v>2378197</v>
      </c>
      <c r="L72" s="20">
        <v>1685649</v>
      </c>
      <c r="M72" s="20">
        <v>4979454</v>
      </c>
      <c r="N72" s="20"/>
      <c r="O72" s="20"/>
      <c r="P72" s="20"/>
      <c r="Q72" s="20"/>
      <c r="R72" s="20"/>
      <c r="S72" s="20"/>
      <c r="T72" s="20"/>
      <c r="U72" s="20"/>
      <c r="V72" s="20">
        <v>10006386</v>
      </c>
      <c r="W72" s="20">
        <v>10031976</v>
      </c>
      <c r="X72" s="20"/>
      <c r="Y72" s="19"/>
      <c r="Z72" s="22">
        <v>20063953</v>
      </c>
    </row>
    <row r="73" spans="1:26" ht="13.5" hidden="1">
      <c r="A73" s="38" t="s">
        <v>108</v>
      </c>
      <c r="B73" s="18">
        <v>12753508</v>
      </c>
      <c r="C73" s="18"/>
      <c r="D73" s="19">
        <v>13595658</v>
      </c>
      <c r="E73" s="20">
        <v>13595658</v>
      </c>
      <c r="F73" s="20">
        <v>1166843</v>
      </c>
      <c r="G73" s="20">
        <v>1167548</v>
      </c>
      <c r="H73" s="20">
        <v>1164349</v>
      </c>
      <c r="I73" s="20">
        <v>3498740</v>
      </c>
      <c r="J73" s="20">
        <v>662358</v>
      </c>
      <c r="K73" s="20">
        <v>1659435</v>
      </c>
      <c r="L73" s="20">
        <v>1159760</v>
      </c>
      <c r="M73" s="20">
        <v>3481553</v>
      </c>
      <c r="N73" s="20"/>
      <c r="O73" s="20"/>
      <c r="P73" s="20"/>
      <c r="Q73" s="20"/>
      <c r="R73" s="20"/>
      <c r="S73" s="20"/>
      <c r="T73" s="20"/>
      <c r="U73" s="20"/>
      <c r="V73" s="20">
        <v>6980293</v>
      </c>
      <c r="W73" s="20">
        <v>16992832</v>
      </c>
      <c r="X73" s="20"/>
      <c r="Y73" s="19"/>
      <c r="Z73" s="22">
        <v>13595658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24550613</v>
      </c>
      <c r="C75" s="27"/>
      <c r="D75" s="28">
        <v>27635956</v>
      </c>
      <c r="E75" s="29">
        <v>27635956</v>
      </c>
      <c r="F75" s="29">
        <v>2246605</v>
      </c>
      <c r="G75" s="29">
        <v>2307572</v>
      </c>
      <c r="H75" s="29">
        <v>2397656</v>
      </c>
      <c r="I75" s="29">
        <v>6951833</v>
      </c>
      <c r="J75" s="29">
        <v>2414211</v>
      </c>
      <c r="K75" s="29">
        <v>2465902</v>
      </c>
      <c r="L75" s="29">
        <v>2431825</v>
      </c>
      <c r="M75" s="29">
        <v>7311938</v>
      </c>
      <c r="N75" s="29"/>
      <c r="O75" s="29"/>
      <c r="P75" s="29"/>
      <c r="Q75" s="29"/>
      <c r="R75" s="29"/>
      <c r="S75" s="29"/>
      <c r="T75" s="29"/>
      <c r="U75" s="29"/>
      <c r="V75" s="29">
        <v>14263771</v>
      </c>
      <c r="W75" s="29">
        <v>13817982</v>
      </c>
      <c r="X75" s="29"/>
      <c r="Y75" s="28"/>
      <c r="Z75" s="30">
        <v>27635956</v>
      </c>
    </row>
    <row r="76" spans="1:26" ht="13.5" hidden="1">
      <c r="A76" s="41" t="s">
        <v>112</v>
      </c>
      <c r="B76" s="31">
        <v>158654134</v>
      </c>
      <c r="C76" s="31"/>
      <c r="D76" s="32">
        <v>115408092</v>
      </c>
      <c r="E76" s="33">
        <v>115408092</v>
      </c>
      <c r="F76" s="33">
        <v>6997197</v>
      </c>
      <c r="G76" s="33">
        <v>7909415</v>
      </c>
      <c r="H76" s="33">
        <v>7110879</v>
      </c>
      <c r="I76" s="33">
        <v>22017491</v>
      </c>
      <c r="J76" s="33">
        <v>7374608</v>
      </c>
      <c r="K76" s="33">
        <v>6954368</v>
      </c>
      <c r="L76" s="33">
        <v>4518808</v>
      </c>
      <c r="M76" s="33">
        <v>18847784</v>
      </c>
      <c r="N76" s="33"/>
      <c r="O76" s="33"/>
      <c r="P76" s="33"/>
      <c r="Q76" s="33"/>
      <c r="R76" s="33"/>
      <c r="S76" s="33"/>
      <c r="T76" s="33"/>
      <c r="U76" s="33"/>
      <c r="V76" s="33">
        <v>40865275</v>
      </c>
      <c r="W76" s="33">
        <v>57704046</v>
      </c>
      <c r="X76" s="33"/>
      <c r="Y76" s="32"/>
      <c r="Z76" s="34">
        <v>115408092</v>
      </c>
    </row>
    <row r="77" spans="1:26" ht="13.5" hidden="1">
      <c r="A77" s="36" t="s">
        <v>31</v>
      </c>
      <c r="B77" s="18"/>
      <c r="C77" s="18"/>
      <c r="D77" s="19">
        <v>10494000</v>
      </c>
      <c r="E77" s="20">
        <v>10494000</v>
      </c>
      <c r="F77" s="20">
        <v>1565660</v>
      </c>
      <c r="G77" s="20">
        <v>798155</v>
      </c>
      <c r="H77" s="20">
        <v>1591515</v>
      </c>
      <c r="I77" s="20">
        <v>3955330</v>
      </c>
      <c r="J77" s="20">
        <v>765691</v>
      </c>
      <c r="K77" s="20">
        <v>705156</v>
      </c>
      <c r="L77" s="20">
        <v>474660</v>
      </c>
      <c r="M77" s="20">
        <v>1945507</v>
      </c>
      <c r="N77" s="20"/>
      <c r="O77" s="20"/>
      <c r="P77" s="20"/>
      <c r="Q77" s="20"/>
      <c r="R77" s="20"/>
      <c r="S77" s="20"/>
      <c r="T77" s="20"/>
      <c r="U77" s="20"/>
      <c r="V77" s="20">
        <v>5900837</v>
      </c>
      <c r="W77" s="20">
        <v>5247000</v>
      </c>
      <c r="X77" s="20"/>
      <c r="Y77" s="19"/>
      <c r="Z77" s="22">
        <v>10494000</v>
      </c>
    </row>
    <row r="78" spans="1:26" ht="13.5" hidden="1">
      <c r="A78" s="37" t="s">
        <v>32</v>
      </c>
      <c r="B78" s="18">
        <v>158654134</v>
      </c>
      <c r="C78" s="18"/>
      <c r="D78" s="19">
        <v>77278140</v>
      </c>
      <c r="E78" s="20">
        <v>77278140</v>
      </c>
      <c r="F78" s="20">
        <v>5215536</v>
      </c>
      <c r="G78" s="20">
        <v>6980788</v>
      </c>
      <c r="H78" s="20">
        <v>5250103</v>
      </c>
      <c r="I78" s="20">
        <v>17446427</v>
      </c>
      <c r="J78" s="20">
        <v>6608917</v>
      </c>
      <c r="K78" s="20">
        <v>6148746</v>
      </c>
      <c r="L78" s="20">
        <v>4008233</v>
      </c>
      <c r="M78" s="20">
        <v>16765896</v>
      </c>
      <c r="N78" s="20"/>
      <c r="O78" s="20"/>
      <c r="P78" s="20"/>
      <c r="Q78" s="20"/>
      <c r="R78" s="20"/>
      <c r="S78" s="20"/>
      <c r="T78" s="20"/>
      <c r="U78" s="20"/>
      <c r="V78" s="20">
        <v>34212323</v>
      </c>
      <c r="W78" s="20">
        <v>38639070</v>
      </c>
      <c r="X78" s="20"/>
      <c r="Y78" s="19"/>
      <c r="Z78" s="22">
        <v>77278140</v>
      </c>
    </row>
    <row r="79" spans="1:26" ht="13.5" hidden="1">
      <c r="A79" s="38" t="s">
        <v>105</v>
      </c>
      <c r="B79" s="18"/>
      <c r="C79" s="18"/>
      <c r="D79" s="19">
        <v>36832476</v>
      </c>
      <c r="E79" s="20">
        <v>36832476</v>
      </c>
      <c r="F79" s="20">
        <v>3201074</v>
      </c>
      <c r="G79" s="20">
        <v>5249288</v>
      </c>
      <c r="H79" s="20">
        <v>3713202</v>
      </c>
      <c r="I79" s="20">
        <v>12163564</v>
      </c>
      <c r="J79" s="20">
        <v>4559474</v>
      </c>
      <c r="K79" s="20">
        <v>4778750</v>
      </c>
      <c r="L79" s="20">
        <v>2397993</v>
      </c>
      <c r="M79" s="20">
        <v>11736217</v>
      </c>
      <c r="N79" s="20"/>
      <c r="O79" s="20"/>
      <c r="P79" s="20"/>
      <c r="Q79" s="20"/>
      <c r="R79" s="20"/>
      <c r="S79" s="20"/>
      <c r="T79" s="20"/>
      <c r="U79" s="20"/>
      <c r="V79" s="20">
        <v>23899781</v>
      </c>
      <c r="W79" s="20">
        <v>18416238</v>
      </c>
      <c r="X79" s="20"/>
      <c r="Y79" s="19"/>
      <c r="Z79" s="22">
        <v>36832476</v>
      </c>
    </row>
    <row r="80" spans="1:26" ht="13.5" hidden="1">
      <c r="A80" s="38" t="s">
        <v>106</v>
      </c>
      <c r="B80" s="18"/>
      <c r="C80" s="18"/>
      <c r="D80" s="19">
        <v>21932892</v>
      </c>
      <c r="E80" s="20">
        <v>21932892</v>
      </c>
      <c r="F80" s="20">
        <v>502265</v>
      </c>
      <c r="G80" s="20">
        <v>703907</v>
      </c>
      <c r="H80" s="20">
        <v>559047</v>
      </c>
      <c r="I80" s="20">
        <v>1765219</v>
      </c>
      <c r="J80" s="20">
        <v>736212</v>
      </c>
      <c r="K80" s="20">
        <v>664169</v>
      </c>
      <c r="L80" s="20">
        <v>435527</v>
      </c>
      <c r="M80" s="20">
        <v>1835908</v>
      </c>
      <c r="N80" s="20"/>
      <c r="O80" s="20"/>
      <c r="P80" s="20"/>
      <c r="Q80" s="20"/>
      <c r="R80" s="20"/>
      <c r="S80" s="20"/>
      <c r="T80" s="20"/>
      <c r="U80" s="20"/>
      <c r="V80" s="20">
        <v>3601127</v>
      </c>
      <c r="W80" s="20">
        <v>10966446</v>
      </c>
      <c r="X80" s="20"/>
      <c r="Y80" s="19"/>
      <c r="Z80" s="22">
        <v>21932892</v>
      </c>
    </row>
    <row r="81" spans="1:26" ht="13.5" hidden="1">
      <c r="A81" s="38" t="s">
        <v>107</v>
      </c>
      <c r="B81" s="18"/>
      <c r="C81" s="18"/>
      <c r="D81" s="19">
        <v>11035164</v>
      </c>
      <c r="E81" s="20">
        <v>11035164</v>
      </c>
      <c r="F81" s="20">
        <v>265201</v>
      </c>
      <c r="G81" s="20">
        <v>350904</v>
      </c>
      <c r="H81" s="20">
        <v>304719</v>
      </c>
      <c r="I81" s="20">
        <v>920824</v>
      </c>
      <c r="J81" s="20">
        <v>312824</v>
      </c>
      <c r="K81" s="20">
        <v>283617</v>
      </c>
      <c r="L81" s="20">
        <v>130999</v>
      </c>
      <c r="M81" s="20">
        <v>727440</v>
      </c>
      <c r="N81" s="20"/>
      <c r="O81" s="20"/>
      <c r="P81" s="20"/>
      <c r="Q81" s="20"/>
      <c r="R81" s="20"/>
      <c r="S81" s="20"/>
      <c r="T81" s="20"/>
      <c r="U81" s="20"/>
      <c r="V81" s="20">
        <v>1648264</v>
      </c>
      <c r="W81" s="20">
        <v>5517582</v>
      </c>
      <c r="X81" s="20"/>
      <c r="Y81" s="19"/>
      <c r="Z81" s="22">
        <v>11035164</v>
      </c>
    </row>
    <row r="82" spans="1:26" ht="13.5" hidden="1">
      <c r="A82" s="38" t="s">
        <v>108</v>
      </c>
      <c r="B82" s="18"/>
      <c r="C82" s="18"/>
      <c r="D82" s="19">
        <v>7477608</v>
      </c>
      <c r="E82" s="20">
        <v>7477608</v>
      </c>
      <c r="F82" s="20">
        <v>162846</v>
      </c>
      <c r="G82" s="20">
        <v>192068</v>
      </c>
      <c r="H82" s="20">
        <v>196229</v>
      </c>
      <c r="I82" s="20">
        <v>551143</v>
      </c>
      <c r="J82" s="20">
        <v>196793</v>
      </c>
      <c r="K82" s="20">
        <v>173557</v>
      </c>
      <c r="L82" s="20">
        <v>80655</v>
      </c>
      <c r="M82" s="20">
        <v>451005</v>
      </c>
      <c r="N82" s="20"/>
      <c r="O82" s="20"/>
      <c r="P82" s="20"/>
      <c r="Q82" s="20"/>
      <c r="R82" s="20"/>
      <c r="S82" s="20"/>
      <c r="T82" s="20"/>
      <c r="U82" s="20"/>
      <c r="V82" s="20">
        <v>1002148</v>
      </c>
      <c r="W82" s="20">
        <v>3738804</v>
      </c>
      <c r="X82" s="20"/>
      <c r="Y82" s="19"/>
      <c r="Z82" s="22">
        <v>7477608</v>
      </c>
    </row>
    <row r="83" spans="1:26" ht="13.5" hidden="1">
      <c r="A83" s="38" t="s">
        <v>109</v>
      </c>
      <c r="B83" s="18">
        <v>158654134</v>
      </c>
      <c r="C83" s="18"/>
      <c r="D83" s="19"/>
      <c r="E83" s="20"/>
      <c r="F83" s="20">
        <v>1084150</v>
      </c>
      <c r="G83" s="20">
        <v>484621</v>
      </c>
      <c r="H83" s="20">
        <v>476906</v>
      </c>
      <c r="I83" s="20">
        <v>2045677</v>
      </c>
      <c r="J83" s="20">
        <v>803614</v>
      </c>
      <c r="K83" s="20">
        <v>248653</v>
      </c>
      <c r="L83" s="20">
        <v>963059</v>
      </c>
      <c r="M83" s="20">
        <v>2015326</v>
      </c>
      <c r="N83" s="20"/>
      <c r="O83" s="20"/>
      <c r="P83" s="20"/>
      <c r="Q83" s="20"/>
      <c r="R83" s="20"/>
      <c r="S83" s="20"/>
      <c r="T83" s="20"/>
      <c r="U83" s="20"/>
      <c r="V83" s="20">
        <v>4061003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27635952</v>
      </c>
      <c r="E84" s="29">
        <v>27635952</v>
      </c>
      <c r="F84" s="29">
        <v>216001</v>
      </c>
      <c r="G84" s="29">
        <v>130472</v>
      </c>
      <c r="H84" s="29">
        <v>269261</v>
      </c>
      <c r="I84" s="29">
        <v>615734</v>
      </c>
      <c r="J84" s="29"/>
      <c r="K84" s="29">
        <v>100466</v>
      </c>
      <c r="L84" s="29">
        <v>35915</v>
      </c>
      <c r="M84" s="29">
        <v>136381</v>
      </c>
      <c r="N84" s="29"/>
      <c r="O84" s="29"/>
      <c r="P84" s="29"/>
      <c r="Q84" s="29"/>
      <c r="R84" s="29"/>
      <c r="S84" s="29"/>
      <c r="T84" s="29"/>
      <c r="U84" s="29"/>
      <c r="V84" s="29">
        <v>752115</v>
      </c>
      <c r="W84" s="29">
        <v>13817976</v>
      </c>
      <c r="X84" s="29"/>
      <c r="Y84" s="28"/>
      <c r="Z84" s="30">
        <v>27635952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16479531</v>
      </c>
      <c r="E5" s="59">
        <v>16479531</v>
      </c>
      <c r="F5" s="59">
        <v>16479531</v>
      </c>
      <c r="G5" s="59">
        <v>2501739</v>
      </c>
      <c r="H5" s="59">
        <v>46718</v>
      </c>
      <c r="I5" s="59">
        <v>19027988</v>
      </c>
      <c r="J5" s="59">
        <v>17114</v>
      </c>
      <c r="K5" s="59">
        <v>23262</v>
      </c>
      <c r="L5" s="59">
        <v>1110</v>
      </c>
      <c r="M5" s="59">
        <v>41486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19069474</v>
      </c>
      <c r="W5" s="59">
        <v>11675000</v>
      </c>
      <c r="X5" s="59">
        <v>7394474</v>
      </c>
      <c r="Y5" s="60">
        <v>63.34</v>
      </c>
      <c r="Z5" s="61">
        <v>16479531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1200000</v>
      </c>
      <c r="E7" s="59">
        <v>1200000</v>
      </c>
      <c r="F7" s="59">
        <v>126045</v>
      </c>
      <c r="G7" s="59">
        <v>146447</v>
      </c>
      <c r="H7" s="59">
        <v>181587</v>
      </c>
      <c r="I7" s="59">
        <v>454079</v>
      </c>
      <c r="J7" s="59">
        <v>148878</v>
      </c>
      <c r="K7" s="59">
        <v>132901</v>
      </c>
      <c r="L7" s="59">
        <v>104845</v>
      </c>
      <c r="M7" s="59">
        <v>386624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840703</v>
      </c>
      <c r="W7" s="59">
        <v>671000</v>
      </c>
      <c r="X7" s="59">
        <v>169703</v>
      </c>
      <c r="Y7" s="60">
        <v>25.29</v>
      </c>
      <c r="Z7" s="61">
        <v>1200000</v>
      </c>
    </row>
    <row r="8" spans="1:26" ht="13.5">
      <c r="A8" s="57" t="s">
        <v>34</v>
      </c>
      <c r="B8" s="18">
        <v>0</v>
      </c>
      <c r="C8" s="18">
        <v>0</v>
      </c>
      <c r="D8" s="58">
        <v>105837000</v>
      </c>
      <c r="E8" s="59">
        <v>105837000</v>
      </c>
      <c r="F8" s="59">
        <v>41519000</v>
      </c>
      <c r="G8" s="59">
        <v>3005000</v>
      </c>
      <c r="H8" s="59">
        <v>0</v>
      </c>
      <c r="I8" s="59">
        <v>44524000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44524000</v>
      </c>
      <c r="W8" s="59">
        <v>78000000</v>
      </c>
      <c r="X8" s="59">
        <v>-33476000</v>
      </c>
      <c r="Y8" s="60">
        <v>-42.92</v>
      </c>
      <c r="Z8" s="61">
        <v>105837000</v>
      </c>
    </row>
    <row r="9" spans="1:26" ht="13.5">
      <c r="A9" s="57" t="s">
        <v>35</v>
      </c>
      <c r="B9" s="18">
        <v>0</v>
      </c>
      <c r="C9" s="18">
        <v>0</v>
      </c>
      <c r="D9" s="58">
        <v>9603967</v>
      </c>
      <c r="E9" s="59">
        <v>9603967</v>
      </c>
      <c r="F9" s="59">
        <v>85702</v>
      </c>
      <c r="G9" s="59">
        <v>106771</v>
      </c>
      <c r="H9" s="59">
        <v>3265722</v>
      </c>
      <c r="I9" s="59">
        <v>3458195</v>
      </c>
      <c r="J9" s="59">
        <v>3711849</v>
      </c>
      <c r="K9" s="59">
        <v>1322181</v>
      </c>
      <c r="L9" s="59">
        <v>119334</v>
      </c>
      <c r="M9" s="59">
        <v>5153364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8611559</v>
      </c>
      <c r="W9" s="59">
        <v>5465000</v>
      </c>
      <c r="X9" s="59">
        <v>3146559</v>
      </c>
      <c r="Y9" s="60">
        <v>57.58</v>
      </c>
      <c r="Z9" s="61">
        <v>9603967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133120498</v>
      </c>
      <c r="E10" s="65">
        <f t="shared" si="0"/>
        <v>133120498</v>
      </c>
      <c r="F10" s="65">
        <f t="shared" si="0"/>
        <v>58210278</v>
      </c>
      <c r="G10" s="65">
        <f t="shared" si="0"/>
        <v>5759957</v>
      </c>
      <c r="H10" s="65">
        <f t="shared" si="0"/>
        <v>3494027</v>
      </c>
      <c r="I10" s="65">
        <f t="shared" si="0"/>
        <v>67464262</v>
      </c>
      <c r="J10" s="65">
        <f t="shared" si="0"/>
        <v>3877841</v>
      </c>
      <c r="K10" s="65">
        <f t="shared" si="0"/>
        <v>1478344</v>
      </c>
      <c r="L10" s="65">
        <f t="shared" si="0"/>
        <v>225289</v>
      </c>
      <c r="M10" s="65">
        <f t="shared" si="0"/>
        <v>5581474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73045736</v>
      </c>
      <c r="W10" s="65">
        <f t="shared" si="0"/>
        <v>95811000</v>
      </c>
      <c r="X10" s="65">
        <f t="shared" si="0"/>
        <v>-22765264</v>
      </c>
      <c r="Y10" s="66">
        <f>+IF(W10&lt;&gt;0,(X10/W10)*100,0)</f>
        <v>-23.760595338739808</v>
      </c>
      <c r="Z10" s="67">
        <f t="shared" si="0"/>
        <v>133120498</v>
      </c>
    </row>
    <row r="11" spans="1:26" ht="13.5">
      <c r="A11" s="57" t="s">
        <v>36</v>
      </c>
      <c r="B11" s="18">
        <v>0</v>
      </c>
      <c r="C11" s="18">
        <v>0</v>
      </c>
      <c r="D11" s="58">
        <v>28199086</v>
      </c>
      <c r="E11" s="59">
        <v>28199086</v>
      </c>
      <c r="F11" s="59">
        <v>3095966</v>
      </c>
      <c r="G11" s="59">
        <v>2168931</v>
      </c>
      <c r="H11" s="59">
        <v>1941184</v>
      </c>
      <c r="I11" s="59">
        <v>7206081</v>
      </c>
      <c r="J11" s="59">
        <v>2050724</v>
      </c>
      <c r="K11" s="59">
        <v>3448253</v>
      </c>
      <c r="L11" s="59">
        <v>2359558</v>
      </c>
      <c r="M11" s="59">
        <v>7858535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15064616</v>
      </c>
      <c r="W11" s="59">
        <v>13600000</v>
      </c>
      <c r="X11" s="59">
        <v>1464616</v>
      </c>
      <c r="Y11" s="60">
        <v>10.77</v>
      </c>
      <c r="Z11" s="61">
        <v>28199086</v>
      </c>
    </row>
    <row r="12" spans="1:26" ht="13.5">
      <c r="A12" s="57" t="s">
        <v>37</v>
      </c>
      <c r="B12" s="18">
        <v>0</v>
      </c>
      <c r="C12" s="18">
        <v>0</v>
      </c>
      <c r="D12" s="58">
        <v>9871754</v>
      </c>
      <c r="E12" s="59">
        <v>9871754</v>
      </c>
      <c r="F12" s="59">
        <v>671782</v>
      </c>
      <c r="G12" s="59">
        <v>699519</v>
      </c>
      <c r="H12" s="59">
        <v>713126</v>
      </c>
      <c r="I12" s="59">
        <v>2084427</v>
      </c>
      <c r="J12" s="59">
        <v>715704</v>
      </c>
      <c r="K12" s="59">
        <v>815405</v>
      </c>
      <c r="L12" s="59">
        <v>784848</v>
      </c>
      <c r="M12" s="59">
        <v>2315957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4400384</v>
      </c>
      <c r="W12" s="59">
        <v>3940000</v>
      </c>
      <c r="X12" s="59">
        <v>460384</v>
      </c>
      <c r="Y12" s="60">
        <v>11.68</v>
      </c>
      <c r="Z12" s="61">
        <v>9871754</v>
      </c>
    </row>
    <row r="13" spans="1:26" ht="13.5">
      <c r="A13" s="57" t="s">
        <v>98</v>
      </c>
      <c r="B13" s="18">
        <v>0</v>
      </c>
      <c r="C13" s="18">
        <v>0</v>
      </c>
      <c r="D13" s="58">
        <v>43000000</v>
      </c>
      <c r="E13" s="59">
        <v>43000000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21300000</v>
      </c>
      <c r="X13" s="59">
        <v>-21300000</v>
      </c>
      <c r="Y13" s="60">
        <v>-100</v>
      </c>
      <c r="Z13" s="61">
        <v>43000000</v>
      </c>
    </row>
    <row r="14" spans="1:26" ht="13.5">
      <c r="A14" s="57" t="s">
        <v>38</v>
      </c>
      <c r="B14" s="18">
        <v>0</v>
      </c>
      <c r="C14" s="18">
        <v>0</v>
      </c>
      <c r="D14" s="58">
        <v>290907</v>
      </c>
      <c r="E14" s="59">
        <v>290907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144702</v>
      </c>
      <c r="X14" s="59">
        <v>-144702</v>
      </c>
      <c r="Y14" s="60">
        <v>-100</v>
      </c>
      <c r="Z14" s="61">
        <v>290907</v>
      </c>
    </row>
    <row r="15" spans="1:26" ht="13.5">
      <c r="A15" s="57" t="s">
        <v>39</v>
      </c>
      <c r="B15" s="18">
        <v>0</v>
      </c>
      <c r="C15" s="18">
        <v>0</v>
      </c>
      <c r="D15" s="58">
        <v>16000000</v>
      </c>
      <c r="E15" s="59">
        <v>16000000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7500000</v>
      </c>
      <c r="X15" s="59">
        <v>-7500000</v>
      </c>
      <c r="Y15" s="60">
        <v>-100</v>
      </c>
      <c r="Z15" s="61">
        <v>16000000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71957977</v>
      </c>
      <c r="E17" s="59">
        <v>71957977</v>
      </c>
      <c r="F17" s="59">
        <v>6173174</v>
      </c>
      <c r="G17" s="59">
        <v>13599851</v>
      </c>
      <c r="H17" s="59">
        <v>4140160</v>
      </c>
      <c r="I17" s="59">
        <v>23913185</v>
      </c>
      <c r="J17" s="59">
        <v>6551480</v>
      </c>
      <c r="K17" s="59">
        <v>6379541</v>
      </c>
      <c r="L17" s="59">
        <v>8455736</v>
      </c>
      <c r="M17" s="59">
        <v>21386757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45299942</v>
      </c>
      <c r="W17" s="59">
        <v>33420000</v>
      </c>
      <c r="X17" s="59">
        <v>11879942</v>
      </c>
      <c r="Y17" s="60">
        <v>35.55</v>
      </c>
      <c r="Z17" s="61">
        <v>71957977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169319724</v>
      </c>
      <c r="E18" s="72">
        <f t="shared" si="1"/>
        <v>169319724</v>
      </c>
      <c r="F18" s="72">
        <f t="shared" si="1"/>
        <v>9940922</v>
      </c>
      <c r="G18" s="72">
        <f t="shared" si="1"/>
        <v>16468301</v>
      </c>
      <c r="H18" s="72">
        <f t="shared" si="1"/>
        <v>6794470</v>
      </c>
      <c r="I18" s="72">
        <f t="shared" si="1"/>
        <v>33203693</v>
      </c>
      <c r="J18" s="72">
        <f t="shared" si="1"/>
        <v>9317908</v>
      </c>
      <c r="K18" s="72">
        <f t="shared" si="1"/>
        <v>10643199</v>
      </c>
      <c r="L18" s="72">
        <f t="shared" si="1"/>
        <v>11600142</v>
      </c>
      <c r="M18" s="72">
        <f t="shared" si="1"/>
        <v>31561249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64764942</v>
      </c>
      <c r="W18" s="72">
        <f t="shared" si="1"/>
        <v>79904702</v>
      </c>
      <c r="X18" s="72">
        <f t="shared" si="1"/>
        <v>-15139760</v>
      </c>
      <c r="Y18" s="66">
        <f>+IF(W18&lt;&gt;0,(X18/W18)*100,0)</f>
        <v>-18.9472704622564</v>
      </c>
      <c r="Z18" s="73">
        <f t="shared" si="1"/>
        <v>169319724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-36199226</v>
      </c>
      <c r="E19" s="76">
        <f t="shared" si="2"/>
        <v>-36199226</v>
      </c>
      <c r="F19" s="76">
        <f t="shared" si="2"/>
        <v>48269356</v>
      </c>
      <c r="G19" s="76">
        <f t="shared" si="2"/>
        <v>-10708344</v>
      </c>
      <c r="H19" s="76">
        <f t="shared" si="2"/>
        <v>-3300443</v>
      </c>
      <c r="I19" s="76">
        <f t="shared" si="2"/>
        <v>34260569</v>
      </c>
      <c r="J19" s="76">
        <f t="shared" si="2"/>
        <v>-5440067</v>
      </c>
      <c r="K19" s="76">
        <f t="shared" si="2"/>
        <v>-9164855</v>
      </c>
      <c r="L19" s="76">
        <f t="shared" si="2"/>
        <v>-11374853</v>
      </c>
      <c r="M19" s="76">
        <f t="shared" si="2"/>
        <v>-25979775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8280794</v>
      </c>
      <c r="W19" s="76">
        <f>IF(E10=E18,0,W10-W18)</f>
        <v>15906298</v>
      </c>
      <c r="X19" s="76">
        <f t="shared" si="2"/>
        <v>-7625504</v>
      </c>
      <c r="Y19" s="77">
        <f>+IF(W19&lt;&gt;0,(X19/W19)*100,0)</f>
        <v>-47.940155528332234</v>
      </c>
      <c r="Z19" s="78">
        <f t="shared" si="2"/>
        <v>-36199226</v>
      </c>
    </row>
    <row r="20" spans="1:26" ht="13.5">
      <c r="A20" s="57" t="s">
        <v>44</v>
      </c>
      <c r="B20" s="18">
        <v>0</v>
      </c>
      <c r="C20" s="18">
        <v>0</v>
      </c>
      <c r="D20" s="58">
        <v>27262000</v>
      </c>
      <c r="E20" s="59">
        <v>27262000</v>
      </c>
      <c r="F20" s="59">
        <v>14148000</v>
      </c>
      <c r="G20" s="59">
        <v>0</v>
      </c>
      <c r="H20" s="59">
        <v>0</v>
      </c>
      <c r="I20" s="59">
        <v>14148000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14148000</v>
      </c>
      <c r="W20" s="59">
        <v>23000000</v>
      </c>
      <c r="X20" s="59">
        <v>-8852000</v>
      </c>
      <c r="Y20" s="60">
        <v>-38.49</v>
      </c>
      <c r="Z20" s="61">
        <v>27262000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-8937226</v>
      </c>
      <c r="E22" s="87">
        <f t="shared" si="3"/>
        <v>-8937226</v>
      </c>
      <c r="F22" s="87">
        <f t="shared" si="3"/>
        <v>62417356</v>
      </c>
      <c r="G22" s="87">
        <f t="shared" si="3"/>
        <v>-10708344</v>
      </c>
      <c r="H22" s="87">
        <f t="shared" si="3"/>
        <v>-3300443</v>
      </c>
      <c r="I22" s="87">
        <f t="shared" si="3"/>
        <v>48408569</v>
      </c>
      <c r="J22" s="87">
        <f t="shared" si="3"/>
        <v>-5440067</v>
      </c>
      <c r="K22" s="87">
        <f t="shared" si="3"/>
        <v>-9164855</v>
      </c>
      <c r="L22" s="87">
        <f t="shared" si="3"/>
        <v>-11374853</v>
      </c>
      <c r="M22" s="87">
        <f t="shared" si="3"/>
        <v>-25979775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22428794</v>
      </c>
      <c r="W22" s="87">
        <f t="shared" si="3"/>
        <v>38906298</v>
      </c>
      <c r="X22" s="87">
        <f t="shared" si="3"/>
        <v>-16477504</v>
      </c>
      <c r="Y22" s="88">
        <f>+IF(W22&lt;&gt;0,(X22/W22)*100,0)</f>
        <v>-42.3517652591876</v>
      </c>
      <c r="Z22" s="89">
        <f t="shared" si="3"/>
        <v>-8937226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-8937226</v>
      </c>
      <c r="E24" s="76">
        <f t="shared" si="4"/>
        <v>-8937226</v>
      </c>
      <c r="F24" s="76">
        <f t="shared" si="4"/>
        <v>62417356</v>
      </c>
      <c r="G24" s="76">
        <f t="shared" si="4"/>
        <v>-10708344</v>
      </c>
      <c r="H24" s="76">
        <f t="shared" si="4"/>
        <v>-3300443</v>
      </c>
      <c r="I24" s="76">
        <f t="shared" si="4"/>
        <v>48408569</v>
      </c>
      <c r="J24" s="76">
        <f t="shared" si="4"/>
        <v>-5440067</v>
      </c>
      <c r="K24" s="76">
        <f t="shared" si="4"/>
        <v>-9164855</v>
      </c>
      <c r="L24" s="76">
        <f t="shared" si="4"/>
        <v>-11374853</v>
      </c>
      <c r="M24" s="76">
        <f t="shared" si="4"/>
        <v>-25979775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22428794</v>
      </c>
      <c r="W24" s="76">
        <f t="shared" si="4"/>
        <v>38906298</v>
      </c>
      <c r="X24" s="76">
        <f t="shared" si="4"/>
        <v>-16477504</v>
      </c>
      <c r="Y24" s="77">
        <f>+IF(W24&lt;&gt;0,(X24/W24)*100,0)</f>
        <v>-42.3517652591876</v>
      </c>
      <c r="Z24" s="78">
        <f t="shared" si="4"/>
        <v>-8937226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47897000</v>
      </c>
      <c r="E27" s="99">
        <v>47897000</v>
      </c>
      <c r="F27" s="99">
        <v>6079612</v>
      </c>
      <c r="G27" s="99">
        <v>0</v>
      </c>
      <c r="H27" s="99">
        <v>1792691</v>
      </c>
      <c r="I27" s="99">
        <v>7872303</v>
      </c>
      <c r="J27" s="99">
        <v>1492449</v>
      </c>
      <c r="K27" s="99">
        <v>1678980</v>
      </c>
      <c r="L27" s="99">
        <v>5360672</v>
      </c>
      <c r="M27" s="99">
        <v>8532101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16404404</v>
      </c>
      <c r="W27" s="99">
        <v>23948500</v>
      </c>
      <c r="X27" s="99">
        <v>-7544096</v>
      </c>
      <c r="Y27" s="100">
        <v>-31.5</v>
      </c>
      <c r="Z27" s="101">
        <v>47897000</v>
      </c>
    </row>
    <row r="28" spans="1:26" ht="13.5">
      <c r="A28" s="102" t="s">
        <v>44</v>
      </c>
      <c r="B28" s="18">
        <v>0</v>
      </c>
      <c r="C28" s="18">
        <v>0</v>
      </c>
      <c r="D28" s="58">
        <v>43597000</v>
      </c>
      <c r="E28" s="59">
        <v>43597000</v>
      </c>
      <c r="F28" s="59">
        <v>652677</v>
      </c>
      <c r="G28" s="59">
        <v>0</v>
      </c>
      <c r="H28" s="59">
        <v>1792691</v>
      </c>
      <c r="I28" s="59">
        <v>2445368</v>
      </c>
      <c r="J28" s="59">
        <v>1492449</v>
      </c>
      <c r="K28" s="59">
        <v>1678980</v>
      </c>
      <c r="L28" s="59">
        <v>5360672</v>
      </c>
      <c r="M28" s="59">
        <v>8532101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10977469</v>
      </c>
      <c r="W28" s="59">
        <v>21798500</v>
      </c>
      <c r="X28" s="59">
        <v>-10821031</v>
      </c>
      <c r="Y28" s="60">
        <v>-49.64</v>
      </c>
      <c r="Z28" s="61">
        <v>43597000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4300000</v>
      </c>
      <c r="E31" s="59">
        <v>4300000</v>
      </c>
      <c r="F31" s="59">
        <v>5426935</v>
      </c>
      <c r="G31" s="59">
        <v>0</v>
      </c>
      <c r="H31" s="59">
        <v>0</v>
      </c>
      <c r="I31" s="59">
        <v>5426935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5426935</v>
      </c>
      <c r="W31" s="59">
        <v>2150000</v>
      </c>
      <c r="X31" s="59">
        <v>3276935</v>
      </c>
      <c r="Y31" s="60">
        <v>152.42</v>
      </c>
      <c r="Z31" s="61">
        <v>4300000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47897000</v>
      </c>
      <c r="E32" s="99">
        <f t="shared" si="5"/>
        <v>47897000</v>
      </c>
      <c r="F32" s="99">
        <f t="shared" si="5"/>
        <v>6079612</v>
      </c>
      <c r="G32" s="99">
        <f t="shared" si="5"/>
        <v>0</v>
      </c>
      <c r="H32" s="99">
        <f t="shared" si="5"/>
        <v>1792691</v>
      </c>
      <c r="I32" s="99">
        <f t="shared" si="5"/>
        <v>7872303</v>
      </c>
      <c r="J32" s="99">
        <f t="shared" si="5"/>
        <v>1492449</v>
      </c>
      <c r="K32" s="99">
        <f t="shared" si="5"/>
        <v>1678980</v>
      </c>
      <c r="L32" s="99">
        <f t="shared" si="5"/>
        <v>5360672</v>
      </c>
      <c r="M32" s="99">
        <f t="shared" si="5"/>
        <v>8532101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16404404</v>
      </c>
      <c r="W32" s="99">
        <f t="shared" si="5"/>
        <v>23948500</v>
      </c>
      <c r="X32" s="99">
        <f t="shared" si="5"/>
        <v>-7544096</v>
      </c>
      <c r="Y32" s="100">
        <f>+IF(W32&lt;&gt;0,(X32/W32)*100,0)</f>
        <v>-31.501329937156815</v>
      </c>
      <c r="Z32" s="101">
        <f t="shared" si="5"/>
        <v>47897000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48920086</v>
      </c>
      <c r="E35" s="59">
        <v>48920086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24460043</v>
      </c>
      <c r="X35" s="59">
        <v>-24460043</v>
      </c>
      <c r="Y35" s="60">
        <v>-100</v>
      </c>
      <c r="Z35" s="61">
        <v>48920086</v>
      </c>
    </row>
    <row r="36" spans="1:26" ht="13.5">
      <c r="A36" s="57" t="s">
        <v>53</v>
      </c>
      <c r="B36" s="18">
        <v>0</v>
      </c>
      <c r="C36" s="18">
        <v>0</v>
      </c>
      <c r="D36" s="58">
        <v>944666370</v>
      </c>
      <c r="E36" s="59">
        <v>944666370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472333185</v>
      </c>
      <c r="X36" s="59">
        <v>-472333185</v>
      </c>
      <c r="Y36" s="60">
        <v>-100</v>
      </c>
      <c r="Z36" s="61">
        <v>944666370</v>
      </c>
    </row>
    <row r="37" spans="1:26" ht="13.5">
      <c r="A37" s="57" t="s">
        <v>54</v>
      </c>
      <c r="B37" s="18">
        <v>0</v>
      </c>
      <c r="C37" s="18">
        <v>0</v>
      </c>
      <c r="D37" s="58">
        <v>57000000</v>
      </c>
      <c r="E37" s="59">
        <v>57000000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28500000</v>
      </c>
      <c r="X37" s="59">
        <v>-28500000</v>
      </c>
      <c r="Y37" s="60">
        <v>-100</v>
      </c>
      <c r="Z37" s="61">
        <v>57000000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936586456</v>
      </c>
      <c r="E39" s="59">
        <v>936586456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468293228</v>
      </c>
      <c r="X39" s="59">
        <v>-468293228</v>
      </c>
      <c r="Y39" s="60">
        <v>-100</v>
      </c>
      <c r="Z39" s="61">
        <v>936586456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29199361</v>
      </c>
      <c r="E42" s="59">
        <v>29199361</v>
      </c>
      <c r="F42" s="59">
        <v>56074736</v>
      </c>
      <c r="G42" s="59">
        <v>-10708344</v>
      </c>
      <c r="H42" s="59">
        <v>-6067971</v>
      </c>
      <c r="I42" s="59">
        <v>39298421</v>
      </c>
      <c r="J42" s="59">
        <v>-8386390</v>
      </c>
      <c r="K42" s="59">
        <v>-9164853</v>
      </c>
      <c r="L42" s="59">
        <v>28893147</v>
      </c>
      <c r="M42" s="59">
        <v>11341904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50640325</v>
      </c>
      <c r="W42" s="59">
        <v>34575312</v>
      </c>
      <c r="X42" s="59">
        <v>16065013</v>
      </c>
      <c r="Y42" s="60">
        <v>46.46</v>
      </c>
      <c r="Z42" s="61">
        <v>29199361</v>
      </c>
    </row>
    <row r="43" spans="1:26" ht="13.5">
      <c r="A43" s="57" t="s">
        <v>59</v>
      </c>
      <c r="B43" s="18">
        <v>0</v>
      </c>
      <c r="C43" s="18">
        <v>0</v>
      </c>
      <c r="D43" s="58">
        <v>-47897000</v>
      </c>
      <c r="E43" s="59">
        <v>-47897000</v>
      </c>
      <c r="F43" s="59">
        <v>-6079622</v>
      </c>
      <c r="G43" s="59">
        <v>0</v>
      </c>
      <c r="H43" s="59">
        <v>-1792691</v>
      </c>
      <c r="I43" s="59">
        <v>-7872313</v>
      </c>
      <c r="J43" s="59">
        <v>-1492449</v>
      </c>
      <c r="K43" s="59">
        <v>-1678980</v>
      </c>
      <c r="L43" s="59">
        <v>-5867674</v>
      </c>
      <c r="M43" s="59">
        <v>-9039103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-16911416</v>
      </c>
      <c r="W43" s="59">
        <v>-24308219</v>
      </c>
      <c r="X43" s="59">
        <v>7396803</v>
      </c>
      <c r="Y43" s="60">
        <v>-30.43</v>
      </c>
      <c r="Z43" s="61">
        <v>-47897000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4435742</v>
      </c>
      <c r="E45" s="99">
        <v>4435742</v>
      </c>
      <c r="F45" s="99">
        <v>73128495</v>
      </c>
      <c r="G45" s="99">
        <v>62420151</v>
      </c>
      <c r="H45" s="99">
        <v>54559489</v>
      </c>
      <c r="I45" s="99">
        <v>54559489</v>
      </c>
      <c r="J45" s="99">
        <v>44680650</v>
      </c>
      <c r="K45" s="99">
        <v>33836817</v>
      </c>
      <c r="L45" s="99">
        <v>56862290</v>
      </c>
      <c r="M45" s="99">
        <v>56862290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56862290</v>
      </c>
      <c r="W45" s="99">
        <v>33400474</v>
      </c>
      <c r="X45" s="99">
        <v>23461816</v>
      </c>
      <c r="Y45" s="100">
        <v>70.24</v>
      </c>
      <c r="Z45" s="101">
        <v>4435742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3757878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3757878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125678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125678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99.84908974432237</v>
      </c>
      <c r="E58" s="7">
        <f t="shared" si="6"/>
        <v>99.84908974432237</v>
      </c>
      <c r="F58" s="7">
        <f t="shared" si="6"/>
        <v>61.48341842980847</v>
      </c>
      <c r="G58" s="7">
        <f t="shared" si="6"/>
        <v>100</v>
      </c>
      <c r="H58" s="7">
        <f t="shared" si="6"/>
        <v>100</v>
      </c>
      <c r="I58" s="7">
        <f t="shared" si="6"/>
        <v>66.64202226740946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66.71459317650817</v>
      </c>
      <c r="W58" s="7">
        <f t="shared" si="6"/>
        <v>80.59640698169433</v>
      </c>
      <c r="X58" s="7">
        <f t="shared" si="6"/>
        <v>0</v>
      </c>
      <c r="Y58" s="7">
        <f t="shared" si="6"/>
        <v>0</v>
      </c>
      <c r="Z58" s="8">
        <f t="shared" si="6"/>
        <v>99.84908974432237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100.72715054815578</v>
      </c>
      <c r="E59" s="10">
        <f t="shared" si="7"/>
        <v>100.72715054815578</v>
      </c>
      <c r="F59" s="10">
        <f t="shared" si="7"/>
        <v>61.48341842980847</v>
      </c>
      <c r="G59" s="10">
        <f t="shared" si="7"/>
        <v>100</v>
      </c>
      <c r="H59" s="10">
        <f t="shared" si="7"/>
        <v>100</v>
      </c>
      <c r="I59" s="10">
        <f t="shared" si="7"/>
        <v>66.64202226740946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66.71459317650817</v>
      </c>
      <c r="W59" s="10">
        <f t="shared" si="7"/>
        <v>81.07964025695932</v>
      </c>
      <c r="X59" s="10">
        <f t="shared" si="7"/>
        <v>0</v>
      </c>
      <c r="Y59" s="10">
        <f t="shared" si="7"/>
        <v>0</v>
      </c>
      <c r="Z59" s="11">
        <f t="shared" si="7"/>
        <v>100.72715054815578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16624450</v>
      </c>
      <c r="E67" s="25">
        <v>16624450</v>
      </c>
      <c r="F67" s="25">
        <v>16479531</v>
      </c>
      <c r="G67" s="25">
        <v>2501739</v>
      </c>
      <c r="H67" s="25">
        <v>46718</v>
      </c>
      <c r="I67" s="25">
        <v>19027988</v>
      </c>
      <c r="J67" s="25">
        <v>17114</v>
      </c>
      <c r="K67" s="25">
        <v>23262</v>
      </c>
      <c r="L67" s="25">
        <v>1110</v>
      </c>
      <c r="M67" s="25">
        <v>41486</v>
      </c>
      <c r="N67" s="25"/>
      <c r="O67" s="25"/>
      <c r="P67" s="25"/>
      <c r="Q67" s="25"/>
      <c r="R67" s="25"/>
      <c r="S67" s="25"/>
      <c r="T67" s="25"/>
      <c r="U67" s="25"/>
      <c r="V67" s="25">
        <v>19069474</v>
      </c>
      <c r="W67" s="25">
        <v>11745000</v>
      </c>
      <c r="X67" s="25"/>
      <c r="Y67" s="24"/>
      <c r="Z67" s="26">
        <v>16624450</v>
      </c>
    </row>
    <row r="68" spans="1:26" ht="13.5" hidden="1">
      <c r="A68" s="36" t="s">
        <v>31</v>
      </c>
      <c r="B68" s="18"/>
      <c r="C68" s="18"/>
      <c r="D68" s="19">
        <v>16479531</v>
      </c>
      <c r="E68" s="20">
        <v>16479531</v>
      </c>
      <c r="F68" s="20">
        <v>16479531</v>
      </c>
      <c r="G68" s="20">
        <v>2501739</v>
      </c>
      <c r="H68" s="20">
        <v>46718</v>
      </c>
      <c r="I68" s="20">
        <v>19027988</v>
      </c>
      <c r="J68" s="20">
        <v>17114</v>
      </c>
      <c r="K68" s="20">
        <v>23262</v>
      </c>
      <c r="L68" s="20">
        <v>1110</v>
      </c>
      <c r="M68" s="20">
        <v>41486</v>
      </c>
      <c r="N68" s="20"/>
      <c r="O68" s="20"/>
      <c r="P68" s="20"/>
      <c r="Q68" s="20"/>
      <c r="R68" s="20"/>
      <c r="S68" s="20"/>
      <c r="T68" s="20"/>
      <c r="U68" s="20"/>
      <c r="V68" s="20">
        <v>19069474</v>
      </c>
      <c r="W68" s="20">
        <v>11675000</v>
      </c>
      <c r="X68" s="20"/>
      <c r="Y68" s="19"/>
      <c r="Z68" s="22">
        <v>16479531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144919</v>
      </c>
      <c r="E75" s="29">
        <v>144919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70000</v>
      </c>
      <c r="X75" s="29"/>
      <c r="Y75" s="28"/>
      <c r="Z75" s="30">
        <v>144919</v>
      </c>
    </row>
    <row r="76" spans="1:26" ht="13.5" hidden="1">
      <c r="A76" s="41" t="s">
        <v>112</v>
      </c>
      <c r="B76" s="31"/>
      <c r="C76" s="31"/>
      <c r="D76" s="32">
        <v>16599362</v>
      </c>
      <c r="E76" s="33">
        <v>16599362</v>
      </c>
      <c r="F76" s="33">
        <v>10132179</v>
      </c>
      <c r="G76" s="33">
        <v>2501739</v>
      </c>
      <c r="H76" s="33">
        <v>46718</v>
      </c>
      <c r="I76" s="33">
        <v>12680636</v>
      </c>
      <c r="J76" s="33">
        <v>17114</v>
      </c>
      <c r="K76" s="33">
        <v>23262</v>
      </c>
      <c r="L76" s="33">
        <v>1110</v>
      </c>
      <c r="M76" s="33">
        <v>41486</v>
      </c>
      <c r="N76" s="33"/>
      <c r="O76" s="33"/>
      <c r="P76" s="33"/>
      <c r="Q76" s="33"/>
      <c r="R76" s="33"/>
      <c r="S76" s="33"/>
      <c r="T76" s="33"/>
      <c r="U76" s="33"/>
      <c r="V76" s="33">
        <v>12722122</v>
      </c>
      <c r="W76" s="33">
        <v>9466048</v>
      </c>
      <c r="X76" s="33"/>
      <c r="Y76" s="32"/>
      <c r="Z76" s="34">
        <v>16599362</v>
      </c>
    </row>
    <row r="77" spans="1:26" ht="13.5" hidden="1">
      <c r="A77" s="36" t="s">
        <v>31</v>
      </c>
      <c r="B77" s="18"/>
      <c r="C77" s="18"/>
      <c r="D77" s="19">
        <v>16599362</v>
      </c>
      <c r="E77" s="20">
        <v>16599362</v>
      </c>
      <c r="F77" s="20">
        <v>10132179</v>
      </c>
      <c r="G77" s="20">
        <v>2501739</v>
      </c>
      <c r="H77" s="20">
        <v>46718</v>
      </c>
      <c r="I77" s="20">
        <v>12680636</v>
      </c>
      <c r="J77" s="20">
        <v>17114</v>
      </c>
      <c r="K77" s="20">
        <v>23262</v>
      </c>
      <c r="L77" s="20">
        <v>1110</v>
      </c>
      <c r="M77" s="20">
        <v>41486</v>
      </c>
      <c r="N77" s="20"/>
      <c r="O77" s="20"/>
      <c r="P77" s="20"/>
      <c r="Q77" s="20"/>
      <c r="R77" s="20"/>
      <c r="S77" s="20"/>
      <c r="T77" s="20"/>
      <c r="U77" s="20"/>
      <c r="V77" s="20">
        <v>12722122</v>
      </c>
      <c r="W77" s="20">
        <v>9466048</v>
      </c>
      <c r="X77" s="20"/>
      <c r="Y77" s="19"/>
      <c r="Z77" s="22">
        <v>16599362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6642773</v>
      </c>
      <c r="C7" s="18">
        <v>0</v>
      </c>
      <c r="D7" s="58">
        <v>6175000</v>
      </c>
      <c r="E7" s="59">
        <v>6175000</v>
      </c>
      <c r="F7" s="59">
        <v>474489</v>
      </c>
      <c r="G7" s="59">
        <v>1226461</v>
      </c>
      <c r="H7" s="59">
        <v>976026</v>
      </c>
      <c r="I7" s="59">
        <v>2676976</v>
      </c>
      <c r="J7" s="59">
        <v>1053613</v>
      </c>
      <c r="K7" s="59">
        <v>1117135</v>
      </c>
      <c r="L7" s="59">
        <v>1020924</v>
      </c>
      <c r="M7" s="59">
        <v>3191672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5868648</v>
      </c>
      <c r="W7" s="59">
        <v>2320002</v>
      </c>
      <c r="X7" s="59">
        <v>3548646</v>
      </c>
      <c r="Y7" s="60">
        <v>152.96</v>
      </c>
      <c r="Z7" s="61">
        <v>6175000</v>
      </c>
    </row>
    <row r="8" spans="1:26" ht="13.5">
      <c r="A8" s="57" t="s">
        <v>34</v>
      </c>
      <c r="B8" s="18">
        <v>254962147</v>
      </c>
      <c r="C8" s="18">
        <v>0</v>
      </c>
      <c r="D8" s="58">
        <v>294835677</v>
      </c>
      <c r="E8" s="59">
        <v>294835677</v>
      </c>
      <c r="F8" s="59">
        <v>117711517</v>
      </c>
      <c r="G8" s="59">
        <v>5405477</v>
      </c>
      <c r="H8" s="59">
        <v>407531</v>
      </c>
      <c r="I8" s="59">
        <v>123524525</v>
      </c>
      <c r="J8" s="59">
        <v>515523</v>
      </c>
      <c r="K8" s="59">
        <v>184448</v>
      </c>
      <c r="L8" s="59">
        <v>94650802</v>
      </c>
      <c r="M8" s="59">
        <v>95350773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218875298</v>
      </c>
      <c r="W8" s="59">
        <v>224627000</v>
      </c>
      <c r="X8" s="59">
        <v>-5751702</v>
      </c>
      <c r="Y8" s="60">
        <v>-2.56</v>
      </c>
      <c r="Z8" s="61">
        <v>294835677</v>
      </c>
    </row>
    <row r="9" spans="1:26" ht="13.5">
      <c r="A9" s="57" t="s">
        <v>35</v>
      </c>
      <c r="B9" s="18">
        <v>41229829</v>
      </c>
      <c r="C9" s="18">
        <v>0</v>
      </c>
      <c r="D9" s="58">
        <v>1030000</v>
      </c>
      <c r="E9" s="59">
        <v>1030000</v>
      </c>
      <c r="F9" s="59">
        <v>40746</v>
      </c>
      <c r="G9" s="59">
        <v>10675</v>
      </c>
      <c r="H9" s="59">
        <v>85744</v>
      </c>
      <c r="I9" s="59">
        <v>137165</v>
      </c>
      <c r="J9" s="59">
        <v>15236</v>
      </c>
      <c r="K9" s="59">
        <v>351</v>
      </c>
      <c r="L9" s="59">
        <v>263</v>
      </c>
      <c r="M9" s="59">
        <v>15850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153015</v>
      </c>
      <c r="W9" s="59">
        <v>420002</v>
      </c>
      <c r="X9" s="59">
        <v>-266987</v>
      </c>
      <c r="Y9" s="60">
        <v>-63.57</v>
      </c>
      <c r="Z9" s="61">
        <v>1030000</v>
      </c>
    </row>
    <row r="10" spans="1:26" ht="25.5">
      <c r="A10" s="62" t="s">
        <v>97</v>
      </c>
      <c r="B10" s="63">
        <f>SUM(B5:B9)</f>
        <v>302834749</v>
      </c>
      <c r="C10" s="63">
        <f>SUM(C5:C9)</f>
        <v>0</v>
      </c>
      <c r="D10" s="64">
        <f aca="true" t="shared" si="0" ref="D10:Z10">SUM(D5:D9)</f>
        <v>302040677</v>
      </c>
      <c r="E10" s="65">
        <f t="shared" si="0"/>
        <v>302040677</v>
      </c>
      <c r="F10" s="65">
        <f t="shared" si="0"/>
        <v>118226752</v>
      </c>
      <c r="G10" s="65">
        <f t="shared" si="0"/>
        <v>6642613</v>
      </c>
      <c r="H10" s="65">
        <f t="shared" si="0"/>
        <v>1469301</v>
      </c>
      <c r="I10" s="65">
        <f t="shared" si="0"/>
        <v>126338666</v>
      </c>
      <c r="J10" s="65">
        <f t="shared" si="0"/>
        <v>1584372</v>
      </c>
      <c r="K10" s="65">
        <f t="shared" si="0"/>
        <v>1301934</v>
      </c>
      <c r="L10" s="65">
        <f t="shared" si="0"/>
        <v>95671989</v>
      </c>
      <c r="M10" s="65">
        <f t="shared" si="0"/>
        <v>98558295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224896961</v>
      </c>
      <c r="W10" s="65">
        <f t="shared" si="0"/>
        <v>227367004</v>
      </c>
      <c r="X10" s="65">
        <f t="shared" si="0"/>
        <v>-2470043</v>
      </c>
      <c r="Y10" s="66">
        <f>+IF(W10&lt;&gt;0,(X10/W10)*100,0)</f>
        <v>-1.0863682753193158</v>
      </c>
      <c r="Z10" s="67">
        <f t="shared" si="0"/>
        <v>302040677</v>
      </c>
    </row>
    <row r="11" spans="1:26" ht="13.5">
      <c r="A11" s="57" t="s">
        <v>36</v>
      </c>
      <c r="B11" s="18">
        <v>102140000</v>
      </c>
      <c r="C11" s="18">
        <v>0</v>
      </c>
      <c r="D11" s="58">
        <v>106095683</v>
      </c>
      <c r="E11" s="59">
        <v>106095683</v>
      </c>
      <c r="F11" s="59">
        <v>7122267</v>
      </c>
      <c r="G11" s="59">
        <v>9608037</v>
      </c>
      <c r="H11" s="59">
        <v>8831847</v>
      </c>
      <c r="I11" s="59">
        <v>25562151</v>
      </c>
      <c r="J11" s="59">
        <v>8875712</v>
      </c>
      <c r="K11" s="59">
        <v>12830928</v>
      </c>
      <c r="L11" s="59">
        <v>8514950</v>
      </c>
      <c r="M11" s="59">
        <v>30221590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55783741</v>
      </c>
      <c r="W11" s="59">
        <v>57128617</v>
      </c>
      <c r="X11" s="59">
        <v>-1344876</v>
      </c>
      <c r="Y11" s="60">
        <v>-2.35</v>
      </c>
      <c r="Z11" s="61">
        <v>106095683</v>
      </c>
    </row>
    <row r="12" spans="1:26" ht="13.5">
      <c r="A12" s="57" t="s">
        <v>37</v>
      </c>
      <c r="B12" s="18">
        <v>6178000</v>
      </c>
      <c r="C12" s="18">
        <v>0</v>
      </c>
      <c r="D12" s="58">
        <v>7068000</v>
      </c>
      <c r="E12" s="59">
        <v>7068000</v>
      </c>
      <c r="F12" s="59">
        <v>563665</v>
      </c>
      <c r="G12" s="59">
        <v>180589</v>
      </c>
      <c r="H12" s="59">
        <v>562710</v>
      </c>
      <c r="I12" s="59">
        <v>1306964</v>
      </c>
      <c r="J12" s="59">
        <v>455545</v>
      </c>
      <c r="K12" s="59">
        <v>614504</v>
      </c>
      <c r="L12" s="59">
        <v>587384</v>
      </c>
      <c r="M12" s="59">
        <v>1657433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2964397</v>
      </c>
      <c r="W12" s="59">
        <v>3533784</v>
      </c>
      <c r="X12" s="59">
        <v>-569387</v>
      </c>
      <c r="Y12" s="60">
        <v>-16.11</v>
      </c>
      <c r="Z12" s="61">
        <v>7068000</v>
      </c>
    </row>
    <row r="13" spans="1:26" ht="13.5">
      <c r="A13" s="57" t="s">
        <v>98</v>
      </c>
      <c r="B13" s="18">
        <v>49834992</v>
      </c>
      <c r="C13" s="18">
        <v>0</v>
      </c>
      <c r="D13" s="58">
        <v>21020000</v>
      </c>
      <c r="E13" s="59">
        <v>21020000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21020000</v>
      </c>
    </row>
    <row r="14" spans="1:26" ht="13.5">
      <c r="A14" s="57" t="s">
        <v>38</v>
      </c>
      <c r="B14" s="18">
        <v>2862000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75000</v>
      </c>
      <c r="X14" s="59">
        <v>-75000</v>
      </c>
      <c r="Y14" s="60">
        <v>-100</v>
      </c>
      <c r="Z14" s="61">
        <v>0</v>
      </c>
    </row>
    <row r="15" spans="1:26" ht="13.5">
      <c r="A15" s="57" t="s">
        <v>39</v>
      </c>
      <c r="B15" s="18">
        <v>136073874</v>
      </c>
      <c r="C15" s="18">
        <v>0</v>
      </c>
      <c r="D15" s="58">
        <v>105169000</v>
      </c>
      <c r="E15" s="59">
        <v>105169000</v>
      </c>
      <c r="F15" s="59">
        <v>0</v>
      </c>
      <c r="G15" s="59">
        <v>11126</v>
      </c>
      <c r="H15" s="59">
        <v>7044</v>
      </c>
      <c r="I15" s="59">
        <v>18170</v>
      </c>
      <c r="J15" s="59">
        <v>8059</v>
      </c>
      <c r="K15" s="59">
        <v>4417429</v>
      </c>
      <c r="L15" s="59">
        <v>17537909</v>
      </c>
      <c r="M15" s="59">
        <v>21963397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21981567</v>
      </c>
      <c r="W15" s="59">
        <v>1635426</v>
      </c>
      <c r="X15" s="59">
        <v>20346141</v>
      </c>
      <c r="Y15" s="60">
        <v>1244.09</v>
      </c>
      <c r="Z15" s="61">
        <v>105169000</v>
      </c>
    </row>
    <row r="16" spans="1:26" ht="13.5">
      <c r="A16" s="68" t="s">
        <v>40</v>
      </c>
      <c r="B16" s="18">
        <v>53163086</v>
      </c>
      <c r="C16" s="18">
        <v>0</v>
      </c>
      <c r="D16" s="58">
        <v>20240000</v>
      </c>
      <c r="E16" s="59">
        <v>20240000</v>
      </c>
      <c r="F16" s="59">
        <v>0</v>
      </c>
      <c r="G16" s="59">
        <v>2033421</v>
      </c>
      <c r="H16" s="59">
        <v>30185</v>
      </c>
      <c r="I16" s="59">
        <v>2063606</v>
      </c>
      <c r="J16" s="59">
        <v>2874721</v>
      </c>
      <c r="K16" s="59">
        <v>4242606</v>
      </c>
      <c r="L16" s="59">
        <v>494856</v>
      </c>
      <c r="M16" s="59">
        <v>7612183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9675789</v>
      </c>
      <c r="W16" s="59">
        <v>10120002</v>
      </c>
      <c r="X16" s="59">
        <v>-444213</v>
      </c>
      <c r="Y16" s="60">
        <v>-4.39</v>
      </c>
      <c r="Z16" s="61">
        <v>20240000</v>
      </c>
    </row>
    <row r="17" spans="1:26" ht="13.5">
      <c r="A17" s="57" t="s">
        <v>41</v>
      </c>
      <c r="B17" s="18">
        <v>62675825</v>
      </c>
      <c r="C17" s="18">
        <v>0</v>
      </c>
      <c r="D17" s="58">
        <v>46883598</v>
      </c>
      <c r="E17" s="59">
        <v>46883598</v>
      </c>
      <c r="F17" s="59">
        <v>2806372</v>
      </c>
      <c r="G17" s="59">
        <v>2024090</v>
      </c>
      <c r="H17" s="59">
        <v>4246620</v>
      </c>
      <c r="I17" s="59">
        <v>9077082</v>
      </c>
      <c r="J17" s="59">
        <v>4491952</v>
      </c>
      <c r="K17" s="59">
        <v>4542785</v>
      </c>
      <c r="L17" s="59">
        <v>16567783</v>
      </c>
      <c r="M17" s="59">
        <v>25602520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34679602</v>
      </c>
      <c r="W17" s="59">
        <v>18136326</v>
      </c>
      <c r="X17" s="59">
        <v>16543276</v>
      </c>
      <c r="Y17" s="60">
        <v>91.22</v>
      </c>
      <c r="Z17" s="61">
        <v>46883598</v>
      </c>
    </row>
    <row r="18" spans="1:26" ht="13.5">
      <c r="A18" s="69" t="s">
        <v>42</v>
      </c>
      <c r="B18" s="70">
        <f>SUM(B11:B17)</f>
        <v>412927777</v>
      </c>
      <c r="C18" s="70">
        <f>SUM(C11:C17)</f>
        <v>0</v>
      </c>
      <c r="D18" s="71">
        <f aca="true" t="shared" si="1" ref="D18:Z18">SUM(D11:D17)</f>
        <v>306476281</v>
      </c>
      <c r="E18" s="72">
        <f t="shared" si="1"/>
        <v>306476281</v>
      </c>
      <c r="F18" s="72">
        <f t="shared" si="1"/>
        <v>10492304</v>
      </c>
      <c r="G18" s="72">
        <f t="shared" si="1"/>
        <v>13857263</v>
      </c>
      <c r="H18" s="72">
        <f t="shared" si="1"/>
        <v>13678406</v>
      </c>
      <c r="I18" s="72">
        <f t="shared" si="1"/>
        <v>38027973</v>
      </c>
      <c r="J18" s="72">
        <f t="shared" si="1"/>
        <v>16705989</v>
      </c>
      <c r="K18" s="72">
        <f t="shared" si="1"/>
        <v>26648252</v>
      </c>
      <c r="L18" s="72">
        <f t="shared" si="1"/>
        <v>43702882</v>
      </c>
      <c r="M18" s="72">
        <f t="shared" si="1"/>
        <v>87057123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125085096</v>
      </c>
      <c r="W18" s="72">
        <f t="shared" si="1"/>
        <v>90629155</v>
      </c>
      <c r="X18" s="72">
        <f t="shared" si="1"/>
        <v>34455941</v>
      </c>
      <c r="Y18" s="66">
        <f>+IF(W18&lt;&gt;0,(X18/W18)*100,0)</f>
        <v>38.01860560213763</v>
      </c>
      <c r="Z18" s="73">
        <f t="shared" si="1"/>
        <v>306476281</v>
      </c>
    </row>
    <row r="19" spans="1:26" ht="13.5">
      <c r="A19" s="69" t="s">
        <v>43</v>
      </c>
      <c r="B19" s="74">
        <f>+B10-B18</f>
        <v>-110093028</v>
      </c>
      <c r="C19" s="74">
        <f>+C10-C18</f>
        <v>0</v>
      </c>
      <c r="D19" s="75">
        <f aca="true" t="shared" si="2" ref="D19:Z19">+D10-D18</f>
        <v>-4435604</v>
      </c>
      <c r="E19" s="76">
        <f t="shared" si="2"/>
        <v>-4435604</v>
      </c>
      <c r="F19" s="76">
        <f t="shared" si="2"/>
        <v>107734448</v>
      </c>
      <c r="G19" s="76">
        <f t="shared" si="2"/>
        <v>-7214650</v>
      </c>
      <c r="H19" s="76">
        <f t="shared" si="2"/>
        <v>-12209105</v>
      </c>
      <c r="I19" s="76">
        <f t="shared" si="2"/>
        <v>88310693</v>
      </c>
      <c r="J19" s="76">
        <f t="shared" si="2"/>
        <v>-15121617</v>
      </c>
      <c r="K19" s="76">
        <f t="shared" si="2"/>
        <v>-25346318</v>
      </c>
      <c r="L19" s="76">
        <f t="shared" si="2"/>
        <v>51969107</v>
      </c>
      <c r="M19" s="76">
        <f t="shared" si="2"/>
        <v>11501172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99811865</v>
      </c>
      <c r="W19" s="76">
        <f>IF(E10=E18,0,W10-W18)</f>
        <v>136737849</v>
      </c>
      <c r="X19" s="76">
        <f t="shared" si="2"/>
        <v>-36925984</v>
      </c>
      <c r="Y19" s="77">
        <f>+IF(W19&lt;&gt;0,(X19/W19)*100,0)</f>
        <v>-27.004947254947677</v>
      </c>
      <c r="Z19" s="78">
        <f t="shared" si="2"/>
        <v>-4435604</v>
      </c>
    </row>
    <row r="20" spans="1:26" ht="13.5">
      <c r="A20" s="57" t="s">
        <v>44</v>
      </c>
      <c r="B20" s="18">
        <v>220821693</v>
      </c>
      <c r="C20" s="18">
        <v>0</v>
      </c>
      <c r="D20" s="58">
        <v>319020000</v>
      </c>
      <c r="E20" s="59">
        <v>319020000</v>
      </c>
      <c r="F20" s="59">
        <v>499977</v>
      </c>
      <c r="G20" s="59">
        <v>0</v>
      </c>
      <c r="H20" s="59">
        <v>12905783</v>
      </c>
      <c r="I20" s="59">
        <v>13405760</v>
      </c>
      <c r="J20" s="59">
        <v>1005039</v>
      </c>
      <c r="K20" s="59">
        <v>24156567</v>
      </c>
      <c r="L20" s="59">
        <v>48724376</v>
      </c>
      <c r="M20" s="59">
        <v>73885982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87291742</v>
      </c>
      <c r="W20" s="59">
        <v>280000000</v>
      </c>
      <c r="X20" s="59">
        <v>-192708258</v>
      </c>
      <c r="Y20" s="60">
        <v>-68.82</v>
      </c>
      <c r="Z20" s="61">
        <v>319020000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-280000000</v>
      </c>
      <c r="X21" s="81">
        <v>280000000</v>
      </c>
      <c r="Y21" s="82">
        <v>-100</v>
      </c>
      <c r="Z21" s="83">
        <v>0</v>
      </c>
    </row>
    <row r="22" spans="1:26" ht="25.5">
      <c r="A22" s="84" t="s">
        <v>100</v>
      </c>
      <c r="B22" s="85">
        <f>SUM(B19:B21)</f>
        <v>110728665</v>
      </c>
      <c r="C22" s="85">
        <f>SUM(C19:C21)</f>
        <v>0</v>
      </c>
      <c r="D22" s="86">
        <f aca="true" t="shared" si="3" ref="D22:Z22">SUM(D19:D21)</f>
        <v>314584396</v>
      </c>
      <c r="E22" s="87">
        <f t="shared" si="3"/>
        <v>314584396</v>
      </c>
      <c r="F22" s="87">
        <f t="shared" si="3"/>
        <v>108234425</v>
      </c>
      <c r="G22" s="87">
        <f t="shared" si="3"/>
        <v>-7214650</v>
      </c>
      <c r="H22" s="87">
        <f t="shared" si="3"/>
        <v>696678</v>
      </c>
      <c r="I22" s="87">
        <f t="shared" si="3"/>
        <v>101716453</v>
      </c>
      <c r="J22" s="87">
        <f t="shared" si="3"/>
        <v>-14116578</v>
      </c>
      <c r="K22" s="87">
        <f t="shared" si="3"/>
        <v>-1189751</v>
      </c>
      <c r="L22" s="87">
        <f t="shared" si="3"/>
        <v>100693483</v>
      </c>
      <c r="M22" s="87">
        <f t="shared" si="3"/>
        <v>85387154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187103607</v>
      </c>
      <c r="W22" s="87">
        <f t="shared" si="3"/>
        <v>136737849</v>
      </c>
      <c r="X22" s="87">
        <f t="shared" si="3"/>
        <v>50365758</v>
      </c>
      <c r="Y22" s="88">
        <f>+IF(W22&lt;&gt;0,(X22/W22)*100,0)</f>
        <v>36.833808903926816</v>
      </c>
      <c r="Z22" s="89">
        <f t="shared" si="3"/>
        <v>314584396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110728665</v>
      </c>
      <c r="C24" s="74">
        <f>SUM(C22:C23)</f>
        <v>0</v>
      </c>
      <c r="D24" s="75">
        <f aca="true" t="shared" si="4" ref="D24:Z24">SUM(D22:D23)</f>
        <v>314584396</v>
      </c>
      <c r="E24" s="76">
        <f t="shared" si="4"/>
        <v>314584396</v>
      </c>
      <c r="F24" s="76">
        <f t="shared" si="4"/>
        <v>108234425</v>
      </c>
      <c r="G24" s="76">
        <f t="shared" si="4"/>
        <v>-7214650</v>
      </c>
      <c r="H24" s="76">
        <f t="shared" si="4"/>
        <v>696678</v>
      </c>
      <c r="I24" s="76">
        <f t="shared" si="4"/>
        <v>101716453</v>
      </c>
      <c r="J24" s="76">
        <f t="shared" si="4"/>
        <v>-14116578</v>
      </c>
      <c r="K24" s="76">
        <f t="shared" si="4"/>
        <v>-1189751</v>
      </c>
      <c r="L24" s="76">
        <f t="shared" si="4"/>
        <v>100693483</v>
      </c>
      <c r="M24" s="76">
        <f t="shared" si="4"/>
        <v>85387154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187103607</v>
      </c>
      <c r="W24" s="76">
        <f t="shared" si="4"/>
        <v>136737849</v>
      </c>
      <c r="X24" s="76">
        <f t="shared" si="4"/>
        <v>50365758</v>
      </c>
      <c r="Y24" s="77">
        <f>+IF(W24&lt;&gt;0,(X24/W24)*100,0)</f>
        <v>36.833808903926816</v>
      </c>
      <c r="Z24" s="78">
        <f t="shared" si="4"/>
        <v>314584396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223108909</v>
      </c>
      <c r="C27" s="21">
        <v>0</v>
      </c>
      <c r="D27" s="98">
        <v>325756000</v>
      </c>
      <c r="E27" s="99">
        <v>325756000</v>
      </c>
      <c r="F27" s="99">
        <v>17158435</v>
      </c>
      <c r="G27" s="99">
        <v>5518427</v>
      </c>
      <c r="H27" s="99">
        <v>2782654</v>
      </c>
      <c r="I27" s="99">
        <v>25459516</v>
      </c>
      <c r="J27" s="99">
        <v>1293526</v>
      </c>
      <c r="K27" s="99">
        <v>24181467</v>
      </c>
      <c r="L27" s="99">
        <v>47901272</v>
      </c>
      <c r="M27" s="99">
        <v>73376265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98835781</v>
      </c>
      <c r="W27" s="99">
        <v>162878000</v>
      </c>
      <c r="X27" s="99">
        <v>-64042219</v>
      </c>
      <c r="Y27" s="100">
        <v>-39.32</v>
      </c>
      <c r="Z27" s="101">
        <v>325756000</v>
      </c>
    </row>
    <row r="28" spans="1:26" ht="13.5">
      <c r="A28" s="102" t="s">
        <v>44</v>
      </c>
      <c r="B28" s="18">
        <v>223108907</v>
      </c>
      <c r="C28" s="18">
        <v>0</v>
      </c>
      <c r="D28" s="58">
        <v>325756000</v>
      </c>
      <c r="E28" s="59">
        <v>325756000</v>
      </c>
      <c r="F28" s="59">
        <v>17158435</v>
      </c>
      <c r="G28" s="59">
        <v>5405427</v>
      </c>
      <c r="H28" s="59">
        <v>2782654</v>
      </c>
      <c r="I28" s="59">
        <v>25346516</v>
      </c>
      <c r="J28" s="59">
        <v>490050</v>
      </c>
      <c r="K28" s="59">
        <v>24181467</v>
      </c>
      <c r="L28" s="59">
        <v>47901272</v>
      </c>
      <c r="M28" s="59">
        <v>72572789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97919305</v>
      </c>
      <c r="W28" s="59">
        <v>162878000</v>
      </c>
      <c r="X28" s="59">
        <v>-64958695</v>
      </c>
      <c r="Y28" s="60">
        <v>-39.88</v>
      </c>
      <c r="Z28" s="61">
        <v>325756000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113000</v>
      </c>
      <c r="H31" s="59">
        <v>0</v>
      </c>
      <c r="I31" s="59">
        <v>113000</v>
      </c>
      <c r="J31" s="59">
        <v>803476</v>
      </c>
      <c r="K31" s="59">
        <v>0</v>
      </c>
      <c r="L31" s="59">
        <v>0</v>
      </c>
      <c r="M31" s="59">
        <v>803476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916476</v>
      </c>
      <c r="W31" s="59"/>
      <c r="X31" s="59">
        <v>916476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223108907</v>
      </c>
      <c r="C32" s="21">
        <f>SUM(C28:C31)</f>
        <v>0</v>
      </c>
      <c r="D32" s="98">
        <f aca="true" t="shared" si="5" ref="D32:Z32">SUM(D28:D31)</f>
        <v>325756000</v>
      </c>
      <c r="E32" s="99">
        <f t="shared" si="5"/>
        <v>325756000</v>
      </c>
      <c r="F32" s="99">
        <f t="shared" si="5"/>
        <v>17158435</v>
      </c>
      <c r="G32" s="99">
        <f t="shared" si="5"/>
        <v>5518427</v>
      </c>
      <c r="H32" s="99">
        <f t="shared" si="5"/>
        <v>2782654</v>
      </c>
      <c r="I32" s="99">
        <f t="shared" si="5"/>
        <v>25459516</v>
      </c>
      <c r="J32" s="99">
        <f t="shared" si="5"/>
        <v>1293526</v>
      </c>
      <c r="K32" s="99">
        <f t="shared" si="5"/>
        <v>24181467</v>
      </c>
      <c r="L32" s="99">
        <f t="shared" si="5"/>
        <v>47901272</v>
      </c>
      <c r="M32" s="99">
        <f t="shared" si="5"/>
        <v>73376265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98835781</v>
      </c>
      <c r="W32" s="99">
        <f t="shared" si="5"/>
        <v>162878000</v>
      </c>
      <c r="X32" s="99">
        <f t="shared" si="5"/>
        <v>-64042219</v>
      </c>
      <c r="Y32" s="100">
        <f>+IF(W32&lt;&gt;0,(X32/W32)*100,0)</f>
        <v>-39.31913395302005</v>
      </c>
      <c r="Z32" s="101">
        <f t="shared" si="5"/>
        <v>325756000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110809304</v>
      </c>
      <c r="C35" s="18">
        <v>0</v>
      </c>
      <c r="D35" s="58">
        <v>111089000</v>
      </c>
      <c r="E35" s="59">
        <v>111089000</v>
      </c>
      <c r="F35" s="59">
        <v>223119828</v>
      </c>
      <c r="G35" s="59">
        <v>252149120</v>
      </c>
      <c r="H35" s="59">
        <v>220211000</v>
      </c>
      <c r="I35" s="59">
        <v>220211000</v>
      </c>
      <c r="J35" s="59">
        <v>184919577</v>
      </c>
      <c r="K35" s="59">
        <v>184919577</v>
      </c>
      <c r="L35" s="59">
        <v>0</v>
      </c>
      <c r="M35" s="59">
        <v>184919577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184919577</v>
      </c>
      <c r="W35" s="59">
        <v>55544500</v>
      </c>
      <c r="X35" s="59">
        <v>129375077</v>
      </c>
      <c r="Y35" s="60">
        <v>232.92</v>
      </c>
      <c r="Z35" s="61">
        <v>111089000</v>
      </c>
    </row>
    <row r="36" spans="1:26" ht="13.5">
      <c r="A36" s="57" t="s">
        <v>53</v>
      </c>
      <c r="B36" s="18">
        <v>1968167156</v>
      </c>
      <c r="C36" s="18">
        <v>0</v>
      </c>
      <c r="D36" s="58">
        <v>1883577000</v>
      </c>
      <c r="E36" s="59">
        <v>1883577000</v>
      </c>
      <c r="F36" s="59">
        <v>1920229347</v>
      </c>
      <c r="G36" s="59">
        <v>1968167156</v>
      </c>
      <c r="H36" s="59">
        <v>1984328705</v>
      </c>
      <c r="I36" s="59">
        <v>1984328705</v>
      </c>
      <c r="J36" s="59">
        <v>1966187705</v>
      </c>
      <c r="K36" s="59">
        <v>1966187705</v>
      </c>
      <c r="L36" s="59">
        <v>0</v>
      </c>
      <c r="M36" s="59">
        <v>1966187705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1966187705</v>
      </c>
      <c r="W36" s="59">
        <v>941788500</v>
      </c>
      <c r="X36" s="59">
        <v>1024399205</v>
      </c>
      <c r="Y36" s="60">
        <v>108.77</v>
      </c>
      <c r="Z36" s="61">
        <v>1883577000</v>
      </c>
    </row>
    <row r="37" spans="1:26" ht="13.5">
      <c r="A37" s="57" t="s">
        <v>54</v>
      </c>
      <c r="B37" s="18">
        <v>160143857</v>
      </c>
      <c r="C37" s="18">
        <v>0</v>
      </c>
      <c r="D37" s="58">
        <v>71603000</v>
      </c>
      <c r="E37" s="59">
        <v>71603000</v>
      </c>
      <c r="F37" s="59">
        <v>249828299</v>
      </c>
      <c r="G37" s="59">
        <v>201558051</v>
      </c>
      <c r="H37" s="59">
        <v>186164353</v>
      </c>
      <c r="I37" s="59">
        <v>186164353</v>
      </c>
      <c r="J37" s="59">
        <v>133632298</v>
      </c>
      <c r="K37" s="59">
        <v>133632298</v>
      </c>
      <c r="L37" s="59">
        <v>0</v>
      </c>
      <c r="M37" s="59">
        <v>133632298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133632298</v>
      </c>
      <c r="W37" s="59">
        <v>35801500</v>
      </c>
      <c r="X37" s="59">
        <v>97830798</v>
      </c>
      <c r="Y37" s="60">
        <v>273.26</v>
      </c>
      <c r="Z37" s="61">
        <v>71603000</v>
      </c>
    </row>
    <row r="38" spans="1:26" ht="13.5">
      <c r="A38" s="57" t="s">
        <v>55</v>
      </c>
      <c r="B38" s="18">
        <v>108594757</v>
      </c>
      <c r="C38" s="18">
        <v>0</v>
      </c>
      <c r="D38" s="58">
        <v>111921000</v>
      </c>
      <c r="E38" s="59">
        <v>111921000</v>
      </c>
      <c r="F38" s="59">
        <v>101525251</v>
      </c>
      <c r="G38" s="59">
        <v>108594756</v>
      </c>
      <c r="H38" s="59">
        <v>105894352</v>
      </c>
      <c r="I38" s="59">
        <v>105894352</v>
      </c>
      <c r="J38" s="59">
        <v>104994352</v>
      </c>
      <c r="K38" s="59">
        <v>104994352</v>
      </c>
      <c r="L38" s="59">
        <v>0</v>
      </c>
      <c r="M38" s="59">
        <v>104994352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104994352</v>
      </c>
      <c r="W38" s="59">
        <v>55960500</v>
      </c>
      <c r="X38" s="59">
        <v>49033852</v>
      </c>
      <c r="Y38" s="60">
        <v>87.62</v>
      </c>
      <c r="Z38" s="61">
        <v>111921000</v>
      </c>
    </row>
    <row r="39" spans="1:26" ht="13.5">
      <c r="A39" s="57" t="s">
        <v>56</v>
      </c>
      <c r="B39" s="18">
        <v>1810237846</v>
      </c>
      <c r="C39" s="18">
        <v>0</v>
      </c>
      <c r="D39" s="58">
        <v>1811142000</v>
      </c>
      <c r="E39" s="59">
        <v>1811142000</v>
      </c>
      <c r="F39" s="59">
        <v>1791995625</v>
      </c>
      <c r="G39" s="59">
        <v>1910163469</v>
      </c>
      <c r="H39" s="59">
        <v>1912481000</v>
      </c>
      <c r="I39" s="59">
        <v>1912481000</v>
      </c>
      <c r="J39" s="59">
        <v>1912480632</v>
      </c>
      <c r="K39" s="59">
        <v>1912480632</v>
      </c>
      <c r="L39" s="59">
        <v>0</v>
      </c>
      <c r="M39" s="59">
        <v>1912480632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1912480632</v>
      </c>
      <c r="W39" s="59">
        <v>905571000</v>
      </c>
      <c r="X39" s="59">
        <v>1006909632</v>
      </c>
      <c r="Y39" s="60">
        <v>111.19</v>
      </c>
      <c r="Z39" s="61">
        <v>1811142000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205571007</v>
      </c>
      <c r="C42" s="18">
        <v>0</v>
      </c>
      <c r="D42" s="58">
        <v>314545337</v>
      </c>
      <c r="E42" s="59">
        <v>314545337</v>
      </c>
      <c r="F42" s="59">
        <v>176508063</v>
      </c>
      <c r="G42" s="59">
        <v>-29804361</v>
      </c>
      <c r="H42" s="59">
        <v>-6768179</v>
      </c>
      <c r="I42" s="59">
        <v>139935523</v>
      </c>
      <c r="J42" s="59">
        <v>53847035</v>
      </c>
      <c r="K42" s="59">
        <v>-31800938</v>
      </c>
      <c r="L42" s="59">
        <v>111866439</v>
      </c>
      <c r="M42" s="59">
        <v>133912536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273848059</v>
      </c>
      <c r="W42" s="59">
        <v>420620487</v>
      </c>
      <c r="X42" s="59">
        <v>-146772428</v>
      </c>
      <c r="Y42" s="60">
        <v>-34.89</v>
      </c>
      <c r="Z42" s="61">
        <v>314545337</v>
      </c>
    </row>
    <row r="43" spans="1:26" ht="13.5">
      <c r="A43" s="57" t="s">
        <v>59</v>
      </c>
      <c r="B43" s="18">
        <v>-220821693</v>
      </c>
      <c r="C43" s="18">
        <v>0</v>
      </c>
      <c r="D43" s="58">
        <v>-319020000</v>
      </c>
      <c r="E43" s="59">
        <v>-319020000</v>
      </c>
      <c r="F43" s="59">
        <v>-2770479</v>
      </c>
      <c r="G43" s="59">
        <v>-5518427</v>
      </c>
      <c r="H43" s="59">
        <v>-12905783</v>
      </c>
      <c r="I43" s="59">
        <v>-21194689</v>
      </c>
      <c r="J43" s="59">
        <v>-1293526</v>
      </c>
      <c r="K43" s="59">
        <v>-24156567</v>
      </c>
      <c r="L43" s="59">
        <v>-47901272</v>
      </c>
      <c r="M43" s="59">
        <v>-73351365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-94546054</v>
      </c>
      <c r="W43" s="59">
        <v>-280000000</v>
      </c>
      <c r="X43" s="59">
        <v>185453946</v>
      </c>
      <c r="Y43" s="60">
        <v>-66.23</v>
      </c>
      <c r="Z43" s="61">
        <v>-319020000</v>
      </c>
    </row>
    <row r="44" spans="1:26" ht="13.5">
      <c r="A44" s="57" t="s">
        <v>60</v>
      </c>
      <c r="B44" s="18">
        <v>7200000</v>
      </c>
      <c r="C44" s="18">
        <v>0</v>
      </c>
      <c r="D44" s="58">
        <v>-10800000</v>
      </c>
      <c r="E44" s="59">
        <v>-10800000</v>
      </c>
      <c r="F44" s="59">
        <v>-7200000</v>
      </c>
      <c r="G44" s="59">
        <v>-900000</v>
      </c>
      <c r="H44" s="59">
        <v>-900000</v>
      </c>
      <c r="I44" s="59">
        <v>-9000000</v>
      </c>
      <c r="J44" s="59">
        <v>-900000</v>
      </c>
      <c r="K44" s="59">
        <v>-900000</v>
      </c>
      <c r="L44" s="59">
        <v>-900000</v>
      </c>
      <c r="M44" s="59">
        <v>-2700000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-11700000</v>
      </c>
      <c r="W44" s="59"/>
      <c r="X44" s="59">
        <v>-11700000</v>
      </c>
      <c r="Y44" s="60">
        <v>0</v>
      </c>
      <c r="Z44" s="61">
        <v>-10800000</v>
      </c>
    </row>
    <row r="45" spans="1:26" ht="13.5">
      <c r="A45" s="69" t="s">
        <v>61</v>
      </c>
      <c r="B45" s="21">
        <v>45670000</v>
      </c>
      <c r="C45" s="21">
        <v>0</v>
      </c>
      <c r="D45" s="98">
        <v>42717366</v>
      </c>
      <c r="E45" s="99">
        <v>42717366</v>
      </c>
      <c r="F45" s="99">
        <v>212236164</v>
      </c>
      <c r="G45" s="99">
        <v>176013376</v>
      </c>
      <c r="H45" s="99">
        <v>155439414</v>
      </c>
      <c r="I45" s="99">
        <v>155439414</v>
      </c>
      <c r="J45" s="99">
        <v>207092923</v>
      </c>
      <c r="K45" s="99">
        <v>150235418</v>
      </c>
      <c r="L45" s="99">
        <v>213300585</v>
      </c>
      <c r="M45" s="99">
        <v>213300585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213300585</v>
      </c>
      <c r="W45" s="99">
        <v>198612516</v>
      </c>
      <c r="X45" s="99">
        <v>14688069</v>
      </c>
      <c r="Y45" s="100">
        <v>7.4</v>
      </c>
      <c r="Z45" s="101">
        <v>42717366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855123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8136454</v>
      </c>
      <c r="X49" s="53">
        <v>0</v>
      </c>
      <c r="Y49" s="53">
        <v>8991577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1511062</v>
      </c>
      <c r="C51" s="51">
        <v>0</v>
      </c>
      <c r="D51" s="128">
        <v>16539</v>
      </c>
      <c r="E51" s="53">
        <v>19311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1546912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47798763</v>
      </c>
      <c r="E5" s="59">
        <v>47798763</v>
      </c>
      <c r="F5" s="59">
        <v>3736617</v>
      </c>
      <c r="G5" s="59">
        <v>3736617</v>
      </c>
      <c r="H5" s="59">
        <v>3736617</v>
      </c>
      <c r="I5" s="59">
        <v>11209851</v>
      </c>
      <c r="J5" s="59">
        <v>3736460</v>
      </c>
      <c r="K5" s="59">
        <v>3736774</v>
      </c>
      <c r="L5" s="59">
        <v>3736617</v>
      </c>
      <c r="M5" s="59">
        <v>11209851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22419702</v>
      </c>
      <c r="W5" s="59">
        <v>23899380</v>
      </c>
      <c r="X5" s="59">
        <v>-1479678</v>
      </c>
      <c r="Y5" s="60">
        <v>-6.19</v>
      </c>
      <c r="Z5" s="61">
        <v>47798763</v>
      </c>
    </row>
    <row r="6" spans="1:26" ht="13.5">
      <c r="A6" s="57" t="s">
        <v>32</v>
      </c>
      <c r="B6" s="18">
        <v>0</v>
      </c>
      <c r="C6" s="18">
        <v>0</v>
      </c>
      <c r="D6" s="58">
        <v>31264079</v>
      </c>
      <c r="E6" s="59">
        <v>31264079</v>
      </c>
      <c r="F6" s="59">
        <v>3663801</v>
      </c>
      <c r="G6" s="59">
        <v>3719858</v>
      </c>
      <c r="H6" s="59">
        <v>3678038</v>
      </c>
      <c r="I6" s="59">
        <v>11061697</v>
      </c>
      <c r="J6" s="59">
        <v>3659075</v>
      </c>
      <c r="K6" s="59">
        <v>3754788</v>
      </c>
      <c r="L6" s="59">
        <v>3713900</v>
      </c>
      <c r="M6" s="59">
        <v>11127763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22189460</v>
      </c>
      <c r="W6" s="59">
        <v>15632040</v>
      </c>
      <c r="X6" s="59">
        <v>6557420</v>
      </c>
      <c r="Y6" s="60">
        <v>41.95</v>
      </c>
      <c r="Z6" s="61">
        <v>31264079</v>
      </c>
    </row>
    <row r="7" spans="1:26" ht="13.5">
      <c r="A7" s="57" t="s">
        <v>33</v>
      </c>
      <c r="B7" s="18">
        <v>0</v>
      </c>
      <c r="C7" s="18">
        <v>0</v>
      </c>
      <c r="D7" s="58">
        <v>4169055</v>
      </c>
      <c r="E7" s="59">
        <v>4169055</v>
      </c>
      <c r="F7" s="59">
        <v>162485</v>
      </c>
      <c r="G7" s="59">
        <v>710071</v>
      </c>
      <c r="H7" s="59">
        <v>7996</v>
      </c>
      <c r="I7" s="59">
        <v>880552</v>
      </c>
      <c r="J7" s="59">
        <v>42103</v>
      </c>
      <c r="K7" s="59">
        <v>36493</v>
      </c>
      <c r="L7" s="59">
        <v>13850</v>
      </c>
      <c r="M7" s="59">
        <v>92446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972998</v>
      </c>
      <c r="W7" s="59">
        <v>2084526</v>
      </c>
      <c r="X7" s="59">
        <v>-1111528</v>
      </c>
      <c r="Y7" s="60">
        <v>-53.32</v>
      </c>
      <c r="Z7" s="61">
        <v>4169055</v>
      </c>
    </row>
    <row r="8" spans="1:26" ht="13.5">
      <c r="A8" s="57" t="s">
        <v>34</v>
      </c>
      <c r="B8" s="18">
        <v>0</v>
      </c>
      <c r="C8" s="18">
        <v>0</v>
      </c>
      <c r="D8" s="58">
        <v>282564700</v>
      </c>
      <c r="E8" s="59">
        <v>282564700</v>
      </c>
      <c r="F8" s="59">
        <v>109960000</v>
      </c>
      <c r="G8" s="59">
        <v>18440</v>
      </c>
      <c r="H8" s="59">
        <v>150000</v>
      </c>
      <c r="I8" s="59">
        <v>110128440</v>
      </c>
      <c r="J8" s="59">
        <v>0</v>
      </c>
      <c r="K8" s="59">
        <v>256613</v>
      </c>
      <c r="L8" s="59">
        <v>104072958</v>
      </c>
      <c r="M8" s="59">
        <v>104329571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214458011</v>
      </c>
      <c r="W8" s="59">
        <v>203393500</v>
      </c>
      <c r="X8" s="59">
        <v>11064511</v>
      </c>
      <c r="Y8" s="60">
        <v>5.44</v>
      </c>
      <c r="Z8" s="61">
        <v>282564700</v>
      </c>
    </row>
    <row r="9" spans="1:26" ht="13.5">
      <c r="A9" s="57" t="s">
        <v>35</v>
      </c>
      <c r="B9" s="18">
        <v>0</v>
      </c>
      <c r="C9" s="18">
        <v>0</v>
      </c>
      <c r="D9" s="58">
        <v>6535772</v>
      </c>
      <c r="E9" s="59">
        <v>6535772</v>
      </c>
      <c r="F9" s="59">
        <v>547070</v>
      </c>
      <c r="G9" s="59">
        <v>567365</v>
      </c>
      <c r="H9" s="59">
        <v>600031</v>
      </c>
      <c r="I9" s="59">
        <v>1714466</v>
      </c>
      <c r="J9" s="59">
        <v>638999</v>
      </c>
      <c r="K9" s="59">
        <v>618661</v>
      </c>
      <c r="L9" s="59">
        <v>606071</v>
      </c>
      <c r="M9" s="59">
        <v>1863731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3578197</v>
      </c>
      <c r="W9" s="59">
        <v>3267888</v>
      </c>
      <c r="X9" s="59">
        <v>310309</v>
      </c>
      <c r="Y9" s="60">
        <v>9.5</v>
      </c>
      <c r="Z9" s="61">
        <v>6535772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372332369</v>
      </c>
      <c r="E10" s="65">
        <f t="shared" si="0"/>
        <v>372332369</v>
      </c>
      <c r="F10" s="65">
        <f t="shared" si="0"/>
        <v>118069973</v>
      </c>
      <c r="G10" s="65">
        <f t="shared" si="0"/>
        <v>8752351</v>
      </c>
      <c r="H10" s="65">
        <f t="shared" si="0"/>
        <v>8172682</v>
      </c>
      <c r="I10" s="65">
        <f t="shared" si="0"/>
        <v>134995006</v>
      </c>
      <c r="J10" s="65">
        <f t="shared" si="0"/>
        <v>8076637</v>
      </c>
      <c r="K10" s="65">
        <f t="shared" si="0"/>
        <v>8403329</v>
      </c>
      <c r="L10" s="65">
        <f t="shared" si="0"/>
        <v>112143396</v>
      </c>
      <c r="M10" s="65">
        <f t="shared" si="0"/>
        <v>128623362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263618368</v>
      </c>
      <c r="W10" s="65">
        <f t="shared" si="0"/>
        <v>248277334</v>
      </c>
      <c r="X10" s="65">
        <f t="shared" si="0"/>
        <v>15341034</v>
      </c>
      <c r="Y10" s="66">
        <f>+IF(W10&lt;&gt;0,(X10/W10)*100,0)</f>
        <v>6.178990950498929</v>
      </c>
      <c r="Z10" s="67">
        <f t="shared" si="0"/>
        <v>372332369</v>
      </c>
    </row>
    <row r="11" spans="1:26" ht="13.5">
      <c r="A11" s="57" t="s">
        <v>36</v>
      </c>
      <c r="B11" s="18">
        <v>0</v>
      </c>
      <c r="C11" s="18">
        <v>0</v>
      </c>
      <c r="D11" s="58">
        <v>96788198</v>
      </c>
      <c r="E11" s="59">
        <v>96788198</v>
      </c>
      <c r="F11" s="59">
        <v>6642148</v>
      </c>
      <c r="G11" s="59">
        <v>6574925</v>
      </c>
      <c r="H11" s="59">
        <v>6592472</v>
      </c>
      <c r="I11" s="59">
        <v>19809545</v>
      </c>
      <c r="J11" s="59">
        <v>6464843</v>
      </c>
      <c r="K11" s="59">
        <v>8015435</v>
      </c>
      <c r="L11" s="59">
        <v>6637955</v>
      </c>
      <c r="M11" s="59">
        <v>21118233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40927778</v>
      </c>
      <c r="W11" s="59">
        <v>47841183</v>
      </c>
      <c r="X11" s="59">
        <v>-6913405</v>
      </c>
      <c r="Y11" s="60">
        <v>-14.45</v>
      </c>
      <c r="Z11" s="61">
        <v>96788198</v>
      </c>
    </row>
    <row r="12" spans="1:26" ht="13.5">
      <c r="A12" s="57" t="s">
        <v>37</v>
      </c>
      <c r="B12" s="18">
        <v>0</v>
      </c>
      <c r="C12" s="18">
        <v>0</v>
      </c>
      <c r="D12" s="58">
        <v>19419074</v>
      </c>
      <c r="E12" s="59">
        <v>19419074</v>
      </c>
      <c r="F12" s="59">
        <v>1448150</v>
      </c>
      <c r="G12" s="59">
        <v>1398865</v>
      </c>
      <c r="H12" s="59">
        <v>1345645</v>
      </c>
      <c r="I12" s="59">
        <v>4192660</v>
      </c>
      <c r="J12" s="59">
        <v>1339896</v>
      </c>
      <c r="K12" s="59">
        <v>1339896</v>
      </c>
      <c r="L12" s="59">
        <v>1339896</v>
      </c>
      <c r="M12" s="59">
        <v>4019688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8212348</v>
      </c>
      <c r="W12" s="59">
        <v>1618256</v>
      </c>
      <c r="X12" s="59">
        <v>6594092</v>
      </c>
      <c r="Y12" s="60">
        <v>407.48</v>
      </c>
      <c r="Z12" s="61">
        <v>19419074</v>
      </c>
    </row>
    <row r="13" spans="1:26" ht="13.5">
      <c r="A13" s="57" t="s">
        <v>98</v>
      </c>
      <c r="B13" s="18">
        <v>0</v>
      </c>
      <c r="C13" s="18">
        <v>0</v>
      </c>
      <c r="D13" s="58">
        <v>13927406</v>
      </c>
      <c r="E13" s="59">
        <v>13927406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13927406</v>
      </c>
    </row>
    <row r="14" spans="1:26" ht="13.5">
      <c r="A14" s="57" t="s">
        <v>38</v>
      </c>
      <c r="B14" s="18">
        <v>0</v>
      </c>
      <c r="C14" s="18">
        <v>0</v>
      </c>
      <c r="D14" s="58">
        <v>6877220</v>
      </c>
      <c r="E14" s="59">
        <v>6877220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10189</v>
      </c>
      <c r="L14" s="59">
        <v>0</v>
      </c>
      <c r="M14" s="59">
        <v>10189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10189</v>
      </c>
      <c r="W14" s="59">
        <v>648612</v>
      </c>
      <c r="X14" s="59">
        <v>-638423</v>
      </c>
      <c r="Y14" s="60">
        <v>-98.43</v>
      </c>
      <c r="Z14" s="61">
        <v>6877220</v>
      </c>
    </row>
    <row r="15" spans="1:26" ht="13.5">
      <c r="A15" s="57" t="s">
        <v>39</v>
      </c>
      <c r="B15" s="18">
        <v>0</v>
      </c>
      <c r="C15" s="18">
        <v>0</v>
      </c>
      <c r="D15" s="58">
        <v>43000625</v>
      </c>
      <c r="E15" s="59">
        <v>43000625</v>
      </c>
      <c r="F15" s="59">
        <v>3907159</v>
      </c>
      <c r="G15" s="59">
        <v>333905</v>
      </c>
      <c r="H15" s="59">
        <v>6868906</v>
      </c>
      <c r="I15" s="59">
        <v>11109970</v>
      </c>
      <c r="J15" s="59">
        <v>1449964</v>
      </c>
      <c r="K15" s="59">
        <v>3442671</v>
      </c>
      <c r="L15" s="59">
        <v>3278056</v>
      </c>
      <c r="M15" s="59">
        <v>8170691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19280661</v>
      </c>
      <c r="W15" s="59">
        <v>21500310</v>
      </c>
      <c r="X15" s="59">
        <v>-2219649</v>
      </c>
      <c r="Y15" s="60">
        <v>-10.32</v>
      </c>
      <c r="Z15" s="61">
        <v>43000625</v>
      </c>
    </row>
    <row r="16" spans="1:26" ht="13.5">
      <c r="A16" s="68" t="s">
        <v>40</v>
      </c>
      <c r="B16" s="18">
        <v>0</v>
      </c>
      <c r="C16" s="18">
        <v>0</v>
      </c>
      <c r="D16" s="58">
        <v>19194666</v>
      </c>
      <c r="E16" s="59">
        <v>19194666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7037331</v>
      </c>
      <c r="X16" s="59">
        <v>-7037331</v>
      </c>
      <c r="Y16" s="60">
        <v>-100</v>
      </c>
      <c r="Z16" s="61">
        <v>19194666</v>
      </c>
    </row>
    <row r="17" spans="1:26" ht="13.5">
      <c r="A17" s="57" t="s">
        <v>41</v>
      </c>
      <c r="B17" s="18">
        <v>0</v>
      </c>
      <c r="C17" s="18">
        <v>0</v>
      </c>
      <c r="D17" s="58">
        <v>183288045</v>
      </c>
      <c r="E17" s="59">
        <v>183288045</v>
      </c>
      <c r="F17" s="59">
        <v>26934074</v>
      </c>
      <c r="G17" s="59">
        <v>12715218</v>
      </c>
      <c r="H17" s="59">
        <v>11884967</v>
      </c>
      <c r="I17" s="59">
        <v>51534259</v>
      </c>
      <c r="J17" s="59">
        <v>10919771</v>
      </c>
      <c r="K17" s="59">
        <v>15310512</v>
      </c>
      <c r="L17" s="59">
        <v>16372996</v>
      </c>
      <c r="M17" s="59">
        <v>42603279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94137538</v>
      </c>
      <c r="W17" s="59">
        <v>74903335</v>
      </c>
      <c r="X17" s="59">
        <v>19234203</v>
      </c>
      <c r="Y17" s="60">
        <v>25.68</v>
      </c>
      <c r="Z17" s="61">
        <v>183288045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382495234</v>
      </c>
      <c r="E18" s="72">
        <f t="shared" si="1"/>
        <v>382495234</v>
      </c>
      <c r="F18" s="72">
        <f t="shared" si="1"/>
        <v>38931531</v>
      </c>
      <c r="G18" s="72">
        <f t="shared" si="1"/>
        <v>21022913</v>
      </c>
      <c r="H18" s="72">
        <f t="shared" si="1"/>
        <v>26691990</v>
      </c>
      <c r="I18" s="72">
        <f t="shared" si="1"/>
        <v>86646434</v>
      </c>
      <c r="J18" s="72">
        <f t="shared" si="1"/>
        <v>20174474</v>
      </c>
      <c r="K18" s="72">
        <f t="shared" si="1"/>
        <v>28118703</v>
      </c>
      <c r="L18" s="72">
        <f t="shared" si="1"/>
        <v>27628903</v>
      </c>
      <c r="M18" s="72">
        <f t="shared" si="1"/>
        <v>75922080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162568514</v>
      </c>
      <c r="W18" s="72">
        <f t="shared" si="1"/>
        <v>153549027</v>
      </c>
      <c r="X18" s="72">
        <f t="shared" si="1"/>
        <v>9019487</v>
      </c>
      <c r="Y18" s="66">
        <f>+IF(W18&lt;&gt;0,(X18/W18)*100,0)</f>
        <v>5.874011171689157</v>
      </c>
      <c r="Z18" s="73">
        <f t="shared" si="1"/>
        <v>382495234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-10162865</v>
      </c>
      <c r="E19" s="76">
        <f t="shared" si="2"/>
        <v>-10162865</v>
      </c>
      <c r="F19" s="76">
        <f t="shared" si="2"/>
        <v>79138442</v>
      </c>
      <c r="G19" s="76">
        <f t="shared" si="2"/>
        <v>-12270562</v>
      </c>
      <c r="H19" s="76">
        <f t="shared" si="2"/>
        <v>-18519308</v>
      </c>
      <c r="I19" s="76">
        <f t="shared" si="2"/>
        <v>48348572</v>
      </c>
      <c r="J19" s="76">
        <f t="shared" si="2"/>
        <v>-12097837</v>
      </c>
      <c r="K19" s="76">
        <f t="shared" si="2"/>
        <v>-19715374</v>
      </c>
      <c r="L19" s="76">
        <f t="shared" si="2"/>
        <v>84514493</v>
      </c>
      <c r="M19" s="76">
        <f t="shared" si="2"/>
        <v>52701282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101049854</v>
      </c>
      <c r="W19" s="76">
        <f>IF(E10=E18,0,W10-W18)</f>
        <v>94728307</v>
      </c>
      <c r="X19" s="76">
        <f t="shared" si="2"/>
        <v>6321547</v>
      </c>
      <c r="Y19" s="77">
        <f>+IF(W19&lt;&gt;0,(X19/W19)*100,0)</f>
        <v>6.673345275768519</v>
      </c>
      <c r="Z19" s="78">
        <f t="shared" si="2"/>
        <v>-10162865</v>
      </c>
    </row>
    <row r="20" spans="1:26" ht="13.5">
      <c r="A20" s="57" t="s">
        <v>44</v>
      </c>
      <c r="B20" s="18">
        <v>0</v>
      </c>
      <c r="C20" s="18">
        <v>0</v>
      </c>
      <c r="D20" s="58">
        <v>101359166</v>
      </c>
      <c r="E20" s="59">
        <v>101359166</v>
      </c>
      <c r="F20" s="59">
        <v>0</v>
      </c>
      <c r="G20" s="59">
        <v>0</v>
      </c>
      <c r="H20" s="59">
        <v>0</v>
      </c>
      <c r="I20" s="59">
        <v>0</v>
      </c>
      <c r="J20" s="59">
        <v>46129887</v>
      </c>
      <c r="K20" s="59">
        <v>11954997</v>
      </c>
      <c r="L20" s="59">
        <v>0</v>
      </c>
      <c r="M20" s="59">
        <v>58084884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58084884</v>
      </c>
      <c r="W20" s="59">
        <v>70951416</v>
      </c>
      <c r="X20" s="59">
        <v>-12866532</v>
      </c>
      <c r="Y20" s="60">
        <v>-18.13</v>
      </c>
      <c r="Z20" s="61">
        <v>101359166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91196301</v>
      </c>
      <c r="E22" s="87">
        <f t="shared" si="3"/>
        <v>91196301</v>
      </c>
      <c r="F22" s="87">
        <f t="shared" si="3"/>
        <v>79138442</v>
      </c>
      <c r="G22" s="87">
        <f t="shared" si="3"/>
        <v>-12270562</v>
      </c>
      <c r="H22" s="87">
        <f t="shared" si="3"/>
        <v>-18519308</v>
      </c>
      <c r="I22" s="87">
        <f t="shared" si="3"/>
        <v>48348572</v>
      </c>
      <c r="J22" s="87">
        <f t="shared" si="3"/>
        <v>34032050</v>
      </c>
      <c r="K22" s="87">
        <f t="shared" si="3"/>
        <v>-7760377</v>
      </c>
      <c r="L22" s="87">
        <f t="shared" si="3"/>
        <v>84514493</v>
      </c>
      <c r="M22" s="87">
        <f t="shared" si="3"/>
        <v>110786166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159134738</v>
      </c>
      <c r="W22" s="87">
        <f t="shared" si="3"/>
        <v>165679723</v>
      </c>
      <c r="X22" s="87">
        <f t="shared" si="3"/>
        <v>-6544985</v>
      </c>
      <c r="Y22" s="88">
        <f>+IF(W22&lt;&gt;0,(X22/W22)*100,0)</f>
        <v>-3.9503838378580585</v>
      </c>
      <c r="Z22" s="89">
        <f t="shared" si="3"/>
        <v>91196301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91196301</v>
      </c>
      <c r="E24" s="76">
        <f t="shared" si="4"/>
        <v>91196301</v>
      </c>
      <c r="F24" s="76">
        <f t="shared" si="4"/>
        <v>79138442</v>
      </c>
      <c r="G24" s="76">
        <f t="shared" si="4"/>
        <v>-12270562</v>
      </c>
      <c r="H24" s="76">
        <f t="shared" si="4"/>
        <v>-18519308</v>
      </c>
      <c r="I24" s="76">
        <f t="shared" si="4"/>
        <v>48348572</v>
      </c>
      <c r="J24" s="76">
        <f t="shared" si="4"/>
        <v>34032050</v>
      </c>
      <c r="K24" s="76">
        <f t="shared" si="4"/>
        <v>-7760377</v>
      </c>
      <c r="L24" s="76">
        <f t="shared" si="4"/>
        <v>84514493</v>
      </c>
      <c r="M24" s="76">
        <f t="shared" si="4"/>
        <v>110786166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159134738</v>
      </c>
      <c r="W24" s="76">
        <f t="shared" si="4"/>
        <v>165679723</v>
      </c>
      <c r="X24" s="76">
        <f t="shared" si="4"/>
        <v>-6544985</v>
      </c>
      <c r="Y24" s="77">
        <f>+IF(W24&lt;&gt;0,(X24/W24)*100,0)</f>
        <v>-3.9503838378580585</v>
      </c>
      <c r="Z24" s="78">
        <f t="shared" si="4"/>
        <v>91196301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159759125</v>
      </c>
      <c r="E27" s="99">
        <v>159759125</v>
      </c>
      <c r="F27" s="99">
        <v>4480257</v>
      </c>
      <c r="G27" s="99">
        <v>9564337</v>
      </c>
      <c r="H27" s="99">
        <v>20816713</v>
      </c>
      <c r="I27" s="99">
        <v>34861307</v>
      </c>
      <c r="J27" s="99">
        <v>18059687</v>
      </c>
      <c r="K27" s="99">
        <v>13630750</v>
      </c>
      <c r="L27" s="99">
        <v>30039882</v>
      </c>
      <c r="M27" s="99">
        <v>61730319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96591626</v>
      </c>
      <c r="W27" s="99">
        <v>79879563</v>
      </c>
      <c r="X27" s="99">
        <v>16712063</v>
      </c>
      <c r="Y27" s="100">
        <v>20.92</v>
      </c>
      <c r="Z27" s="101">
        <v>159759125</v>
      </c>
    </row>
    <row r="28" spans="1:26" ht="13.5">
      <c r="A28" s="102" t="s">
        <v>44</v>
      </c>
      <c r="B28" s="18">
        <v>0</v>
      </c>
      <c r="C28" s="18">
        <v>0</v>
      </c>
      <c r="D28" s="58">
        <v>101359166</v>
      </c>
      <c r="E28" s="59">
        <v>101359166</v>
      </c>
      <c r="F28" s="59">
        <v>4450657</v>
      </c>
      <c r="G28" s="59">
        <v>9564337</v>
      </c>
      <c r="H28" s="59">
        <v>8305050</v>
      </c>
      <c r="I28" s="59">
        <v>22320044</v>
      </c>
      <c r="J28" s="59">
        <v>11657286</v>
      </c>
      <c r="K28" s="59">
        <v>13630750</v>
      </c>
      <c r="L28" s="59">
        <v>20385776</v>
      </c>
      <c r="M28" s="59">
        <v>45673812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67993856</v>
      </c>
      <c r="W28" s="59">
        <v>50679583</v>
      </c>
      <c r="X28" s="59">
        <v>17314273</v>
      </c>
      <c r="Y28" s="60">
        <v>34.16</v>
      </c>
      <c r="Z28" s="61">
        <v>101359166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58399959</v>
      </c>
      <c r="E31" s="59">
        <v>58399959</v>
      </c>
      <c r="F31" s="59">
        <v>29600</v>
      </c>
      <c r="G31" s="59">
        <v>0</v>
      </c>
      <c r="H31" s="59">
        <v>12511663</v>
      </c>
      <c r="I31" s="59">
        <v>12541263</v>
      </c>
      <c r="J31" s="59">
        <v>6402401</v>
      </c>
      <c r="K31" s="59">
        <v>0</v>
      </c>
      <c r="L31" s="59">
        <v>9654106</v>
      </c>
      <c r="M31" s="59">
        <v>16056507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28597770</v>
      </c>
      <c r="W31" s="59">
        <v>29199980</v>
      </c>
      <c r="X31" s="59">
        <v>-602210</v>
      </c>
      <c r="Y31" s="60">
        <v>-2.06</v>
      </c>
      <c r="Z31" s="61">
        <v>58399959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159759125</v>
      </c>
      <c r="E32" s="99">
        <f t="shared" si="5"/>
        <v>159759125</v>
      </c>
      <c r="F32" s="99">
        <f t="shared" si="5"/>
        <v>4480257</v>
      </c>
      <c r="G32" s="99">
        <f t="shared" si="5"/>
        <v>9564337</v>
      </c>
      <c r="H32" s="99">
        <f t="shared" si="5"/>
        <v>20816713</v>
      </c>
      <c r="I32" s="99">
        <f t="shared" si="5"/>
        <v>34861307</v>
      </c>
      <c r="J32" s="99">
        <f t="shared" si="5"/>
        <v>18059687</v>
      </c>
      <c r="K32" s="99">
        <f t="shared" si="5"/>
        <v>13630750</v>
      </c>
      <c r="L32" s="99">
        <f t="shared" si="5"/>
        <v>30039882</v>
      </c>
      <c r="M32" s="99">
        <f t="shared" si="5"/>
        <v>61730319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96591626</v>
      </c>
      <c r="W32" s="99">
        <f t="shared" si="5"/>
        <v>79879563</v>
      </c>
      <c r="X32" s="99">
        <f t="shared" si="5"/>
        <v>16712063</v>
      </c>
      <c r="Y32" s="100">
        <f>+IF(W32&lt;&gt;0,(X32/W32)*100,0)</f>
        <v>20.92157539720141</v>
      </c>
      <c r="Z32" s="101">
        <f t="shared" si="5"/>
        <v>159759125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173896544</v>
      </c>
      <c r="E35" s="59">
        <v>173896544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86948272</v>
      </c>
      <c r="X35" s="59">
        <v>-86948272</v>
      </c>
      <c r="Y35" s="60">
        <v>-100</v>
      </c>
      <c r="Z35" s="61">
        <v>173896544</v>
      </c>
    </row>
    <row r="36" spans="1:26" ht="13.5">
      <c r="A36" s="57" t="s">
        <v>53</v>
      </c>
      <c r="B36" s="18">
        <v>0</v>
      </c>
      <c r="C36" s="18">
        <v>0</v>
      </c>
      <c r="D36" s="58">
        <v>1378476443</v>
      </c>
      <c r="E36" s="59">
        <v>1378476443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689238222</v>
      </c>
      <c r="X36" s="59">
        <v>-689238222</v>
      </c>
      <c r="Y36" s="60">
        <v>-100</v>
      </c>
      <c r="Z36" s="61">
        <v>1378476443</v>
      </c>
    </row>
    <row r="37" spans="1:26" ht="13.5">
      <c r="A37" s="57" t="s">
        <v>54</v>
      </c>
      <c r="B37" s="18">
        <v>0</v>
      </c>
      <c r="C37" s="18">
        <v>0</v>
      </c>
      <c r="D37" s="58">
        <v>231833000</v>
      </c>
      <c r="E37" s="59">
        <v>231833000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115916500</v>
      </c>
      <c r="X37" s="59">
        <v>-115916500</v>
      </c>
      <c r="Y37" s="60">
        <v>-100</v>
      </c>
      <c r="Z37" s="61">
        <v>231833000</v>
      </c>
    </row>
    <row r="38" spans="1:26" ht="13.5">
      <c r="A38" s="57" t="s">
        <v>55</v>
      </c>
      <c r="B38" s="18">
        <v>0</v>
      </c>
      <c r="C38" s="18">
        <v>0</v>
      </c>
      <c r="D38" s="58">
        <v>2655406</v>
      </c>
      <c r="E38" s="59">
        <v>2655406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1327703</v>
      </c>
      <c r="X38" s="59">
        <v>-1327703</v>
      </c>
      <c r="Y38" s="60">
        <v>-100</v>
      </c>
      <c r="Z38" s="61">
        <v>2655406</v>
      </c>
    </row>
    <row r="39" spans="1:26" ht="13.5">
      <c r="A39" s="57" t="s">
        <v>56</v>
      </c>
      <c r="B39" s="18">
        <v>0</v>
      </c>
      <c r="C39" s="18">
        <v>0</v>
      </c>
      <c r="D39" s="58">
        <v>1317884581</v>
      </c>
      <c r="E39" s="59">
        <v>1317884581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658942291</v>
      </c>
      <c r="X39" s="59">
        <v>-658942291</v>
      </c>
      <c r="Y39" s="60">
        <v>-100</v>
      </c>
      <c r="Z39" s="61">
        <v>1317884581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186597897</v>
      </c>
      <c r="E42" s="59">
        <v>186597897</v>
      </c>
      <c r="F42" s="59">
        <v>105813951</v>
      </c>
      <c r="G42" s="59">
        <v>-29772004</v>
      </c>
      <c r="H42" s="59">
        <v>9636892</v>
      </c>
      <c r="I42" s="59">
        <v>85678839</v>
      </c>
      <c r="J42" s="59">
        <v>-863703</v>
      </c>
      <c r="K42" s="59">
        <v>-34372510</v>
      </c>
      <c r="L42" s="59">
        <v>59032455</v>
      </c>
      <c r="M42" s="59">
        <v>23796242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109475081</v>
      </c>
      <c r="W42" s="59">
        <v>166583347</v>
      </c>
      <c r="X42" s="59">
        <v>-57108266</v>
      </c>
      <c r="Y42" s="60">
        <v>-34.28</v>
      </c>
      <c r="Z42" s="61">
        <v>186597897</v>
      </c>
    </row>
    <row r="43" spans="1:26" ht="13.5">
      <c r="A43" s="57" t="s">
        <v>59</v>
      </c>
      <c r="B43" s="18">
        <v>0</v>
      </c>
      <c r="C43" s="18">
        <v>0</v>
      </c>
      <c r="D43" s="58">
        <v>-109759164</v>
      </c>
      <c r="E43" s="59">
        <v>-109759164</v>
      </c>
      <c r="F43" s="59">
        <v>-101760126</v>
      </c>
      <c r="G43" s="59">
        <v>31693117</v>
      </c>
      <c r="H43" s="59">
        <v>-20324663</v>
      </c>
      <c r="I43" s="59">
        <v>-90391672</v>
      </c>
      <c r="J43" s="59">
        <v>5463780</v>
      </c>
      <c r="K43" s="59">
        <v>30418536</v>
      </c>
      <c r="L43" s="59">
        <v>-32870103</v>
      </c>
      <c r="M43" s="59">
        <v>3012213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-87379459</v>
      </c>
      <c r="W43" s="59">
        <v>-7706035</v>
      </c>
      <c r="X43" s="59">
        <v>-79673424</v>
      </c>
      <c r="Y43" s="60">
        <v>1033.91</v>
      </c>
      <c r="Z43" s="61">
        <v>-109759164</v>
      </c>
    </row>
    <row r="44" spans="1:26" ht="13.5">
      <c r="A44" s="57" t="s">
        <v>60</v>
      </c>
      <c r="B44" s="18">
        <v>0</v>
      </c>
      <c r="C44" s="18">
        <v>0</v>
      </c>
      <c r="D44" s="58">
        <v>-74424999</v>
      </c>
      <c r="E44" s="59">
        <v>-74424999</v>
      </c>
      <c r="F44" s="59">
        <v>-24871211</v>
      </c>
      <c r="G44" s="59">
        <v>0</v>
      </c>
      <c r="H44" s="59">
        <v>0</v>
      </c>
      <c r="I44" s="59">
        <v>-24871211</v>
      </c>
      <c r="J44" s="59">
        <v>0</v>
      </c>
      <c r="K44" s="59">
        <v>0</v>
      </c>
      <c r="L44" s="59">
        <v>-27000000</v>
      </c>
      <c r="M44" s="59">
        <v>-27000000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-51871211</v>
      </c>
      <c r="W44" s="59">
        <v>-49616666</v>
      </c>
      <c r="X44" s="59">
        <v>-2254545</v>
      </c>
      <c r="Y44" s="60">
        <v>4.54</v>
      </c>
      <c r="Z44" s="61">
        <v>-74424999</v>
      </c>
    </row>
    <row r="45" spans="1:26" ht="13.5">
      <c r="A45" s="69" t="s">
        <v>61</v>
      </c>
      <c r="B45" s="21">
        <v>0</v>
      </c>
      <c r="C45" s="21">
        <v>0</v>
      </c>
      <c r="D45" s="98">
        <v>83413035</v>
      </c>
      <c r="E45" s="99">
        <v>83413035</v>
      </c>
      <c r="F45" s="99">
        <v>9471594</v>
      </c>
      <c r="G45" s="99">
        <v>11392707</v>
      </c>
      <c r="H45" s="99">
        <v>704936</v>
      </c>
      <c r="I45" s="99">
        <v>704936</v>
      </c>
      <c r="J45" s="99">
        <v>5305013</v>
      </c>
      <c r="K45" s="99">
        <v>1351039</v>
      </c>
      <c r="L45" s="99">
        <v>513391</v>
      </c>
      <c r="M45" s="99">
        <v>513391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513391</v>
      </c>
      <c r="W45" s="99">
        <v>190259947</v>
      </c>
      <c r="X45" s="99">
        <v>-189746556</v>
      </c>
      <c r="Y45" s="100">
        <v>-99.73</v>
      </c>
      <c r="Z45" s="101">
        <v>83413035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5692889</v>
      </c>
      <c r="C49" s="51">
        <v>0</v>
      </c>
      <c r="D49" s="128">
        <v>5650114</v>
      </c>
      <c r="E49" s="53">
        <v>5646565</v>
      </c>
      <c r="F49" s="53">
        <v>0</v>
      </c>
      <c r="G49" s="53">
        <v>0</v>
      </c>
      <c r="H49" s="53">
        <v>0</v>
      </c>
      <c r="I49" s="53">
        <v>5857042</v>
      </c>
      <c r="J49" s="53">
        <v>0</v>
      </c>
      <c r="K49" s="53">
        <v>0</v>
      </c>
      <c r="L49" s="53">
        <v>0</v>
      </c>
      <c r="M49" s="53">
        <v>5712625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6014531</v>
      </c>
      <c r="W49" s="53">
        <v>6171907</v>
      </c>
      <c r="X49" s="53">
        <v>212952874</v>
      </c>
      <c r="Y49" s="53">
        <v>253698547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985685</v>
      </c>
      <c r="C51" s="51">
        <v>0</v>
      </c>
      <c r="D51" s="128">
        <v>3091833</v>
      </c>
      <c r="E51" s="53">
        <v>438974</v>
      </c>
      <c r="F51" s="53">
        <v>0</v>
      </c>
      <c r="G51" s="53">
        <v>0</v>
      </c>
      <c r="H51" s="53">
        <v>0</v>
      </c>
      <c r="I51" s="53">
        <v>3750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4520242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41.903142106214936</v>
      </c>
      <c r="E58" s="7">
        <f t="shared" si="6"/>
        <v>41.903142106214936</v>
      </c>
      <c r="F58" s="7">
        <f t="shared" si="6"/>
        <v>1.323149262379106</v>
      </c>
      <c r="G58" s="7">
        <f t="shared" si="6"/>
        <v>4.984896534673967</v>
      </c>
      <c r="H58" s="7">
        <f t="shared" si="6"/>
        <v>333.58267352978106</v>
      </c>
      <c r="I58" s="7">
        <f t="shared" si="6"/>
        <v>113.44552868278564</v>
      </c>
      <c r="J58" s="7">
        <f t="shared" si="6"/>
        <v>4.794135501201981</v>
      </c>
      <c r="K58" s="7">
        <f t="shared" si="6"/>
        <v>3.295835576986318</v>
      </c>
      <c r="L58" s="7">
        <f t="shared" si="6"/>
        <v>3.636722959354207</v>
      </c>
      <c r="M58" s="7">
        <f t="shared" si="6"/>
        <v>3.905175539874207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58.47265198737108</v>
      </c>
      <c r="W58" s="7">
        <f t="shared" si="6"/>
        <v>3.945214488828074</v>
      </c>
      <c r="X58" s="7">
        <f t="shared" si="6"/>
        <v>0</v>
      </c>
      <c r="Y58" s="7">
        <f t="shared" si="6"/>
        <v>0</v>
      </c>
      <c r="Z58" s="8">
        <f t="shared" si="6"/>
        <v>41.903142106214936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69.99999979078957</v>
      </c>
      <c r="E59" s="10">
        <f t="shared" si="7"/>
        <v>69.99999979078957</v>
      </c>
      <c r="F59" s="10">
        <f t="shared" si="7"/>
        <v>0</v>
      </c>
      <c r="G59" s="10">
        <f t="shared" si="7"/>
        <v>5.697212210938397</v>
      </c>
      <c r="H59" s="10">
        <f t="shared" si="7"/>
        <v>0</v>
      </c>
      <c r="I59" s="10">
        <f t="shared" si="7"/>
        <v>1.8990707369794655</v>
      </c>
      <c r="J59" s="10">
        <f t="shared" si="7"/>
        <v>5.69745159857191</v>
      </c>
      <c r="K59" s="10">
        <f t="shared" si="7"/>
        <v>2.848473041184722</v>
      </c>
      <c r="L59" s="10">
        <f t="shared" si="7"/>
        <v>2.848592724381439</v>
      </c>
      <c r="M59" s="10">
        <f t="shared" si="7"/>
        <v>3.7981325532337586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2.848601645106612</v>
      </c>
      <c r="W59" s="10">
        <f t="shared" si="7"/>
        <v>2.711367407857442</v>
      </c>
      <c r="X59" s="10">
        <f t="shared" si="7"/>
        <v>0</v>
      </c>
      <c r="Y59" s="10">
        <f t="shared" si="7"/>
        <v>0</v>
      </c>
      <c r="Z59" s="11">
        <f t="shared" si="7"/>
        <v>69.99999979078957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6.547207099879706</v>
      </c>
      <c r="E60" s="13">
        <f t="shared" si="7"/>
        <v>6.547207099879706</v>
      </c>
      <c r="F60" s="13">
        <f t="shared" si="7"/>
        <v>2.852229146724945</v>
      </c>
      <c r="G60" s="13">
        <f t="shared" si="7"/>
        <v>4.955350446172945</v>
      </c>
      <c r="H60" s="13">
        <f t="shared" si="7"/>
        <v>720.9028019830138</v>
      </c>
      <c r="I60" s="13">
        <f t="shared" si="7"/>
        <v>242.31282957759555</v>
      </c>
      <c r="J60" s="13">
        <f t="shared" si="7"/>
        <v>4.57664846990018</v>
      </c>
      <c r="K60" s="13">
        <f t="shared" si="7"/>
        <v>4.22513867627147</v>
      </c>
      <c r="L60" s="13">
        <f t="shared" si="7"/>
        <v>4.9824981825035675</v>
      </c>
      <c r="M60" s="13">
        <f t="shared" si="7"/>
        <v>4.593492870040457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123.0992732585651</v>
      </c>
      <c r="W60" s="13">
        <f t="shared" si="7"/>
        <v>6.547206890463434</v>
      </c>
      <c r="X60" s="13">
        <f t="shared" si="7"/>
        <v>0</v>
      </c>
      <c r="Y60" s="13">
        <f t="shared" si="7"/>
        <v>0</v>
      </c>
      <c r="Z60" s="14">
        <f t="shared" si="7"/>
        <v>6.547207099879706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4.090548882746251</v>
      </c>
      <c r="E62" s="13">
        <f t="shared" si="7"/>
        <v>4.090548882746251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4.090548466357339</v>
      </c>
      <c r="X62" s="13">
        <f t="shared" si="7"/>
        <v>0</v>
      </c>
      <c r="Y62" s="13">
        <f t="shared" si="7"/>
        <v>0</v>
      </c>
      <c r="Z62" s="14">
        <f t="shared" si="7"/>
        <v>4.090548882746251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10.702364400380878</v>
      </c>
      <c r="E64" s="13">
        <f t="shared" si="7"/>
        <v>10.702364400380878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10.702365321700073</v>
      </c>
      <c r="X64" s="13">
        <f t="shared" si="7"/>
        <v>0</v>
      </c>
      <c r="Y64" s="13">
        <f t="shared" si="7"/>
        <v>0</v>
      </c>
      <c r="Z64" s="14">
        <f t="shared" si="7"/>
        <v>10.702364400380878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70625.28735632183</v>
      </c>
      <c r="H65" s="13">
        <f t="shared" si="7"/>
        <v>4937631.098696462</v>
      </c>
      <c r="I65" s="13">
        <f t="shared" si="7"/>
        <v>3358886.0902255643</v>
      </c>
      <c r="J65" s="13">
        <f t="shared" si="7"/>
        <v>105989.24050632911</v>
      </c>
      <c r="K65" s="13">
        <f t="shared" si="7"/>
        <v>0</v>
      </c>
      <c r="L65" s="13">
        <f t="shared" si="7"/>
        <v>65852.31316725978</v>
      </c>
      <c r="M65" s="13">
        <f t="shared" si="7"/>
        <v>116435.7630979499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2208170.088924818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84733641</v>
      </c>
      <c r="E67" s="25">
        <v>84733641</v>
      </c>
      <c r="F67" s="25">
        <v>7897824</v>
      </c>
      <c r="G67" s="25">
        <v>7968370</v>
      </c>
      <c r="H67" s="25">
        <v>7948578</v>
      </c>
      <c r="I67" s="25">
        <v>23814772</v>
      </c>
      <c r="J67" s="25">
        <v>7933568</v>
      </c>
      <c r="K67" s="25">
        <v>8043059</v>
      </c>
      <c r="L67" s="25">
        <v>8015073</v>
      </c>
      <c r="M67" s="25">
        <v>23991700</v>
      </c>
      <c r="N67" s="25"/>
      <c r="O67" s="25"/>
      <c r="P67" s="25"/>
      <c r="Q67" s="25"/>
      <c r="R67" s="25"/>
      <c r="S67" s="25"/>
      <c r="T67" s="25"/>
      <c r="U67" s="25"/>
      <c r="V67" s="25">
        <v>47806472</v>
      </c>
      <c r="W67" s="25">
        <v>42366822</v>
      </c>
      <c r="X67" s="25"/>
      <c r="Y67" s="24"/>
      <c r="Z67" s="26">
        <v>84733641</v>
      </c>
    </row>
    <row r="68" spans="1:26" ht="13.5" hidden="1">
      <c r="A68" s="36" t="s">
        <v>31</v>
      </c>
      <c r="B68" s="18"/>
      <c r="C68" s="18"/>
      <c r="D68" s="19">
        <v>47798763</v>
      </c>
      <c r="E68" s="20">
        <v>47798763</v>
      </c>
      <c r="F68" s="20">
        <v>3736617</v>
      </c>
      <c r="G68" s="20">
        <v>3736617</v>
      </c>
      <c r="H68" s="20">
        <v>3736617</v>
      </c>
      <c r="I68" s="20">
        <v>11209851</v>
      </c>
      <c r="J68" s="20">
        <v>3736460</v>
      </c>
      <c r="K68" s="20">
        <v>3736774</v>
      </c>
      <c r="L68" s="20">
        <v>3736617</v>
      </c>
      <c r="M68" s="20">
        <v>11209851</v>
      </c>
      <c r="N68" s="20"/>
      <c r="O68" s="20"/>
      <c r="P68" s="20"/>
      <c r="Q68" s="20"/>
      <c r="R68" s="20"/>
      <c r="S68" s="20"/>
      <c r="T68" s="20"/>
      <c r="U68" s="20"/>
      <c r="V68" s="20">
        <v>22419702</v>
      </c>
      <c r="W68" s="20">
        <v>23899380</v>
      </c>
      <c r="X68" s="20"/>
      <c r="Y68" s="19"/>
      <c r="Z68" s="22">
        <v>47798763</v>
      </c>
    </row>
    <row r="69" spans="1:26" ht="13.5" hidden="1">
      <c r="A69" s="37" t="s">
        <v>32</v>
      </c>
      <c r="B69" s="18"/>
      <c r="C69" s="18"/>
      <c r="D69" s="19">
        <v>31264079</v>
      </c>
      <c r="E69" s="20">
        <v>31264079</v>
      </c>
      <c r="F69" s="20">
        <v>3663801</v>
      </c>
      <c r="G69" s="20">
        <v>3719858</v>
      </c>
      <c r="H69" s="20">
        <v>3678038</v>
      </c>
      <c r="I69" s="20">
        <v>11061697</v>
      </c>
      <c r="J69" s="20">
        <v>3659075</v>
      </c>
      <c r="K69" s="20">
        <v>3754788</v>
      </c>
      <c r="L69" s="20">
        <v>3713900</v>
      </c>
      <c r="M69" s="20">
        <v>11127763</v>
      </c>
      <c r="N69" s="20"/>
      <c r="O69" s="20"/>
      <c r="P69" s="20"/>
      <c r="Q69" s="20"/>
      <c r="R69" s="20"/>
      <c r="S69" s="20"/>
      <c r="T69" s="20"/>
      <c r="U69" s="20"/>
      <c r="V69" s="20">
        <v>22189460</v>
      </c>
      <c r="W69" s="20">
        <v>15632040</v>
      </c>
      <c r="X69" s="20"/>
      <c r="Y69" s="19"/>
      <c r="Z69" s="22">
        <v>31264079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>
        <v>19647730</v>
      </c>
      <c r="E71" s="20">
        <v>19647730</v>
      </c>
      <c r="F71" s="20">
        <v>2152604</v>
      </c>
      <c r="G71" s="20">
        <v>2208126</v>
      </c>
      <c r="H71" s="20">
        <v>2163285</v>
      </c>
      <c r="I71" s="20">
        <v>6524015</v>
      </c>
      <c r="J71" s="20">
        <v>2163999</v>
      </c>
      <c r="K71" s="20">
        <v>2225870</v>
      </c>
      <c r="L71" s="20">
        <v>2201398</v>
      </c>
      <c r="M71" s="20">
        <v>6591267</v>
      </c>
      <c r="N71" s="20"/>
      <c r="O71" s="20"/>
      <c r="P71" s="20"/>
      <c r="Q71" s="20"/>
      <c r="R71" s="20"/>
      <c r="S71" s="20"/>
      <c r="T71" s="20"/>
      <c r="U71" s="20"/>
      <c r="V71" s="20">
        <v>13115282</v>
      </c>
      <c r="W71" s="20">
        <v>9823866</v>
      </c>
      <c r="X71" s="20"/>
      <c r="Y71" s="19"/>
      <c r="Z71" s="22">
        <v>19647730</v>
      </c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>
        <v>11616349</v>
      </c>
      <c r="E73" s="20">
        <v>11616349</v>
      </c>
      <c r="F73" s="20">
        <v>1511197</v>
      </c>
      <c r="G73" s="20">
        <v>1511471</v>
      </c>
      <c r="H73" s="20">
        <v>1514216</v>
      </c>
      <c r="I73" s="20">
        <v>4536884</v>
      </c>
      <c r="J73" s="20">
        <v>1494918</v>
      </c>
      <c r="K73" s="20">
        <v>1528918</v>
      </c>
      <c r="L73" s="20">
        <v>1512221</v>
      </c>
      <c r="M73" s="20">
        <v>4536057</v>
      </c>
      <c r="N73" s="20"/>
      <c r="O73" s="20"/>
      <c r="P73" s="20"/>
      <c r="Q73" s="20"/>
      <c r="R73" s="20"/>
      <c r="S73" s="20"/>
      <c r="T73" s="20"/>
      <c r="U73" s="20"/>
      <c r="V73" s="20">
        <v>9072941</v>
      </c>
      <c r="W73" s="20">
        <v>5808174</v>
      </c>
      <c r="X73" s="20"/>
      <c r="Y73" s="19"/>
      <c r="Z73" s="22">
        <v>11616349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>
        <v>261</v>
      </c>
      <c r="H74" s="20">
        <v>537</v>
      </c>
      <c r="I74" s="20">
        <v>798</v>
      </c>
      <c r="J74" s="20">
        <v>158</v>
      </c>
      <c r="K74" s="20"/>
      <c r="L74" s="20">
        <v>281</v>
      </c>
      <c r="M74" s="20">
        <v>439</v>
      </c>
      <c r="N74" s="20"/>
      <c r="O74" s="20"/>
      <c r="P74" s="20"/>
      <c r="Q74" s="20"/>
      <c r="R74" s="20"/>
      <c r="S74" s="20"/>
      <c r="T74" s="20"/>
      <c r="U74" s="20"/>
      <c r="V74" s="20">
        <v>1237</v>
      </c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5670799</v>
      </c>
      <c r="E75" s="29">
        <v>5670799</v>
      </c>
      <c r="F75" s="29">
        <v>497406</v>
      </c>
      <c r="G75" s="29">
        <v>511895</v>
      </c>
      <c r="H75" s="29">
        <v>533923</v>
      </c>
      <c r="I75" s="29">
        <v>1543224</v>
      </c>
      <c r="J75" s="29">
        <v>538033</v>
      </c>
      <c r="K75" s="29">
        <v>551497</v>
      </c>
      <c r="L75" s="29">
        <v>564556</v>
      </c>
      <c r="M75" s="29">
        <v>1654086</v>
      </c>
      <c r="N75" s="29"/>
      <c r="O75" s="29"/>
      <c r="P75" s="29"/>
      <c r="Q75" s="29"/>
      <c r="R75" s="29"/>
      <c r="S75" s="29"/>
      <c r="T75" s="29"/>
      <c r="U75" s="29"/>
      <c r="V75" s="29">
        <v>3197310</v>
      </c>
      <c r="W75" s="29">
        <v>2835402</v>
      </c>
      <c r="X75" s="29"/>
      <c r="Y75" s="28"/>
      <c r="Z75" s="30">
        <v>5670799</v>
      </c>
    </row>
    <row r="76" spans="1:26" ht="13.5" hidden="1">
      <c r="A76" s="41" t="s">
        <v>112</v>
      </c>
      <c r="B76" s="31"/>
      <c r="C76" s="31"/>
      <c r="D76" s="32">
        <v>35506058</v>
      </c>
      <c r="E76" s="33">
        <v>35506058</v>
      </c>
      <c r="F76" s="33">
        <v>104500</v>
      </c>
      <c r="G76" s="33">
        <v>397215</v>
      </c>
      <c r="H76" s="33">
        <v>26515079</v>
      </c>
      <c r="I76" s="33">
        <v>27016794</v>
      </c>
      <c r="J76" s="33">
        <v>380346</v>
      </c>
      <c r="K76" s="33">
        <v>265086</v>
      </c>
      <c r="L76" s="33">
        <v>291486</v>
      </c>
      <c r="M76" s="33">
        <v>936918</v>
      </c>
      <c r="N76" s="33"/>
      <c r="O76" s="33"/>
      <c r="P76" s="33"/>
      <c r="Q76" s="33"/>
      <c r="R76" s="33"/>
      <c r="S76" s="33"/>
      <c r="T76" s="33"/>
      <c r="U76" s="33"/>
      <c r="V76" s="33">
        <v>27953712</v>
      </c>
      <c r="W76" s="33">
        <v>1671462</v>
      </c>
      <c r="X76" s="33"/>
      <c r="Y76" s="32"/>
      <c r="Z76" s="34">
        <v>35506058</v>
      </c>
    </row>
    <row r="77" spans="1:26" ht="13.5" hidden="1">
      <c r="A77" s="36" t="s">
        <v>31</v>
      </c>
      <c r="B77" s="18"/>
      <c r="C77" s="18"/>
      <c r="D77" s="19">
        <v>33459134</v>
      </c>
      <c r="E77" s="20">
        <v>33459134</v>
      </c>
      <c r="F77" s="20"/>
      <c r="G77" s="20">
        <v>212883</v>
      </c>
      <c r="H77" s="20"/>
      <c r="I77" s="20">
        <v>212883</v>
      </c>
      <c r="J77" s="20">
        <v>212883</v>
      </c>
      <c r="K77" s="20">
        <v>106441</v>
      </c>
      <c r="L77" s="20">
        <v>106441</v>
      </c>
      <c r="M77" s="20">
        <v>425765</v>
      </c>
      <c r="N77" s="20"/>
      <c r="O77" s="20"/>
      <c r="P77" s="20"/>
      <c r="Q77" s="20"/>
      <c r="R77" s="20"/>
      <c r="S77" s="20"/>
      <c r="T77" s="20"/>
      <c r="U77" s="20"/>
      <c r="V77" s="20">
        <v>638648</v>
      </c>
      <c r="W77" s="20">
        <v>648000</v>
      </c>
      <c r="X77" s="20"/>
      <c r="Y77" s="19"/>
      <c r="Z77" s="22">
        <v>33459134</v>
      </c>
    </row>
    <row r="78" spans="1:26" ht="13.5" hidden="1">
      <c r="A78" s="37" t="s">
        <v>32</v>
      </c>
      <c r="B78" s="18"/>
      <c r="C78" s="18"/>
      <c r="D78" s="19">
        <v>2046924</v>
      </c>
      <c r="E78" s="20">
        <v>2046924</v>
      </c>
      <c r="F78" s="20">
        <v>104500</v>
      </c>
      <c r="G78" s="20">
        <v>184332</v>
      </c>
      <c r="H78" s="20">
        <v>26515079</v>
      </c>
      <c r="I78" s="20">
        <v>26803911</v>
      </c>
      <c r="J78" s="20">
        <v>167463</v>
      </c>
      <c r="K78" s="20">
        <v>158645</v>
      </c>
      <c r="L78" s="20">
        <v>185045</v>
      </c>
      <c r="M78" s="20">
        <v>511153</v>
      </c>
      <c r="N78" s="20"/>
      <c r="O78" s="20"/>
      <c r="P78" s="20"/>
      <c r="Q78" s="20"/>
      <c r="R78" s="20"/>
      <c r="S78" s="20"/>
      <c r="T78" s="20"/>
      <c r="U78" s="20"/>
      <c r="V78" s="20">
        <v>27315064</v>
      </c>
      <c r="W78" s="20">
        <v>1023462</v>
      </c>
      <c r="X78" s="20"/>
      <c r="Y78" s="19"/>
      <c r="Z78" s="22">
        <v>2046924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>
        <v>803700</v>
      </c>
      <c r="E80" s="20">
        <v>803700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401850</v>
      </c>
      <c r="X80" s="20"/>
      <c r="Y80" s="19"/>
      <c r="Z80" s="22">
        <v>803700</v>
      </c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>
        <v>1243224</v>
      </c>
      <c r="E82" s="20">
        <v>1243224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621612</v>
      </c>
      <c r="X82" s="20"/>
      <c r="Y82" s="19"/>
      <c r="Z82" s="22">
        <v>1243224</v>
      </c>
    </row>
    <row r="83" spans="1:26" ht="13.5" hidden="1">
      <c r="A83" s="38" t="s">
        <v>109</v>
      </c>
      <c r="B83" s="18"/>
      <c r="C83" s="18"/>
      <c r="D83" s="19"/>
      <c r="E83" s="20"/>
      <c r="F83" s="20">
        <v>104500</v>
      </c>
      <c r="G83" s="20">
        <v>184332</v>
      </c>
      <c r="H83" s="20">
        <v>26515079</v>
      </c>
      <c r="I83" s="20">
        <v>26803911</v>
      </c>
      <c r="J83" s="20">
        <v>167463</v>
      </c>
      <c r="K83" s="20">
        <v>158645</v>
      </c>
      <c r="L83" s="20">
        <v>185045</v>
      </c>
      <c r="M83" s="20">
        <v>511153</v>
      </c>
      <c r="N83" s="20"/>
      <c r="O83" s="20"/>
      <c r="P83" s="20"/>
      <c r="Q83" s="20"/>
      <c r="R83" s="20"/>
      <c r="S83" s="20"/>
      <c r="T83" s="20"/>
      <c r="U83" s="20"/>
      <c r="V83" s="20">
        <v>27315064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272706788</v>
      </c>
      <c r="C5" s="18">
        <v>0</v>
      </c>
      <c r="D5" s="58">
        <v>317222791</v>
      </c>
      <c r="E5" s="59">
        <v>317222791</v>
      </c>
      <c r="F5" s="59">
        <v>51163229</v>
      </c>
      <c r="G5" s="59">
        <v>21908608</v>
      </c>
      <c r="H5" s="59">
        <v>22111580</v>
      </c>
      <c r="I5" s="59">
        <v>95183417</v>
      </c>
      <c r="J5" s="59">
        <v>20425307</v>
      </c>
      <c r="K5" s="59">
        <v>19773997</v>
      </c>
      <c r="L5" s="59">
        <v>20506925</v>
      </c>
      <c r="M5" s="59">
        <v>60706229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155889646</v>
      </c>
      <c r="W5" s="59">
        <v>186890398</v>
      </c>
      <c r="X5" s="59">
        <v>-31000752</v>
      </c>
      <c r="Y5" s="60">
        <v>-16.59</v>
      </c>
      <c r="Z5" s="61">
        <v>317222791</v>
      </c>
    </row>
    <row r="6" spans="1:26" ht="13.5">
      <c r="A6" s="57" t="s">
        <v>32</v>
      </c>
      <c r="B6" s="18">
        <v>1309265825</v>
      </c>
      <c r="C6" s="18">
        <v>0</v>
      </c>
      <c r="D6" s="58">
        <v>1576422743</v>
      </c>
      <c r="E6" s="59">
        <v>1576422743</v>
      </c>
      <c r="F6" s="59">
        <v>124298337</v>
      </c>
      <c r="G6" s="59">
        <v>137729544</v>
      </c>
      <c r="H6" s="59">
        <v>128365719</v>
      </c>
      <c r="I6" s="59">
        <v>390393600</v>
      </c>
      <c r="J6" s="59">
        <v>113029025</v>
      </c>
      <c r="K6" s="59">
        <v>121828924</v>
      </c>
      <c r="L6" s="59">
        <v>109513695</v>
      </c>
      <c r="M6" s="59">
        <v>344371644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734765244</v>
      </c>
      <c r="W6" s="59">
        <v>816074991</v>
      </c>
      <c r="X6" s="59">
        <v>-81309747</v>
      </c>
      <c r="Y6" s="60">
        <v>-9.96</v>
      </c>
      <c r="Z6" s="61">
        <v>1576422743</v>
      </c>
    </row>
    <row r="7" spans="1:26" ht="13.5">
      <c r="A7" s="57" t="s">
        <v>33</v>
      </c>
      <c r="B7" s="18">
        <v>6911774</v>
      </c>
      <c r="C7" s="18">
        <v>0</v>
      </c>
      <c r="D7" s="58">
        <v>2108000</v>
      </c>
      <c r="E7" s="59">
        <v>2108000</v>
      </c>
      <c r="F7" s="59">
        <v>35945</v>
      </c>
      <c r="G7" s="59">
        <v>454</v>
      </c>
      <c r="H7" s="59">
        <v>10836</v>
      </c>
      <c r="I7" s="59">
        <v>47235</v>
      </c>
      <c r="J7" s="59">
        <v>234397</v>
      </c>
      <c r="K7" s="59">
        <v>7068</v>
      </c>
      <c r="L7" s="59">
        <v>51266</v>
      </c>
      <c r="M7" s="59">
        <v>292731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339966</v>
      </c>
      <c r="W7" s="59">
        <v>1215668</v>
      </c>
      <c r="X7" s="59">
        <v>-875702</v>
      </c>
      <c r="Y7" s="60">
        <v>-72.03</v>
      </c>
      <c r="Z7" s="61">
        <v>2108000</v>
      </c>
    </row>
    <row r="8" spans="1:26" ht="13.5">
      <c r="A8" s="57" t="s">
        <v>34</v>
      </c>
      <c r="B8" s="18">
        <v>453998989</v>
      </c>
      <c r="C8" s="18">
        <v>0</v>
      </c>
      <c r="D8" s="58">
        <v>351271100</v>
      </c>
      <c r="E8" s="59">
        <v>351271100</v>
      </c>
      <c r="F8" s="59">
        <v>142856000</v>
      </c>
      <c r="G8" s="59">
        <v>2224000</v>
      </c>
      <c r="H8" s="59">
        <v>400000</v>
      </c>
      <c r="I8" s="59">
        <v>145480000</v>
      </c>
      <c r="J8" s="59">
        <v>0</v>
      </c>
      <c r="K8" s="59">
        <v>745000</v>
      </c>
      <c r="L8" s="59">
        <v>111092000</v>
      </c>
      <c r="M8" s="59">
        <v>111837000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257317000</v>
      </c>
      <c r="W8" s="59">
        <v>185398598</v>
      </c>
      <c r="X8" s="59">
        <v>71918402</v>
      </c>
      <c r="Y8" s="60">
        <v>38.79</v>
      </c>
      <c r="Z8" s="61">
        <v>351271100</v>
      </c>
    </row>
    <row r="9" spans="1:26" ht="13.5">
      <c r="A9" s="57" t="s">
        <v>35</v>
      </c>
      <c r="B9" s="18">
        <v>234953194</v>
      </c>
      <c r="C9" s="18">
        <v>0</v>
      </c>
      <c r="D9" s="58">
        <v>267148690</v>
      </c>
      <c r="E9" s="59">
        <v>267148690</v>
      </c>
      <c r="F9" s="59">
        <v>24047332</v>
      </c>
      <c r="G9" s="59">
        <v>21015343</v>
      </c>
      <c r="H9" s="59">
        <v>33117236</v>
      </c>
      <c r="I9" s="59">
        <v>78179911</v>
      </c>
      <c r="J9" s="59">
        <v>32490434</v>
      </c>
      <c r="K9" s="59">
        <v>26558455</v>
      </c>
      <c r="L9" s="59">
        <v>30328340</v>
      </c>
      <c r="M9" s="59">
        <v>89377229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167557140</v>
      </c>
      <c r="W9" s="59">
        <v>119876501</v>
      </c>
      <c r="X9" s="59">
        <v>47680639</v>
      </c>
      <c r="Y9" s="60">
        <v>39.77</v>
      </c>
      <c r="Z9" s="61">
        <v>267148690</v>
      </c>
    </row>
    <row r="10" spans="1:26" ht="25.5">
      <c r="A10" s="62" t="s">
        <v>97</v>
      </c>
      <c r="B10" s="63">
        <f>SUM(B5:B9)</f>
        <v>2277836570</v>
      </c>
      <c r="C10" s="63">
        <f>SUM(C5:C9)</f>
        <v>0</v>
      </c>
      <c r="D10" s="64">
        <f aca="true" t="shared" si="0" ref="D10:Z10">SUM(D5:D9)</f>
        <v>2514173324</v>
      </c>
      <c r="E10" s="65">
        <f t="shared" si="0"/>
        <v>2514173324</v>
      </c>
      <c r="F10" s="65">
        <f t="shared" si="0"/>
        <v>342400843</v>
      </c>
      <c r="G10" s="65">
        <f t="shared" si="0"/>
        <v>182877949</v>
      </c>
      <c r="H10" s="65">
        <f t="shared" si="0"/>
        <v>184005371</v>
      </c>
      <c r="I10" s="65">
        <f t="shared" si="0"/>
        <v>709284163</v>
      </c>
      <c r="J10" s="65">
        <f t="shared" si="0"/>
        <v>166179163</v>
      </c>
      <c r="K10" s="65">
        <f t="shared" si="0"/>
        <v>168913444</v>
      </c>
      <c r="L10" s="65">
        <f t="shared" si="0"/>
        <v>271492226</v>
      </c>
      <c r="M10" s="65">
        <f t="shared" si="0"/>
        <v>606584833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1315868996</v>
      </c>
      <c r="W10" s="65">
        <f t="shared" si="0"/>
        <v>1309456156</v>
      </c>
      <c r="X10" s="65">
        <f t="shared" si="0"/>
        <v>6412840</v>
      </c>
      <c r="Y10" s="66">
        <f>+IF(W10&lt;&gt;0,(X10/W10)*100,0)</f>
        <v>0.48973308274706373</v>
      </c>
      <c r="Z10" s="67">
        <f t="shared" si="0"/>
        <v>2514173324</v>
      </c>
    </row>
    <row r="11" spans="1:26" ht="13.5">
      <c r="A11" s="57" t="s">
        <v>36</v>
      </c>
      <c r="B11" s="18">
        <v>489414758</v>
      </c>
      <c r="C11" s="18">
        <v>0</v>
      </c>
      <c r="D11" s="58">
        <v>527465949</v>
      </c>
      <c r="E11" s="59">
        <v>527465949</v>
      </c>
      <c r="F11" s="59">
        <v>41918258</v>
      </c>
      <c r="G11" s="59">
        <v>42004046</v>
      </c>
      <c r="H11" s="59">
        <v>41171427</v>
      </c>
      <c r="I11" s="59">
        <v>125093731</v>
      </c>
      <c r="J11" s="59">
        <v>42804879</v>
      </c>
      <c r="K11" s="59">
        <v>42962209</v>
      </c>
      <c r="L11" s="59">
        <v>42627656</v>
      </c>
      <c r="M11" s="59">
        <v>128394744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253488475</v>
      </c>
      <c r="W11" s="59">
        <v>264268928</v>
      </c>
      <c r="X11" s="59">
        <v>-10780453</v>
      </c>
      <c r="Y11" s="60">
        <v>-4.08</v>
      </c>
      <c r="Z11" s="61">
        <v>527465949</v>
      </c>
    </row>
    <row r="12" spans="1:26" ht="13.5">
      <c r="A12" s="57" t="s">
        <v>37</v>
      </c>
      <c r="B12" s="18">
        <v>23981844</v>
      </c>
      <c r="C12" s="18">
        <v>0</v>
      </c>
      <c r="D12" s="58">
        <v>25138051</v>
      </c>
      <c r="E12" s="59">
        <v>25138051</v>
      </c>
      <c r="F12" s="59">
        <v>-233264</v>
      </c>
      <c r="G12" s="59">
        <v>2800967</v>
      </c>
      <c r="H12" s="59">
        <v>2064199</v>
      </c>
      <c r="I12" s="59">
        <v>4631902</v>
      </c>
      <c r="J12" s="59">
        <v>2124317</v>
      </c>
      <c r="K12" s="59">
        <v>2107568</v>
      </c>
      <c r="L12" s="59">
        <v>2107568</v>
      </c>
      <c r="M12" s="59">
        <v>6339453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10971355</v>
      </c>
      <c r="W12" s="59">
        <v>13037947</v>
      </c>
      <c r="X12" s="59">
        <v>-2066592</v>
      </c>
      <c r="Y12" s="60">
        <v>-15.85</v>
      </c>
      <c r="Z12" s="61">
        <v>25138051</v>
      </c>
    </row>
    <row r="13" spans="1:26" ht="13.5">
      <c r="A13" s="57" t="s">
        <v>98</v>
      </c>
      <c r="B13" s="18">
        <v>472943600</v>
      </c>
      <c r="C13" s="18">
        <v>0</v>
      </c>
      <c r="D13" s="58">
        <v>476887953</v>
      </c>
      <c r="E13" s="59">
        <v>476887953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197059835</v>
      </c>
      <c r="L13" s="59">
        <v>39411966</v>
      </c>
      <c r="M13" s="59">
        <v>236471801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236471801</v>
      </c>
      <c r="W13" s="59">
        <v>227742433</v>
      </c>
      <c r="X13" s="59">
        <v>8729368</v>
      </c>
      <c r="Y13" s="60">
        <v>3.83</v>
      </c>
      <c r="Z13" s="61">
        <v>476887953</v>
      </c>
    </row>
    <row r="14" spans="1:26" ht="13.5">
      <c r="A14" s="57" t="s">
        <v>38</v>
      </c>
      <c r="B14" s="18">
        <v>33862799</v>
      </c>
      <c r="C14" s="18">
        <v>0</v>
      </c>
      <c r="D14" s="58">
        <v>14180861</v>
      </c>
      <c r="E14" s="59">
        <v>14180861</v>
      </c>
      <c r="F14" s="59">
        <v>247947</v>
      </c>
      <c r="G14" s="59">
        <v>246774</v>
      </c>
      <c r="H14" s="59">
        <v>1978601</v>
      </c>
      <c r="I14" s="59">
        <v>2473322</v>
      </c>
      <c r="J14" s="59">
        <v>244119</v>
      </c>
      <c r="K14" s="59">
        <v>234832</v>
      </c>
      <c r="L14" s="59">
        <v>1904590</v>
      </c>
      <c r="M14" s="59">
        <v>2383541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4856863</v>
      </c>
      <c r="W14" s="59">
        <v>4653683</v>
      </c>
      <c r="X14" s="59">
        <v>203180</v>
      </c>
      <c r="Y14" s="60">
        <v>4.37</v>
      </c>
      <c r="Z14" s="61">
        <v>14180861</v>
      </c>
    </row>
    <row r="15" spans="1:26" ht="13.5">
      <c r="A15" s="57" t="s">
        <v>39</v>
      </c>
      <c r="B15" s="18">
        <v>811310411</v>
      </c>
      <c r="C15" s="18">
        <v>0</v>
      </c>
      <c r="D15" s="58">
        <v>917760286</v>
      </c>
      <c r="E15" s="59">
        <v>917760286</v>
      </c>
      <c r="F15" s="59">
        <v>1844352</v>
      </c>
      <c r="G15" s="59">
        <v>76993931</v>
      </c>
      <c r="H15" s="59">
        <v>86353895</v>
      </c>
      <c r="I15" s="59">
        <v>165192178</v>
      </c>
      <c r="J15" s="59">
        <v>69232401</v>
      </c>
      <c r="K15" s="59">
        <v>56749268</v>
      </c>
      <c r="L15" s="59">
        <v>66529784</v>
      </c>
      <c r="M15" s="59">
        <v>192511453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357703631</v>
      </c>
      <c r="W15" s="59">
        <v>469779263</v>
      </c>
      <c r="X15" s="59">
        <v>-112075632</v>
      </c>
      <c r="Y15" s="60">
        <v>-23.86</v>
      </c>
      <c r="Z15" s="61">
        <v>917760286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784100557</v>
      </c>
      <c r="C17" s="18">
        <v>0</v>
      </c>
      <c r="D17" s="58">
        <v>857522941</v>
      </c>
      <c r="E17" s="59">
        <v>857522941</v>
      </c>
      <c r="F17" s="59">
        <v>45910235</v>
      </c>
      <c r="G17" s="59">
        <v>64161250</v>
      </c>
      <c r="H17" s="59">
        <v>117185120</v>
      </c>
      <c r="I17" s="59">
        <v>227256605</v>
      </c>
      <c r="J17" s="59">
        <v>64371227</v>
      </c>
      <c r="K17" s="59">
        <v>67037379</v>
      </c>
      <c r="L17" s="59">
        <v>65094449</v>
      </c>
      <c r="M17" s="59">
        <v>196503055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423759660</v>
      </c>
      <c r="W17" s="59">
        <v>496529986</v>
      </c>
      <c r="X17" s="59">
        <v>-72770326</v>
      </c>
      <c r="Y17" s="60">
        <v>-14.66</v>
      </c>
      <c r="Z17" s="61">
        <v>857522941</v>
      </c>
    </row>
    <row r="18" spans="1:26" ht="13.5">
      <c r="A18" s="69" t="s">
        <v>42</v>
      </c>
      <c r="B18" s="70">
        <f>SUM(B11:B17)</f>
        <v>2615613969</v>
      </c>
      <c r="C18" s="70">
        <f>SUM(C11:C17)</f>
        <v>0</v>
      </c>
      <c r="D18" s="71">
        <f aca="true" t="shared" si="1" ref="D18:Z18">SUM(D11:D17)</f>
        <v>2818956041</v>
      </c>
      <c r="E18" s="72">
        <f t="shared" si="1"/>
        <v>2818956041</v>
      </c>
      <c r="F18" s="72">
        <f t="shared" si="1"/>
        <v>89687528</v>
      </c>
      <c r="G18" s="72">
        <f t="shared" si="1"/>
        <v>186206968</v>
      </c>
      <c r="H18" s="72">
        <f t="shared" si="1"/>
        <v>248753242</v>
      </c>
      <c r="I18" s="72">
        <f t="shared" si="1"/>
        <v>524647738</v>
      </c>
      <c r="J18" s="72">
        <f t="shared" si="1"/>
        <v>178776943</v>
      </c>
      <c r="K18" s="72">
        <f t="shared" si="1"/>
        <v>366151091</v>
      </c>
      <c r="L18" s="72">
        <f t="shared" si="1"/>
        <v>217676013</v>
      </c>
      <c r="M18" s="72">
        <f t="shared" si="1"/>
        <v>762604047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1287251785</v>
      </c>
      <c r="W18" s="72">
        <f t="shared" si="1"/>
        <v>1476012240</v>
      </c>
      <c r="X18" s="72">
        <f t="shared" si="1"/>
        <v>-188760455</v>
      </c>
      <c r="Y18" s="66">
        <f>+IF(W18&lt;&gt;0,(X18/W18)*100,0)</f>
        <v>-12.788542661407739</v>
      </c>
      <c r="Z18" s="73">
        <f t="shared" si="1"/>
        <v>2818956041</v>
      </c>
    </row>
    <row r="19" spans="1:26" ht="13.5">
      <c r="A19" s="69" t="s">
        <v>43</v>
      </c>
      <c r="B19" s="74">
        <f>+B10-B18</f>
        <v>-337777399</v>
      </c>
      <c r="C19" s="74">
        <f>+C10-C18</f>
        <v>0</v>
      </c>
      <c r="D19" s="75">
        <f aca="true" t="shared" si="2" ref="D19:Z19">+D10-D18</f>
        <v>-304782717</v>
      </c>
      <c r="E19" s="76">
        <f t="shared" si="2"/>
        <v>-304782717</v>
      </c>
      <c r="F19" s="76">
        <f t="shared" si="2"/>
        <v>252713315</v>
      </c>
      <c r="G19" s="76">
        <f t="shared" si="2"/>
        <v>-3329019</v>
      </c>
      <c r="H19" s="76">
        <f t="shared" si="2"/>
        <v>-64747871</v>
      </c>
      <c r="I19" s="76">
        <f t="shared" si="2"/>
        <v>184636425</v>
      </c>
      <c r="J19" s="76">
        <f t="shared" si="2"/>
        <v>-12597780</v>
      </c>
      <c r="K19" s="76">
        <f t="shared" si="2"/>
        <v>-197237647</v>
      </c>
      <c r="L19" s="76">
        <f t="shared" si="2"/>
        <v>53816213</v>
      </c>
      <c r="M19" s="76">
        <f t="shared" si="2"/>
        <v>-156019214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28617211</v>
      </c>
      <c r="W19" s="76">
        <f>IF(E10=E18,0,W10-W18)</f>
        <v>-166556084</v>
      </c>
      <c r="X19" s="76">
        <f t="shared" si="2"/>
        <v>195173295</v>
      </c>
      <c r="Y19" s="77">
        <f>+IF(W19&lt;&gt;0,(X19/W19)*100,0)</f>
        <v>-117.18172660687675</v>
      </c>
      <c r="Z19" s="78">
        <f t="shared" si="2"/>
        <v>-304782717</v>
      </c>
    </row>
    <row r="20" spans="1:26" ht="13.5">
      <c r="A20" s="57" t="s">
        <v>44</v>
      </c>
      <c r="B20" s="18">
        <v>3388981</v>
      </c>
      <c r="C20" s="18">
        <v>0</v>
      </c>
      <c r="D20" s="58">
        <v>134615900</v>
      </c>
      <c r="E20" s="59">
        <v>134615900</v>
      </c>
      <c r="F20" s="59">
        <v>4808000</v>
      </c>
      <c r="G20" s="59">
        <v>18074000</v>
      </c>
      <c r="H20" s="59">
        <v>0</v>
      </c>
      <c r="I20" s="59">
        <v>22882000</v>
      </c>
      <c r="J20" s="59">
        <v>0</v>
      </c>
      <c r="K20" s="59">
        <v>4000000</v>
      </c>
      <c r="L20" s="59">
        <v>63804000</v>
      </c>
      <c r="M20" s="59">
        <v>67804000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90686000</v>
      </c>
      <c r="W20" s="59">
        <v>91533935</v>
      </c>
      <c r="X20" s="59">
        <v>-847935</v>
      </c>
      <c r="Y20" s="60">
        <v>-0.93</v>
      </c>
      <c r="Z20" s="61">
        <v>134615900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-334388418</v>
      </c>
      <c r="C22" s="85">
        <f>SUM(C19:C21)</f>
        <v>0</v>
      </c>
      <c r="D22" s="86">
        <f aca="true" t="shared" si="3" ref="D22:Z22">SUM(D19:D21)</f>
        <v>-170166817</v>
      </c>
      <c r="E22" s="87">
        <f t="shared" si="3"/>
        <v>-170166817</v>
      </c>
      <c r="F22" s="87">
        <f t="shared" si="3"/>
        <v>257521315</v>
      </c>
      <c r="G22" s="87">
        <f t="shared" si="3"/>
        <v>14744981</v>
      </c>
      <c r="H22" s="87">
        <f t="shared" si="3"/>
        <v>-64747871</v>
      </c>
      <c r="I22" s="87">
        <f t="shared" si="3"/>
        <v>207518425</v>
      </c>
      <c r="J22" s="87">
        <f t="shared" si="3"/>
        <v>-12597780</v>
      </c>
      <c r="K22" s="87">
        <f t="shared" si="3"/>
        <v>-193237647</v>
      </c>
      <c r="L22" s="87">
        <f t="shared" si="3"/>
        <v>117620213</v>
      </c>
      <c r="M22" s="87">
        <f t="shared" si="3"/>
        <v>-88215214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119303211</v>
      </c>
      <c r="W22" s="87">
        <f t="shared" si="3"/>
        <v>-75022149</v>
      </c>
      <c r="X22" s="87">
        <f t="shared" si="3"/>
        <v>194325360</v>
      </c>
      <c r="Y22" s="88">
        <f>+IF(W22&lt;&gt;0,(X22/W22)*100,0)</f>
        <v>-259.02398503673896</v>
      </c>
      <c r="Z22" s="89">
        <f t="shared" si="3"/>
        <v>-170166817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-334388418</v>
      </c>
      <c r="C24" s="74">
        <f>SUM(C22:C23)</f>
        <v>0</v>
      </c>
      <c r="D24" s="75">
        <f aca="true" t="shared" si="4" ref="D24:Z24">SUM(D22:D23)</f>
        <v>-170166817</v>
      </c>
      <c r="E24" s="76">
        <f t="shared" si="4"/>
        <v>-170166817</v>
      </c>
      <c r="F24" s="76">
        <f t="shared" si="4"/>
        <v>257521315</v>
      </c>
      <c r="G24" s="76">
        <f t="shared" si="4"/>
        <v>14744981</v>
      </c>
      <c r="H24" s="76">
        <f t="shared" si="4"/>
        <v>-64747871</v>
      </c>
      <c r="I24" s="76">
        <f t="shared" si="4"/>
        <v>207518425</v>
      </c>
      <c r="J24" s="76">
        <f t="shared" si="4"/>
        <v>-12597780</v>
      </c>
      <c r="K24" s="76">
        <f t="shared" si="4"/>
        <v>-193237647</v>
      </c>
      <c r="L24" s="76">
        <f t="shared" si="4"/>
        <v>117620213</v>
      </c>
      <c r="M24" s="76">
        <f t="shared" si="4"/>
        <v>-88215214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119303211</v>
      </c>
      <c r="W24" s="76">
        <f t="shared" si="4"/>
        <v>-75022149</v>
      </c>
      <c r="X24" s="76">
        <f t="shared" si="4"/>
        <v>194325360</v>
      </c>
      <c r="Y24" s="77">
        <f>+IF(W24&lt;&gt;0,(X24/W24)*100,0)</f>
        <v>-259.02398503673896</v>
      </c>
      <c r="Z24" s="78">
        <f t="shared" si="4"/>
        <v>-170166817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144615900</v>
      </c>
      <c r="E27" s="99">
        <v>144615900</v>
      </c>
      <c r="F27" s="99">
        <v>0</v>
      </c>
      <c r="G27" s="99">
        <v>5476913</v>
      </c>
      <c r="H27" s="99">
        <v>6958560</v>
      </c>
      <c r="I27" s="99">
        <v>12435473</v>
      </c>
      <c r="J27" s="99">
        <v>3988034</v>
      </c>
      <c r="K27" s="99">
        <v>14935597</v>
      </c>
      <c r="L27" s="99">
        <v>10935741</v>
      </c>
      <c r="M27" s="99">
        <v>29859372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42294845</v>
      </c>
      <c r="W27" s="99">
        <v>72307950</v>
      </c>
      <c r="X27" s="99">
        <v>-30013105</v>
      </c>
      <c r="Y27" s="100">
        <v>-41.51</v>
      </c>
      <c r="Z27" s="101">
        <v>144615900</v>
      </c>
    </row>
    <row r="28" spans="1:26" ht="13.5">
      <c r="A28" s="102" t="s">
        <v>44</v>
      </c>
      <c r="B28" s="18">
        <v>0</v>
      </c>
      <c r="C28" s="18">
        <v>0</v>
      </c>
      <c r="D28" s="58">
        <v>134615900</v>
      </c>
      <c r="E28" s="59">
        <v>134615900</v>
      </c>
      <c r="F28" s="59">
        <v>0</v>
      </c>
      <c r="G28" s="59">
        <v>5461542</v>
      </c>
      <c r="H28" s="59">
        <v>6764348</v>
      </c>
      <c r="I28" s="59">
        <v>12225890</v>
      </c>
      <c r="J28" s="59">
        <v>3392221</v>
      </c>
      <c r="K28" s="59">
        <v>14913154</v>
      </c>
      <c r="L28" s="59">
        <v>10914841</v>
      </c>
      <c r="M28" s="59">
        <v>29220216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41446106</v>
      </c>
      <c r="W28" s="59">
        <v>67307950</v>
      </c>
      <c r="X28" s="59">
        <v>-25861844</v>
      </c>
      <c r="Y28" s="60">
        <v>-38.42</v>
      </c>
      <c r="Z28" s="61">
        <v>134615900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10000000</v>
      </c>
      <c r="E31" s="59">
        <v>10000000</v>
      </c>
      <c r="F31" s="59">
        <v>0</v>
      </c>
      <c r="G31" s="59">
        <v>15371</v>
      </c>
      <c r="H31" s="59">
        <v>194212</v>
      </c>
      <c r="I31" s="59">
        <v>209583</v>
      </c>
      <c r="J31" s="59">
        <v>595813</v>
      </c>
      <c r="K31" s="59">
        <v>22443</v>
      </c>
      <c r="L31" s="59">
        <v>20900</v>
      </c>
      <c r="M31" s="59">
        <v>639156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848739</v>
      </c>
      <c r="W31" s="59">
        <v>5000000</v>
      </c>
      <c r="X31" s="59">
        <v>-4151261</v>
      </c>
      <c r="Y31" s="60">
        <v>-83.03</v>
      </c>
      <c r="Z31" s="61">
        <v>10000000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144615900</v>
      </c>
      <c r="E32" s="99">
        <f t="shared" si="5"/>
        <v>144615900</v>
      </c>
      <c r="F32" s="99">
        <f t="shared" si="5"/>
        <v>0</v>
      </c>
      <c r="G32" s="99">
        <f t="shared" si="5"/>
        <v>5476913</v>
      </c>
      <c r="H32" s="99">
        <f t="shared" si="5"/>
        <v>6958560</v>
      </c>
      <c r="I32" s="99">
        <f t="shared" si="5"/>
        <v>12435473</v>
      </c>
      <c r="J32" s="99">
        <f t="shared" si="5"/>
        <v>3988034</v>
      </c>
      <c r="K32" s="99">
        <f t="shared" si="5"/>
        <v>14935597</v>
      </c>
      <c r="L32" s="99">
        <f t="shared" si="5"/>
        <v>10935741</v>
      </c>
      <c r="M32" s="99">
        <f t="shared" si="5"/>
        <v>29859372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42294845</v>
      </c>
      <c r="W32" s="99">
        <f t="shared" si="5"/>
        <v>72307950</v>
      </c>
      <c r="X32" s="99">
        <f t="shared" si="5"/>
        <v>-30013105</v>
      </c>
      <c r="Y32" s="100">
        <f>+IF(W32&lt;&gt;0,(X32/W32)*100,0)</f>
        <v>-41.50733771321134</v>
      </c>
      <c r="Z32" s="101">
        <f t="shared" si="5"/>
        <v>144615900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297314295</v>
      </c>
      <c r="C35" s="18">
        <v>0</v>
      </c>
      <c r="D35" s="58">
        <v>202028000</v>
      </c>
      <c r="E35" s="59">
        <v>202028000</v>
      </c>
      <c r="F35" s="59">
        <v>416367997</v>
      </c>
      <c r="G35" s="59">
        <v>396414322</v>
      </c>
      <c r="H35" s="59">
        <v>385078121</v>
      </c>
      <c r="I35" s="59">
        <v>385078121</v>
      </c>
      <c r="J35" s="59">
        <v>381226864</v>
      </c>
      <c r="K35" s="59">
        <v>348462684</v>
      </c>
      <c r="L35" s="59">
        <v>441613320</v>
      </c>
      <c r="M35" s="59">
        <v>441613320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441613320</v>
      </c>
      <c r="W35" s="59">
        <v>101014000</v>
      </c>
      <c r="X35" s="59">
        <v>340599320</v>
      </c>
      <c r="Y35" s="60">
        <v>337.18</v>
      </c>
      <c r="Z35" s="61">
        <v>202028000</v>
      </c>
    </row>
    <row r="36" spans="1:26" ht="13.5">
      <c r="A36" s="57" t="s">
        <v>53</v>
      </c>
      <c r="B36" s="18">
        <v>5656078842</v>
      </c>
      <c r="C36" s="18">
        <v>0</v>
      </c>
      <c r="D36" s="58">
        <v>5408613000</v>
      </c>
      <c r="E36" s="59">
        <v>5408613000</v>
      </c>
      <c r="F36" s="59">
        <v>5823681293</v>
      </c>
      <c r="G36" s="59">
        <v>5658828051</v>
      </c>
      <c r="H36" s="59">
        <v>5665852298</v>
      </c>
      <c r="I36" s="59">
        <v>5665852298</v>
      </c>
      <c r="J36" s="59">
        <v>5670326963</v>
      </c>
      <c r="K36" s="59">
        <v>5488214806</v>
      </c>
      <c r="L36" s="59">
        <v>5459882251</v>
      </c>
      <c r="M36" s="59">
        <v>5459882251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5459882251</v>
      </c>
      <c r="W36" s="59">
        <v>2704306500</v>
      </c>
      <c r="X36" s="59">
        <v>2755575751</v>
      </c>
      <c r="Y36" s="60">
        <v>101.9</v>
      </c>
      <c r="Z36" s="61">
        <v>5408613000</v>
      </c>
    </row>
    <row r="37" spans="1:26" ht="13.5">
      <c r="A37" s="57" t="s">
        <v>54</v>
      </c>
      <c r="B37" s="18">
        <v>620695972</v>
      </c>
      <c r="C37" s="18">
        <v>0</v>
      </c>
      <c r="D37" s="58">
        <v>226341000</v>
      </c>
      <c r="E37" s="59">
        <v>226341000</v>
      </c>
      <c r="F37" s="59">
        <v>995222143</v>
      </c>
      <c r="G37" s="59">
        <v>885133655</v>
      </c>
      <c r="H37" s="59">
        <v>919742644</v>
      </c>
      <c r="I37" s="59">
        <v>919742644</v>
      </c>
      <c r="J37" s="59">
        <v>904187386</v>
      </c>
      <c r="K37" s="59">
        <v>858460239</v>
      </c>
      <c r="L37" s="59">
        <v>955195130</v>
      </c>
      <c r="M37" s="59">
        <v>955195130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955195130</v>
      </c>
      <c r="W37" s="59">
        <v>113170500</v>
      </c>
      <c r="X37" s="59">
        <v>842024630</v>
      </c>
      <c r="Y37" s="60">
        <v>744.03</v>
      </c>
      <c r="Z37" s="61">
        <v>226341000</v>
      </c>
    </row>
    <row r="38" spans="1:26" ht="13.5">
      <c r="A38" s="57" t="s">
        <v>55</v>
      </c>
      <c r="B38" s="18">
        <v>356357431</v>
      </c>
      <c r="C38" s="18">
        <v>0</v>
      </c>
      <c r="D38" s="58">
        <v>407000000</v>
      </c>
      <c r="E38" s="59">
        <v>407000000</v>
      </c>
      <c r="F38" s="59">
        <v>54008507</v>
      </c>
      <c r="G38" s="59">
        <v>53863868</v>
      </c>
      <c r="H38" s="59">
        <v>51004108</v>
      </c>
      <c r="I38" s="59">
        <v>51004108</v>
      </c>
      <c r="J38" s="59">
        <v>50856678</v>
      </c>
      <c r="K38" s="59">
        <v>50700098</v>
      </c>
      <c r="L38" s="59">
        <v>47108889</v>
      </c>
      <c r="M38" s="59">
        <v>47108889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47108889</v>
      </c>
      <c r="W38" s="59">
        <v>203500000</v>
      </c>
      <c r="X38" s="59">
        <v>-156391111</v>
      </c>
      <c r="Y38" s="60">
        <v>-76.85</v>
      </c>
      <c r="Z38" s="61">
        <v>407000000</v>
      </c>
    </row>
    <row r="39" spans="1:26" ht="13.5">
      <c r="A39" s="57" t="s">
        <v>56</v>
      </c>
      <c r="B39" s="18">
        <v>4976339734</v>
      </c>
      <c r="C39" s="18">
        <v>0</v>
      </c>
      <c r="D39" s="58">
        <v>4977300000</v>
      </c>
      <c r="E39" s="59">
        <v>4977300000</v>
      </c>
      <c r="F39" s="59">
        <v>5190818640</v>
      </c>
      <c r="G39" s="59">
        <v>5116244850</v>
      </c>
      <c r="H39" s="59">
        <v>5080183667</v>
      </c>
      <c r="I39" s="59">
        <v>5080183667</v>
      </c>
      <c r="J39" s="59">
        <v>5096509763</v>
      </c>
      <c r="K39" s="59">
        <v>4927517153</v>
      </c>
      <c r="L39" s="59">
        <v>4899191552</v>
      </c>
      <c r="M39" s="59">
        <v>4899191552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4899191552</v>
      </c>
      <c r="W39" s="59">
        <v>2488650000</v>
      </c>
      <c r="X39" s="59">
        <v>2410541552</v>
      </c>
      <c r="Y39" s="60">
        <v>96.86</v>
      </c>
      <c r="Z39" s="61">
        <v>4977300000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115674808</v>
      </c>
      <c r="C42" s="18">
        <v>0</v>
      </c>
      <c r="D42" s="58">
        <v>179588035</v>
      </c>
      <c r="E42" s="59">
        <v>179588035</v>
      </c>
      <c r="F42" s="59">
        <v>98980764</v>
      </c>
      <c r="G42" s="59">
        <v>-14420295</v>
      </c>
      <c r="H42" s="59">
        <v>-29133347</v>
      </c>
      <c r="I42" s="59">
        <v>55427122</v>
      </c>
      <c r="J42" s="59">
        <v>-12208462</v>
      </c>
      <c r="K42" s="59">
        <v>7966021</v>
      </c>
      <c r="L42" s="59">
        <v>124050611</v>
      </c>
      <c r="M42" s="59">
        <v>119808170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175235292</v>
      </c>
      <c r="W42" s="59">
        <v>256876520</v>
      </c>
      <c r="X42" s="59">
        <v>-81641228</v>
      </c>
      <c r="Y42" s="60">
        <v>-31.78</v>
      </c>
      <c r="Z42" s="61">
        <v>179588035</v>
      </c>
    </row>
    <row r="43" spans="1:26" ht="13.5">
      <c r="A43" s="57" t="s">
        <v>59</v>
      </c>
      <c r="B43" s="18">
        <v>-113748792</v>
      </c>
      <c r="C43" s="18">
        <v>0</v>
      </c>
      <c r="D43" s="58">
        <v>-145587912</v>
      </c>
      <c r="E43" s="59">
        <v>-145587912</v>
      </c>
      <c r="F43" s="59">
        <v>-1380232</v>
      </c>
      <c r="G43" s="59">
        <v>-5987938</v>
      </c>
      <c r="H43" s="59">
        <v>-6956497</v>
      </c>
      <c r="I43" s="59">
        <v>-14324667</v>
      </c>
      <c r="J43" s="59">
        <v>-3985965</v>
      </c>
      <c r="K43" s="59">
        <v>-14935597</v>
      </c>
      <c r="L43" s="59">
        <v>-10933659</v>
      </c>
      <c r="M43" s="59">
        <v>-29855221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-44179888</v>
      </c>
      <c r="W43" s="59">
        <v>-78004053</v>
      </c>
      <c r="X43" s="59">
        <v>33824165</v>
      </c>
      <c r="Y43" s="60">
        <v>-43.36</v>
      </c>
      <c r="Z43" s="61">
        <v>-145587912</v>
      </c>
    </row>
    <row r="44" spans="1:26" ht="13.5">
      <c r="A44" s="57" t="s">
        <v>60</v>
      </c>
      <c r="B44" s="18">
        <v>-6857126</v>
      </c>
      <c r="C44" s="18">
        <v>0</v>
      </c>
      <c r="D44" s="58">
        <v>-13999996</v>
      </c>
      <c r="E44" s="59">
        <v>-13999996</v>
      </c>
      <c r="F44" s="59">
        <v>-412252</v>
      </c>
      <c r="G44" s="59">
        <v>-501471</v>
      </c>
      <c r="H44" s="59">
        <v>-8041536</v>
      </c>
      <c r="I44" s="59">
        <v>-8955259</v>
      </c>
      <c r="J44" s="59">
        <v>-486350</v>
      </c>
      <c r="K44" s="59">
        <v>-391412</v>
      </c>
      <c r="L44" s="59">
        <v>-9051210</v>
      </c>
      <c r="M44" s="59">
        <v>-9928972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-18884231</v>
      </c>
      <c r="W44" s="59">
        <v>-7567998</v>
      </c>
      <c r="X44" s="59">
        <v>-11316233</v>
      </c>
      <c r="Y44" s="60">
        <v>149.53</v>
      </c>
      <c r="Z44" s="61">
        <v>-13999996</v>
      </c>
    </row>
    <row r="45" spans="1:26" ht="13.5">
      <c r="A45" s="69" t="s">
        <v>61</v>
      </c>
      <c r="B45" s="21">
        <v>25568909</v>
      </c>
      <c r="C45" s="21">
        <v>0</v>
      </c>
      <c r="D45" s="98">
        <v>80000129</v>
      </c>
      <c r="E45" s="99">
        <v>80000129</v>
      </c>
      <c r="F45" s="99">
        <v>128264122</v>
      </c>
      <c r="G45" s="99">
        <v>107354418</v>
      </c>
      <c r="H45" s="99">
        <v>63223038</v>
      </c>
      <c r="I45" s="99">
        <v>63223038</v>
      </c>
      <c r="J45" s="99">
        <v>46542261</v>
      </c>
      <c r="K45" s="99">
        <v>39181273</v>
      </c>
      <c r="L45" s="99">
        <v>143247015</v>
      </c>
      <c r="M45" s="99">
        <v>143247015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143247015</v>
      </c>
      <c r="W45" s="99">
        <v>231304471</v>
      </c>
      <c r="X45" s="99">
        <v>-88057456</v>
      </c>
      <c r="Y45" s="100">
        <v>-38.07</v>
      </c>
      <c r="Z45" s="101">
        <v>80000129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163569956</v>
      </c>
      <c r="C49" s="51">
        <v>0</v>
      </c>
      <c r="D49" s="128">
        <v>85366048</v>
      </c>
      <c r="E49" s="53">
        <v>69609411</v>
      </c>
      <c r="F49" s="53">
        <v>0</v>
      </c>
      <c r="G49" s="53">
        <v>0</v>
      </c>
      <c r="H49" s="53">
        <v>0</v>
      </c>
      <c r="I49" s="53">
        <v>79603335</v>
      </c>
      <c r="J49" s="53">
        <v>0</v>
      </c>
      <c r="K49" s="53">
        <v>0</v>
      </c>
      <c r="L49" s="53">
        <v>0</v>
      </c>
      <c r="M49" s="53">
        <v>76820667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93118488</v>
      </c>
      <c r="W49" s="53">
        <v>303514028</v>
      </c>
      <c r="X49" s="53">
        <v>1267153761</v>
      </c>
      <c r="Y49" s="53">
        <v>2138755694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85765816</v>
      </c>
      <c r="C51" s="51">
        <v>0</v>
      </c>
      <c r="D51" s="128">
        <v>48159000</v>
      </c>
      <c r="E51" s="53">
        <v>37727033</v>
      </c>
      <c r="F51" s="53">
        <v>0</v>
      </c>
      <c r="G51" s="53">
        <v>0</v>
      </c>
      <c r="H51" s="53">
        <v>0</v>
      </c>
      <c r="I51" s="53">
        <v>207327325</v>
      </c>
      <c r="J51" s="53">
        <v>0</v>
      </c>
      <c r="K51" s="53">
        <v>0</v>
      </c>
      <c r="L51" s="53">
        <v>0</v>
      </c>
      <c r="M51" s="53">
        <v>6285777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385264951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57.38131659557932</v>
      </c>
      <c r="C58" s="5">
        <f>IF(C67=0,0,+(C76/C67)*100)</f>
        <v>0</v>
      </c>
      <c r="D58" s="6">
        <f aca="true" t="shared" si="6" ref="D58:Z58">IF(D67=0,0,+(D76/D67)*100)</f>
        <v>86.65601975892156</v>
      </c>
      <c r="E58" s="7">
        <f t="shared" si="6"/>
        <v>86.65601975892156</v>
      </c>
      <c r="F58" s="7">
        <f t="shared" si="6"/>
        <v>49.97773475305849</v>
      </c>
      <c r="G58" s="7">
        <f t="shared" si="6"/>
        <v>66.76169156589872</v>
      </c>
      <c r="H58" s="7">
        <f t="shared" si="6"/>
        <v>68.09371538278144</v>
      </c>
      <c r="I58" s="7">
        <f t="shared" si="6"/>
        <v>61.141729763389066</v>
      </c>
      <c r="J58" s="7">
        <f t="shared" si="6"/>
        <v>80.83718499423065</v>
      </c>
      <c r="K58" s="7">
        <f t="shared" si="6"/>
        <v>73.30547156284322</v>
      </c>
      <c r="L58" s="7">
        <f t="shared" si="6"/>
        <v>65.54815287558775</v>
      </c>
      <c r="M58" s="7">
        <f t="shared" si="6"/>
        <v>73.26821808088975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66.71726740452782</v>
      </c>
      <c r="W58" s="7">
        <f t="shared" si="6"/>
        <v>88.01156996344528</v>
      </c>
      <c r="X58" s="7">
        <f t="shared" si="6"/>
        <v>0</v>
      </c>
      <c r="Y58" s="7">
        <f t="shared" si="6"/>
        <v>0</v>
      </c>
      <c r="Z58" s="8">
        <f t="shared" si="6"/>
        <v>86.65601975892156</v>
      </c>
    </row>
    <row r="59" spans="1:26" ht="13.5">
      <c r="A59" s="36" t="s">
        <v>31</v>
      </c>
      <c r="B59" s="9">
        <f aca="true" t="shared" si="7" ref="B59:Z66">IF(B68=0,0,+(B77/B68)*100)</f>
        <v>63.330579068680905</v>
      </c>
      <c r="C59" s="9">
        <f t="shared" si="7"/>
        <v>0</v>
      </c>
      <c r="D59" s="2">
        <f t="shared" si="7"/>
        <v>80.00005270743614</v>
      </c>
      <c r="E59" s="10">
        <f t="shared" si="7"/>
        <v>80.00005270743614</v>
      </c>
      <c r="F59" s="10">
        <f t="shared" si="7"/>
        <v>32.09062117639213</v>
      </c>
      <c r="G59" s="10">
        <f t="shared" si="7"/>
        <v>88.52745003242562</v>
      </c>
      <c r="H59" s="10">
        <f t="shared" si="7"/>
        <v>80.84034248117955</v>
      </c>
      <c r="I59" s="10">
        <f t="shared" si="7"/>
        <v>56.40563103549855</v>
      </c>
      <c r="J59" s="10">
        <f t="shared" si="7"/>
        <v>90.98684783538383</v>
      </c>
      <c r="K59" s="10">
        <f t="shared" si="7"/>
        <v>90.8228670207647</v>
      </c>
      <c r="L59" s="10">
        <f t="shared" si="7"/>
        <v>79.12308646957065</v>
      </c>
      <c r="M59" s="10">
        <f t="shared" si="7"/>
        <v>86.92578483173449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68.29072727511357</v>
      </c>
      <c r="W59" s="10">
        <f t="shared" si="7"/>
        <v>85.93798542822944</v>
      </c>
      <c r="X59" s="10">
        <f t="shared" si="7"/>
        <v>0</v>
      </c>
      <c r="Y59" s="10">
        <f t="shared" si="7"/>
        <v>0</v>
      </c>
      <c r="Z59" s="11">
        <f t="shared" si="7"/>
        <v>80.00005270743614</v>
      </c>
    </row>
    <row r="60" spans="1:26" ht="13.5">
      <c r="A60" s="37" t="s">
        <v>32</v>
      </c>
      <c r="B60" s="12">
        <f t="shared" si="7"/>
        <v>61.908430780281</v>
      </c>
      <c r="C60" s="12">
        <f t="shared" si="7"/>
        <v>0</v>
      </c>
      <c r="D60" s="3">
        <f t="shared" si="7"/>
        <v>93.83364053635707</v>
      </c>
      <c r="E60" s="13">
        <f t="shared" si="7"/>
        <v>93.83364053635707</v>
      </c>
      <c r="F60" s="13">
        <f t="shared" si="7"/>
        <v>62.25509597928088</v>
      </c>
      <c r="G60" s="13">
        <f t="shared" si="7"/>
        <v>68.67358683769402</v>
      </c>
      <c r="H60" s="13">
        <f t="shared" si="7"/>
        <v>72.74472478123228</v>
      </c>
      <c r="I60" s="13">
        <f t="shared" si="7"/>
        <v>67.96862346104035</v>
      </c>
      <c r="J60" s="13">
        <f t="shared" si="7"/>
        <v>88.25596965027346</v>
      </c>
      <c r="K60" s="13">
        <f t="shared" si="7"/>
        <v>77.58563393369542</v>
      </c>
      <c r="L60" s="13">
        <f t="shared" si="7"/>
        <v>71.53335480096804</v>
      </c>
      <c r="M60" s="13">
        <f t="shared" si="7"/>
        <v>79.16314532563547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73.21530045043883</v>
      </c>
      <c r="W60" s="13">
        <f t="shared" si="7"/>
        <v>86.84342454013519</v>
      </c>
      <c r="X60" s="13">
        <f t="shared" si="7"/>
        <v>0</v>
      </c>
      <c r="Y60" s="13">
        <f t="shared" si="7"/>
        <v>0</v>
      </c>
      <c r="Z60" s="14">
        <f t="shared" si="7"/>
        <v>93.83364053635707</v>
      </c>
    </row>
    <row r="61" spans="1:26" ht="13.5">
      <c r="A61" s="38" t="s">
        <v>105</v>
      </c>
      <c r="B61" s="12">
        <f t="shared" si="7"/>
        <v>65.84316927126534</v>
      </c>
      <c r="C61" s="12">
        <f t="shared" si="7"/>
        <v>0</v>
      </c>
      <c r="D61" s="3">
        <f t="shared" si="7"/>
        <v>92.80092089373547</v>
      </c>
      <c r="E61" s="13">
        <f t="shared" si="7"/>
        <v>92.80092089373547</v>
      </c>
      <c r="F61" s="13">
        <f t="shared" si="7"/>
        <v>59.98996280701896</v>
      </c>
      <c r="G61" s="13">
        <f t="shared" si="7"/>
        <v>71.67936623451816</v>
      </c>
      <c r="H61" s="13">
        <f t="shared" si="7"/>
        <v>70.61861919938784</v>
      </c>
      <c r="I61" s="13">
        <f t="shared" si="7"/>
        <v>67.61610859234982</v>
      </c>
      <c r="J61" s="13">
        <f t="shared" si="7"/>
        <v>92.63117670530183</v>
      </c>
      <c r="K61" s="13">
        <f t="shared" si="7"/>
        <v>74.51839912571</v>
      </c>
      <c r="L61" s="13">
        <f t="shared" si="7"/>
        <v>74.98908697912866</v>
      </c>
      <c r="M61" s="13">
        <f t="shared" si="7"/>
        <v>80.76720945344299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73.55351459496951</v>
      </c>
      <c r="W61" s="13">
        <f t="shared" si="7"/>
        <v>80.92718694509313</v>
      </c>
      <c r="X61" s="13">
        <f t="shared" si="7"/>
        <v>0</v>
      </c>
      <c r="Y61" s="13">
        <f t="shared" si="7"/>
        <v>0</v>
      </c>
      <c r="Z61" s="14">
        <f t="shared" si="7"/>
        <v>92.80092089373547</v>
      </c>
    </row>
    <row r="62" spans="1:26" ht="13.5">
      <c r="A62" s="38" t="s">
        <v>106</v>
      </c>
      <c r="B62" s="12">
        <f t="shared" si="7"/>
        <v>60.426845690162445</v>
      </c>
      <c r="C62" s="12">
        <f t="shared" si="7"/>
        <v>0</v>
      </c>
      <c r="D62" s="3">
        <f t="shared" si="7"/>
        <v>96.81143852713397</v>
      </c>
      <c r="E62" s="13">
        <f t="shared" si="7"/>
        <v>96.81143852713397</v>
      </c>
      <c r="F62" s="13">
        <f t="shared" si="7"/>
        <v>37.5215910438935</v>
      </c>
      <c r="G62" s="13">
        <f t="shared" si="7"/>
        <v>40.75364171426415</v>
      </c>
      <c r="H62" s="13">
        <f t="shared" si="7"/>
        <v>42.103239375910405</v>
      </c>
      <c r="I62" s="13">
        <f t="shared" si="7"/>
        <v>40.12176610913208</v>
      </c>
      <c r="J62" s="13">
        <f t="shared" si="7"/>
        <v>48.84042700326675</v>
      </c>
      <c r="K62" s="13">
        <f t="shared" si="7"/>
        <v>49.30548246699057</v>
      </c>
      <c r="L62" s="13">
        <f t="shared" si="7"/>
        <v>45.55125865334895</v>
      </c>
      <c r="M62" s="13">
        <f t="shared" si="7"/>
        <v>47.91215632299712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43.95649772920021</v>
      </c>
      <c r="W62" s="13">
        <f t="shared" si="7"/>
        <v>97.32963873817413</v>
      </c>
      <c r="X62" s="13">
        <f t="shared" si="7"/>
        <v>0</v>
      </c>
      <c r="Y62" s="13">
        <f t="shared" si="7"/>
        <v>0</v>
      </c>
      <c r="Z62" s="14">
        <f t="shared" si="7"/>
        <v>96.81143852713397</v>
      </c>
    </row>
    <row r="63" spans="1:26" ht="13.5">
      <c r="A63" s="38" t="s">
        <v>107</v>
      </c>
      <c r="B63" s="12">
        <f t="shared" si="7"/>
        <v>63.62048406752244</v>
      </c>
      <c r="C63" s="12">
        <f t="shared" si="7"/>
        <v>0</v>
      </c>
      <c r="D63" s="3">
        <f t="shared" si="7"/>
        <v>93.29565521328045</v>
      </c>
      <c r="E63" s="13">
        <f t="shared" si="7"/>
        <v>93.29565521328045</v>
      </c>
      <c r="F63" s="13">
        <f t="shared" si="7"/>
        <v>48.310947321695004</v>
      </c>
      <c r="G63" s="13">
        <f t="shared" si="7"/>
        <v>43.71167017154163</v>
      </c>
      <c r="H63" s="13">
        <f t="shared" si="7"/>
        <v>52.957534588228484</v>
      </c>
      <c r="I63" s="13">
        <f t="shared" si="7"/>
        <v>48.03471859435438</v>
      </c>
      <c r="J63" s="13">
        <f t="shared" si="7"/>
        <v>58.25721826434223</v>
      </c>
      <c r="K63" s="13">
        <f t="shared" si="7"/>
        <v>51.46335933654842</v>
      </c>
      <c r="L63" s="13">
        <f t="shared" si="7"/>
        <v>44.83036608367543</v>
      </c>
      <c r="M63" s="13">
        <f t="shared" si="7"/>
        <v>51.408120814672046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49.69770844371441</v>
      </c>
      <c r="W63" s="13">
        <f t="shared" si="7"/>
        <v>77.92048766385255</v>
      </c>
      <c r="X63" s="13">
        <f t="shared" si="7"/>
        <v>0</v>
      </c>
      <c r="Y63" s="13">
        <f t="shared" si="7"/>
        <v>0</v>
      </c>
      <c r="Z63" s="14">
        <f t="shared" si="7"/>
        <v>93.29565521328045</v>
      </c>
    </row>
    <row r="64" spans="1:26" ht="13.5">
      <c r="A64" s="38" t="s">
        <v>108</v>
      </c>
      <c r="B64" s="12">
        <f t="shared" si="7"/>
        <v>44.62545674774851</v>
      </c>
      <c r="C64" s="12">
        <f t="shared" si="7"/>
        <v>0</v>
      </c>
      <c r="D64" s="3">
        <f t="shared" si="7"/>
        <v>92.41231000548825</v>
      </c>
      <c r="E64" s="13">
        <f t="shared" si="7"/>
        <v>92.41231000548825</v>
      </c>
      <c r="F64" s="13">
        <f t="shared" si="7"/>
        <v>32.76488828226781</v>
      </c>
      <c r="G64" s="13">
        <f t="shared" si="7"/>
        <v>26.167235302358204</v>
      </c>
      <c r="H64" s="13">
        <f t="shared" si="7"/>
        <v>38.22861860780365</v>
      </c>
      <c r="I64" s="13">
        <f t="shared" si="7"/>
        <v>31.59695267653054</v>
      </c>
      <c r="J64" s="13">
        <f t="shared" si="7"/>
        <v>47.35634240968184</v>
      </c>
      <c r="K64" s="13">
        <f t="shared" si="7"/>
        <v>38.1741049349458</v>
      </c>
      <c r="L64" s="13">
        <f t="shared" si="7"/>
        <v>33.334040320600124</v>
      </c>
      <c r="M64" s="13">
        <f t="shared" si="7"/>
        <v>39.42310988026678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35.1868725661862</v>
      </c>
      <c r="W64" s="13">
        <f t="shared" si="7"/>
        <v>90.44510660365054</v>
      </c>
      <c r="X64" s="13">
        <f t="shared" si="7"/>
        <v>0</v>
      </c>
      <c r="Y64" s="13">
        <f t="shared" si="7"/>
        <v>0</v>
      </c>
      <c r="Z64" s="14">
        <f t="shared" si="7"/>
        <v>92.41231000548825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80</v>
      </c>
      <c r="E65" s="13">
        <f t="shared" si="7"/>
        <v>80</v>
      </c>
      <c r="F65" s="13">
        <f t="shared" si="7"/>
        <v>22170.8135850283</v>
      </c>
      <c r="G65" s="13">
        <f t="shared" si="7"/>
        <v>3185.470585970339</v>
      </c>
      <c r="H65" s="13">
        <f t="shared" si="7"/>
        <v>2207.7352761135926</v>
      </c>
      <c r="I65" s="13">
        <f t="shared" si="7"/>
        <v>3501.632629489172</v>
      </c>
      <c r="J65" s="13">
        <f t="shared" si="7"/>
        <v>-50353.267957337106</v>
      </c>
      <c r="K65" s="13">
        <f t="shared" si="7"/>
        <v>1817.7863199163173</v>
      </c>
      <c r="L65" s="13">
        <f t="shared" si="7"/>
        <v>-100887.51381934057</v>
      </c>
      <c r="M65" s="13">
        <f t="shared" si="7"/>
        <v>5068.2204104281545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4144.567223940183</v>
      </c>
      <c r="W65" s="13">
        <f t="shared" si="7"/>
        <v>74.14831899426562</v>
      </c>
      <c r="X65" s="13">
        <f t="shared" si="7"/>
        <v>0</v>
      </c>
      <c r="Y65" s="13">
        <f t="shared" si="7"/>
        <v>0</v>
      </c>
      <c r="Z65" s="14">
        <f t="shared" si="7"/>
        <v>80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117.68969447891659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>
        <v>1713541573</v>
      </c>
      <c r="C67" s="23"/>
      <c r="D67" s="24">
        <v>1999853276</v>
      </c>
      <c r="E67" s="25">
        <v>1999853276</v>
      </c>
      <c r="F67" s="25">
        <v>187684871</v>
      </c>
      <c r="G67" s="25">
        <v>170725078</v>
      </c>
      <c r="H67" s="25">
        <v>163384191</v>
      </c>
      <c r="I67" s="25">
        <v>521794140</v>
      </c>
      <c r="J67" s="25">
        <v>146392041</v>
      </c>
      <c r="K67" s="25">
        <v>153441553</v>
      </c>
      <c r="L67" s="25">
        <v>144267272</v>
      </c>
      <c r="M67" s="25">
        <v>444100866</v>
      </c>
      <c r="N67" s="25"/>
      <c r="O67" s="25"/>
      <c r="P67" s="25"/>
      <c r="Q67" s="25"/>
      <c r="R67" s="25"/>
      <c r="S67" s="25"/>
      <c r="T67" s="25"/>
      <c r="U67" s="25"/>
      <c r="V67" s="25">
        <v>965895006</v>
      </c>
      <c r="W67" s="25">
        <v>1048144366</v>
      </c>
      <c r="X67" s="25"/>
      <c r="Y67" s="24"/>
      <c r="Z67" s="26">
        <v>1999853276</v>
      </c>
    </row>
    <row r="68" spans="1:26" ht="13.5" hidden="1">
      <c r="A68" s="36" t="s">
        <v>31</v>
      </c>
      <c r="B68" s="18">
        <v>272706788</v>
      </c>
      <c r="C68" s="18"/>
      <c r="D68" s="19">
        <v>317222791</v>
      </c>
      <c r="E68" s="20">
        <v>317222791</v>
      </c>
      <c r="F68" s="20">
        <v>51163229</v>
      </c>
      <c r="G68" s="20">
        <v>21908608</v>
      </c>
      <c r="H68" s="20">
        <v>22111580</v>
      </c>
      <c r="I68" s="20">
        <v>95183417</v>
      </c>
      <c r="J68" s="20">
        <v>20425307</v>
      </c>
      <c r="K68" s="20">
        <v>19773997</v>
      </c>
      <c r="L68" s="20">
        <v>20506925</v>
      </c>
      <c r="M68" s="20">
        <v>60706229</v>
      </c>
      <c r="N68" s="20"/>
      <c r="O68" s="20"/>
      <c r="P68" s="20"/>
      <c r="Q68" s="20"/>
      <c r="R68" s="20"/>
      <c r="S68" s="20"/>
      <c r="T68" s="20"/>
      <c r="U68" s="20"/>
      <c r="V68" s="20">
        <v>155889646</v>
      </c>
      <c r="W68" s="20">
        <v>186890398</v>
      </c>
      <c r="X68" s="20"/>
      <c r="Y68" s="19"/>
      <c r="Z68" s="22">
        <v>317222791</v>
      </c>
    </row>
    <row r="69" spans="1:26" ht="13.5" hidden="1">
      <c r="A69" s="37" t="s">
        <v>32</v>
      </c>
      <c r="B69" s="18">
        <v>1309265825</v>
      </c>
      <c r="C69" s="18"/>
      <c r="D69" s="19">
        <v>1576422743</v>
      </c>
      <c r="E69" s="20">
        <v>1576422743</v>
      </c>
      <c r="F69" s="20">
        <v>124298337</v>
      </c>
      <c r="G69" s="20">
        <v>137729544</v>
      </c>
      <c r="H69" s="20">
        <v>128365719</v>
      </c>
      <c r="I69" s="20">
        <v>390393600</v>
      </c>
      <c r="J69" s="20">
        <v>113029025</v>
      </c>
      <c r="K69" s="20">
        <v>121828924</v>
      </c>
      <c r="L69" s="20">
        <v>109513695</v>
      </c>
      <c r="M69" s="20">
        <v>344371644</v>
      </c>
      <c r="N69" s="20"/>
      <c r="O69" s="20"/>
      <c r="P69" s="20"/>
      <c r="Q69" s="20"/>
      <c r="R69" s="20"/>
      <c r="S69" s="20"/>
      <c r="T69" s="20"/>
      <c r="U69" s="20"/>
      <c r="V69" s="20">
        <v>734765244</v>
      </c>
      <c r="W69" s="20">
        <v>816074991</v>
      </c>
      <c r="X69" s="20"/>
      <c r="Y69" s="19"/>
      <c r="Z69" s="22">
        <v>1576422743</v>
      </c>
    </row>
    <row r="70" spans="1:26" ht="13.5" hidden="1">
      <c r="A70" s="38" t="s">
        <v>105</v>
      </c>
      <c r="B70" s="18">
        <v>661692277</v>
      </c>
      <c r="C70" s="18"/>
      <c r="D70" s="19">
        <v>801492693</v>
      </c>
      <c r="E70" s="20">
        <v>801492693</v>
      </c>
      <c r="F70" s="20">
        <v>62419842</v>
      </c>
      <c r="G70" s="20">
        <v>67787346</v>
      </c>
      <c r="H70" s="20">
        <v>66805880</v>
      </c>
      <c r="I70" s="20">
        <v>197013068</v>
      </c>
      <c r="J70" s="20">
        <v>54669882</v>
      </c>
      <c r="K70" s="20">
        <v>58492263</v>
      </c>
      <c r="L70" s="20">
        <v>48994225</v>
      </c>
      <c r="M70" s="20">
        <v>162156370</v>
      </c>
      <c r="N70" s="20"/>
      <c r="O70" s="20"/>
      <c r="P70" s="20"/>
      <c r="Q70" s="20"/>
      <c r="R70" s="20"/>
      <c r="S70" s="20"/>
      <c r="T70" s="20"/>
      <c r="U70" s="20"/>
      <c r="V70" s="20">
        <v>359169438</v>
      </c>
      <c r="W70" s="20">
        <v>398629944</v>
      </c>
      <c r="X70" s="20"/>
      <c r="Y70" s="19"/>
      <c r="Z70" s="22">
        <v>801492693</v>
      </c>
    </row>
    <row r="71" spans="1:26" ht="13.5" hidden="1">
      <c r="A71" s="38" t="s">
        <v>106</v>
      </c>
      <c r="B71" s="18">
        <v>433534751</v>
      </c>
      <c r="C71" s="18"/>
      <c r="D71" s="19">
        <v>492182388</v>
      </c>
      <c r="E71" s="20">
        <v>492182388</v>
      </c>
      <c r="F71" s="20">
        <v>41028007</v>
      </c>
      <c r="G71" s="20">
        <v>42162767</v>
      </c>
      <c r="H71" s="20">
        <v>40393367</v>
      </c>
      <c r="I71" s="20">
        <v>123584141</v>
      </c>
      <c r="J71" s="20">
        <v>38841108</v>
      </c>
      <c r="K71" s="20">
        <v>41312132</v>
      </c>
      <c r="L71" s="20">
        <v>39652856</v>
      </c>
      <c r="M71" s="20">
        <v>119806096</v>
      </c>
      <c r="N71" s="20"/>
      <c r="O71" s="20"/>
      <c r="P71" s="20"/>
      <c r="Q71" s="20"/>
      <c r="R71" s="20"/>
      <c r="S71" s="20"/>
      <c r="T71" s="20"/>
      <c r="U71" s="20"/>
      <c r="V71" s="20">
        <v>243390237</v>
      </c>
      <c r="W71" s="20">
        <v>260146861</v>
      </c>
      <c r="X71" s="20"/>
      <c r="Y71" s="19"/>
      <c r="Z71" s="22">
        <v>492182388</v>
      </c>
    </row>
    <row r="72" spans="1:26" ht="13.5" hidden="1">
      <c r="A72" s="38" t="s">
        <v>107</v>
      </c>
      <c r="B72" s="18">
        <v>91495500</v>
      </c>
      <c r="C72" s="18"/>
      <c r="D72" s="19">
        <v>106575381</v>
      </c>
      <c r="E72" s="20">
        <v>106575381</v>
      </c>
      <c r="F72" s="20">
        <v>8763285</v>
      </c>
      <c r="G72" s="20">
        <v>10545312</v>
      </c>
      <c r="H72" s="20">
        <v>8768807</v>
      </c>
      <c r="I72" s="20">
        <v>28077404</v>
      </c>
      <c r="J72" s="20">
        <v>8795674</v>
      </c>
      <c r="K72" s="20">
        <v>9266931</v>
      </c>
      <c r="L72" s="20">
        <v>9236331</v>
      </c>
      <c r="M72" s="20">
        <v>27298936</v>
      </c>
      <c r="N72" s="20"/>
      <c r="O72" s="20"/>
      <c r="P72" s="20"/>
      <c r="Q72" s="20"/>
      <c r="R72" s="20"/>
      <c r="S72" s="20"/>
      <c r="T72" s="20"/>
      <c r="U72" s="20"/>
      <c r="V72" s="20">
        <v>55376340</v>
      </c>
      <c r="W72" s="20">
        <v>73344292</v>
      </c>
      <c r="X72" s="20"/>
      <c r="Y72" s="19"/>
      <c r="Z72" s="22">
        <v>106575381</v>
      </c>
    </row>
    <row r="73" spans="1:26" ht="13.5" hidden="1">
      <c r="A73" s="38" t="s">
        <v>108</v>
      </c>
      <c r="B73" s="18">
        <v>122543297</v>
      </c>
      <c r="C73" s="18"/>
      <c r="D73" s="19">
        <v>149572281</v>
      </c>
      <c r="E73" s="20">
        <v>149572281</v>
      </c>
      <c r="F73" s="20">
        <v>12013357</v>
      </c>
      <c r="G73" s="20">
        <v>16610811</v>
      </c>
      <c r="H73" s="20">
        <v>11484472</v>
      </c>
      <c r="I73" s="20">
        <v>40108640</v>
      </c>
      <c r="J73" s="20">
        <v>10761927</v>
      </c>
      <c r="K73" s="20">
        <v>11581728</v>
      </c>
      <c r="L73" s="20">
        <v>11645660</v>
      </c>
      <c r="M73" s="20">
        <v>33989315</v>
      </c>
      <c r="N73" s="20"/>
      <c r="O73" s="20"/>
      <c r="P73" s="20"/>
      <c r="Q73" s="20"/>
      <c r="R73" s="20"/>
      <c r="S73" s="20"/>
      <c r="T73" s="20"/>
      <c r="U73" s="20"/>
      <c r="V73" s="20">
        <v>74097955</v>
      </c>
      <c r="W73" s="20">
        <v>82880370</v>
      </c>
      <c r="X73" s="20"/>
      <c r="Y73" s="19"/>
      <c r="Z73" s="22">
        <v>149572281</v>
      </c>
    </row>
    <row r="74" spans="1:26" ht="13.5" hidden="1">
      <c r="A74" s="38" t="s">
        <v>109</v>
      </c>
      <c r="B74" s="18"/>
      <c r="C74" s="18"/>
      <c r="D74" s="19">
        <v>26600000</v>
      </c>
      <c r="E74" s="20">
        <v>26600000</v>
      </c>
      <c r="F74" s="20">
        <v>73846</v>
      </c>
      <c r="G74" s="20">
        <v>623308</v>
      </c>
      <c r="H74" s="20">
        <v>913193</v>
      </c>
      <c r="I74" s="20">
        <v>1610347</v>
      </c>
      <c r="J74" s="20">
        <v>-39566</v>
      </c>
      <c r="K74" s="20">
        <v>1175870</v>
      </c>
      <c r="L74" s="20">
        <v>-15377</v>
      </c>
      <c r="M74" s="20">
        <v>1120927</v>
      </c>
      <c r="N74" s="20"/>
      <c r="O74" s="20"/>
      <c r="P74" s="20"/>
      <c r="Q74" s="20"/>
      <c r="R74" s="20"/>
      <c r="S74" s="20"/>
      <c r="T74" s="20"/>
      <c r="U74" s="20"/>
      <c r="V74" s="20">
        <v>2731274</v>
      </c>
      <c r="W74" s="20">
        <v>1073524</v>
      </c>
      <c r="X74" s="20"/>
      <c r="Y74" s="19"/>
      <c r="Z74" s="22">
        <v>26600000</v>
      </c>
    </row>
    <row r="75" spans="1:26" ht="13.5" hidden="1">
      <c r="A75" s="39" t="s">
        <v>110</v>
      </c>
      <c r="B75" s="27">
        <v>131568960</v>
      </c>
      <c r="C75" s="27"/>
      <c r="D75" s="28">
        <v>106207742</v>
      </c>
      <c r="E75" s="29">
        <v>106207742</v>
      </c>
      <c r="F75" s="29">
        <v>12223305</v>
      </c>
      <c r="G75" s="29">
        <v>11086926</v>
      </c>
      <c r="H75" s="29">
        <v>12906892</v>
      </c>
      <c r="I75" s="29">
        <v>36217123</v>
      </c>
      <c r="J75" s="29">
        <v>12937709</v>
      </c>
      <c r="K75" s="29">
        <v>11838632</v>
      </c>
      <c r="L75" s="29">
        <v>14246652</v>
      </c>
      <c r="M75" s="29">
        <v>39022993</v>
      </c>
      <c r="N75" s="29"/>
      <c r="O75" s="29"/>
      <c r="P75" s="29"/>
      <c r="Q75" s="29"/>
      <c r="R75" s="29"/>
      <c r="S75" s="29"/>
      <c r="T75" s="29"/>
      <c r="U75" s="29"/>
      <c r="V75" s="29">
        <v>75240116</v>
      </c>
      <c r="W75" s="29">
        <v>45178977</v>
      </c>
      <c r="X75" s="29"/>
      <c r="Y75" s="28"/>
      <c r="Z75" s="30">
        <v>106207742</v>
      </c>
    </row>
    <row r="76" spans="1:26" ht="13.5" hidden="1">
      <c r="A76" s="41" t="s">
        <v>112</v>
      </c>
      <c r="B76" s="31">
        <v>983252715</v>
      </c>
      <c r="C76" s="31"/>
      <c r="D76" s="32">
        <v>1732993250</v>
      </c>
      <c r="E76" s="33">
        <v>1732993250</v>
      </c>
      <c r="F76" s="33">
        <v>93800647</v>
      </c>
      <c r="G76" s="33">
        <v>113978950</v>
      </c>
      <c r="H76" s="33">
        <v>111254366</v>
      </c>
      <c r="I76" s="33">
        <v>319033963</v>
      </c>
      <c r="J76" s="33">
        <v>118339205</v>
      </c>
      <c r="K76" s="33">
        <v>112481054</v>
      </c>
      <c r="L76" s="33">
        <v>94564532</v>
      </c>
      <c r="M76" s="33">
        <v>325384791</v>
      </c>
      <c r="N76" s="33"/>
      <c r="O76" s="33"/>
      <c r="P76" s="33"/>
      <c r="Q76" s="33"/>
      <c r="R76" s="33"/>
      <c r="S76" s="33"/>
      <c r="T76" s="33"/>
      <c r="U76" s="33"/>
      <c r="V76" s="33">
        <v>644418754</v>
      </c>
      <c r="W76" s="33">
        <v>922488312</v>
      </c>
      <c r="X76" s="33"/>
      <c r="Y76" s="32"/>
      <c r="Z76" s="34">
        <v>1732993250</v>
      </c>
    </row>
    <row r="77" spans="1:26" ht="13.5" hidden="1">
      <c r="A77" s="36" t="s">
        <v>31</v>
      </c>
      <c r="B77" s="18">
        <v>172706788</v>
      </c>
      <c r="C77" s="18"/>
      <c r="D77" s="19">
        <v>253778400</v>
      </c>
      <c r="E77" s="20">
        <v>253778400</v>
      </c>
      <c r="F77" s="20">
        <v>16418598</v>
      </c>
      <c r="G77" s="20">
        <v>19395132</v>
      </c>
      <c r="H77" s="20">
        <v>17875077</v>
      </c>
      <c r="I77" s="20">
        <v>53688807</v>
      </c>
      <c r="J77" s="20">
        <v>18584343</v>
      </c>
      <c r="K77" s="20">
        <v>17959311</v>
      </c>
      <c r="L77" s="20">
        <v>16225712</v>
      </c>
      <c r="M77" s="20">
        <v>52769366</v>
      </c>
      <c r="N77" s="20"/>
      <c r="O77" s="20"/>
      <c r="P77" s="20"/>
      <c r="Q77" s="20"/>
      <c r="R77" s="20"/>
      <c r="S77" s="20"/>
      <c r="T77" s="20"/>
      <c r="U77" s="20"/>
      <c r="V77" s="20">
        <v>106458173</v>
      </c>
      <c r="W77" s="20">
        <v>160609843</v>
      </c>
      <c r="X77" s="20"/>
      <c r="Y77" s="19"/>
      <c r="Z77" s="22">
        <v>253778400</v>
      </c>
    </row>
    <row r="78" spans="1:26" ht="13.5" hidden="1">
      <c r="A78" s="37" t="s">
        <v>32</v>
      </c>
      <c r="B78" s="18">
        <v>810545927</v>
      </c>
      <c r="C78" s="18"/>
      <c r="D78" s="19">
        <v>1479214850</v>
      </c>
      <c r="E78" s="20">
        <v>1479214850</v>
      </c>
      <c r="F78" s="20">
        <v>77382049</v>
      </c>
      <c r="G78" s="20">
        <v>94583818</v>
      </c>
      <c r="H78" s="20">
        <v>93379289</v>
      </c>
      <c r="I78" s="20">
        <v>265345156</v>
      </c>
      <c r="J78" s="20">
        <v>99754862</v>
      </c>
      <c r="K78" s="20">
        <v>94521743</v>
      </c>
      <c r="L78" s="20">
        <v>78338820</v>
      </c>
      <c r="M78" s="20">
        <v>272615425</v>
      </c>
      <c r="N78" s="20"/>
      <c r="O78" s="20"/>
      <c r="P78" s="20"/>
      <c r="Q78" s="20"/>
      <c r="R78" s="20"/>
      <c r="S78" s="20"/>
      <c r="T78" s="20"/>
      <c r="U78" s="20"/>
      <c r="V78" s="20">
        <v>537960581</v>
      </c>
      <c r="W78" s="20">
        <v>708707469</v>
      </c>
      <c r="X78" s="20"/>
      <c r="Y78" s="19"/>
      <c r="Z78" s="22">
        <v>1479214850</v>
      </c>
    </row>
    <row r="79" spans="1:26" ht="13.5" hidden="1">
      <c r="A79" s="38" t="s">
        <v>105</v>
      </c>
      <c r="B79" s="18">
        <v>435679166</v>
      </c>
      <c r="C79" s="18"/>
      <c r="D79" s="19">
        <v>743792600</v>
      </c>
      <c r="E79" s="20">
        <v>743792600</v>
      </c>
      <c r="F79" s="20">
        <v>37445640</v>
      </c>
      <c r="G79" s="20">
        <v>48589540</v>
      </c>
      <c r="H79" s="20">
        <v>47177390</v>
      </c>
      <c r="I79" s="20">
        <v>133212570</v>
      </c>
      <c r="J79" s="20">
        <v>50641355</v>
      </c>
      <c r="K79" s="20">
        <v>43587498</v>
      </c>
      <c r="L79" s="20">
        <v>36740322</v>
      </c>
      <c r="M79" s="20">
        <v>130969175</v>
      </c>
      <c r="N79" s="20"/>
      <c r="O79" s="20"/>
      <c r="P79" s="20"/>
      <c r="Q79" s="20"/>
      <c r="R79" s="20"/>
      <c r="S79" s="20"/>
      <c r="T79" s="20"/>
      <c r="U79" s="20"/>
      <c r="V79" s="20">
        <v>264181745</v>
      </c>
      <c r="W79" s="20">
        <v>322600000</v>
      </c>
      <c r="X79" s="20"/>
      <c r="Y79" s="19"/>
      <c r="Z79" s="22">
        <v>743792600</v>
      </c>
    </row>
    <row r="80" spans="1:26" ht="13.5" hidden="1">
      <c r="A80" s="38" t="s">
        <v>106</v>
      </c>
      <c r="B80" s="18">
        <v>261971375</v>
      </c>
      <c r="C80" s="18"/>
      <c r="D80" s="19">
        <v>476488850</v>
      </c>
      <c r="E80" s="20">
        <v>476488850</v>
      </c>
      <c r="F80" s="20">
        <v>15394361</v>
      </c>
      <c r="G80" s="20">
        <v>17182863</v>
      </c>
      <c r="H80" s="20">
        <v>17006916</v>
      </c>
      <c r="I80" s="20">
        <v>49584140</v>
      </c>
      <c r="J80" s="20">
        <v>18970163</v>
      </c>
      <c r="K80" s="20">
        <v>20369146</v>
      </c>
      <c r="L80" s="20">
        <v>18062375</v>
      </c>
      <c r="M80" s="20">
        <v>57401684</v>
      </c>
      <c r="N80" s="20"/>
      <c r="O80" s="20"/>
      <c r="P80" s="20"/>
      <c r="Q80" s="20"/>
      <c r="R80" s="20"/>
      <c r="S80" s="20"/>
      <c r="T80" s="20"/>
      <c r="U80" s="20"/>
      <c r="V80" s="20">
        <v>106985824</v>
      </c>
      <c r="W80" s="20">
        <v>253200000</v>
      </c>
      <c r="X80" s="20"/>
      <c r="Y80" s="19"/>
      <c r="Z80" s="22">
        <v>476488850</v>
      </c>
    </row>
    <row r="81" spans="1:26" ht="13.5" hidden="1">
      <c r="A81" s="38" t="s">
        <v>107</v>
      </c>
      <c r="B81" s="18">
        <v>58209880</v>
      </c>
      <c r="C81" s="18"/>
      <c r="D81" s="19">
        <v>99430200</v>
      </c>
      <c r="E81" s="20">
        <v>99430200</v>
      </c>
      <c r="F81" s="20">
        <v>4233626</v>
      </c>
      <c r="G81" s="20">
        <v>4609532</v>
      </c>
      <c r="H81" s="20">
        <v>4643744</v>
      </c>
      <c r="I81" s="20">
        <v>13486902</v>
      </c>
      <c r="J81" s="20">
        <v>5124115</v>
      </c>
      <c r="K81" s="20">
        <v>4769074</v>
      </c>
      <c r="L81" s="20">
        <v>4140681</v>
      </c>
      <c r="M81" s="20">
        <v>14033870</v>
      </c>
      <c r="N81" s="20"/>
      <c r="O81" s="20"/>
      <c r="P81" s="20"/>
      <c r="Q81" s="20"/>
      <c r="R81" s="20"/>
      <c r="S81" s="20"/>
      <c r="T81" s="20"/>
      <c r="U81" s="20"/>
      <c r="V81" s="20">
        <v>27520772</v>
      </c>
      <c r="W81" s="20">
        <v>57150230</v>
      </c>
      <c r="X81" s="20"/>
      <c r="Y81" s="19"/>
      <c r="Z81" s="22">
        <v>99430200</v>
      </c>
    </row>
    <row r="82" spans="1:26" ht="13.5" hidden="1">
      <c r="A82" s="38" t="s">
        <v>108</v>
      </c>
      <c r="B82" s="18">
        <v>54685506</v>
      </c>
      <c r="C82" s="18"/>
      <c r="D82" s="19">
        <v>138223200</v>
      </c>
      <c r="E82" s="20">
        <v>138223200</v>
      </c>
      <c r="F82" s="20">
        <v>3936163</v>
      </c>
      <c r="G82" s="20">
        <v>4346590</v>
      </c>
      <c r="H82" s="20">
        <v>4390355</v>
      </c>
      <c r="I82" s="20">
        <v>12673108</v>
      </c>
      <c r="J82" s="20">
        <v>5096455</v>
      </c>
      <c r="K82" s="20">
        <v>4421221</v>
      </c>
      <c r="L82" s="20">
        <v>3881969</v>
      </c>
      <c r="M82" s="20">
        <v>13399645</v>
      </c>
      <c r="N82" s="20"/>
      <c r="O82" s="20"/>
      <c r="P82" s="20"/>
      <c r="Q82" s="20"/>
      <c r="R82" s="20"/>
      <c r="S82" s="20"/>
      <c r="T82" s="20"/>
      <c r="U82" s="20"/>
      <c r="V82" s="20">
        <v>26072753</v>
      </c>
      <c r="W82" s="20">
        <v>74961239</v>
      </c>
      <c r="X82" s="20"/>
      <c r="Y82" s="19"/>
      <c r="Z82" s="22">
        <v>138223200</v>
      </c>
    </row>
    <row r="83" spans="1:26" ht="13.5" hidden="1">
      <c r="A83" s="38" t="s">
        <v>109</v>
      </c>
      <c r="B83" s="18"/>
      <c r="C83" s="18"/>
      <c r="D83" s="19">
        <v>21280000</v>
      </c>
      <c r="E83" s="20">
        <v>21280000</v>
      </c>
      <c r="F83" s="20">
        <v>16372259</v>
      </c>
      <c r="G83" s="20">
        <v>19855293</v>
      </c>
      <c r="H83" s="20">
        <v>20160884</v>
      </c>
      <c r="I83" s="20">
        <v>56388436</v>
      </c>
      <c r="J83" s="20">
        <v>19922774</v>
      </c>
      <c r="K83" s="20">
        <v>21374804</v>
      </c>
      <c r="L83" s="20">
        <v>15513473</v>
      </c>
      <c r="M83" s="20">
        <v>56811051</v>
      </c>
      <c r="N83" s="20"/>
      <c r="O83" s="20"/>
      <c r="P83" s="20"/>
      <c r="Q83" s="20"/>
      <c r="R83" s="20"/>
      <c r="S83" s="20"/>
      <c r="T83" s="20"/>
      <c r="U83" s="20"/>
      <c r="V83" s="20">
        <v>113199487</v>
      </c>
      <c r="W83" s="20">
        <v>796000</v>
      </c>
      <c r="X83" s="20"/>
      <c r="Y83" s="19"/>
      <c r="Z83" s="22">
        <v>21280000</v>
      </c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53171000</v>
      </c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14371775</v>
      </c>
      <c r="E5" s="59">
        <v>14371775</v>
      </c>
      <c r="F5" s="59">
        <v>2618315</v>
      </c>
      <c r="G5" s="59">
        <v>3201907</v>
      </c>
      <c r="H5" s="59">
        <v>2857973</v>
      </c>
      <c r="I5" s="59">
        <v>8678195</v>
      </c>
      <c r="J5" s="59">
        <v>3042493</v>
      </c>
      <c r="K5" s="59">
        <v>2944700</v>
      </c>
      <c r="L5" s="59">
        <v>2949339</v>
      </c>
      <c r="M5" s="59">
        <v>8936532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17614727</v>
      </c>
      <c r="W5" s="59">
        <v>-7185888</v>
      </c>
      <c r="X5" s="59">
        <v>24800615</v>
      </c>
      <c r="Y5" s="60">
        <v>-345.13</v>
      </c>
      <c r="Z5" s="61">
        <v>14371775</v>
      </c>
    </row>
    <row r="6" spans="1:26" ht="13.5">
      <c r="A6" s="57" t="s">
        <v>32</v>
      </c>
      <c r="B6" s="18">
        <v>0</v>
      </c>
      <c r="C6" s="18">
        <v>0</v>
      </c>
      <c r="D6" s="58">
        <v>64885223</v>
      </c>
      <c r="E6" s="59">
        <v>64885223</v>
      </c>
      <c r="F6" s="59">
        <v>12766856</v>
      </c>
      <c r="G6" s="59">
        <v>11967148</v>
      </c>
      <c r="H6" s="59">
        <v>16657116</v>
      </c>
      <c r="I6" s="59">
        <v>41391120</v>
      </c>
      <c r="J6" s="59">
        <v>10659974</v>
      </c>
      <c r="K6" s="59">
        <v>18285168</v>
      </c>
      <c r="L6" s="59">
        <v>10442546</v>
      </c>
      <c r="M6" s="59">
        <v>39387688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80778808</v>
      </c>
      <c r="W6" s="59">
        <v>-32766570</v>
      </c>
      <c r="X6" s="59">
        <v>113545378</v>
      </c>
      <c r="Y6" s="60">
        <v>-346.53</v>
      </c>
      <c r="Z6" s="61">
        <v>64885223</v>
      </c>
    </row>
    <row r="7" spans="1:26" ht="13.5">
      <c r="A7" s="57" t="s">
        <v>33</v>
      </c>
      <c r="B7" s="18">
        <v>0</v>
      </c>
      <c r="C7" s="18">
        <v>0</v>
      </c>
      <c r="D7" s="58">
        <v>49000</v>
      </c>
      <c r="E7" s="59">
        <v>49000</v>
      </c>
      <c r="F7" s="59">
        <v>0</v>
      </c>
      <c r="G7" s="59">
        <v>10107</v>
      </c>
      <c r="H7" s="59">
        <v>11983</v>
      </c>
      <c r="I7" s="59">
        <v>22090</v>
      </c>
      <c r="J7" s="59">
        <v>223276</v>
      </c>
      <c r="K7" s="59">
        <v>8101</v>
      </c>
      <c r="L7" s="59">
        <v>56739</v>
      </c>
      <c r="M7" s="59">
        <v>288116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310206</v>
      </c>
      <c r="W7" s="59">
        <v>-24498</v>
      </c>
      <c r="X7" s="59">
        <v>334704</v>
      </c>
      <c r="Y7" s="60">
        <v>-1366.25</v>
      </c>
      <c r="Z7" s="61">
        <v>49000</v>
      </c>
    </row>
    <row r="8" spans="1:26" ht="13.5">
      <c r="A8" s="57" t="s">
        <v>34</v>
      </c>
      <c r="B8" s="18">
        <v>0</v>
      </c>
      <c r="C8" s="18">
        <v>0</v>
      </c>
      <c r="D8" s="58">
        <v>97894000</v>
      </c>
      <c r="E8" s="59">
        <v>97894000</v>
      </c>
      <c r="F8" s="59">
        <v>39176000</v>
      </c>
      <c r="G8" s="59">
        <v>0</v>
      </c>
      <c r="H8" s="59">
        <v>0</v>
      </c>
      <c r="I8" s="59">
        <v>39176000</v>
      </c>
      <c r="J8" s="59">
        <v>0</v>
      </c>
      <c r="K8" s="59">
        <v>0</v>
      </c>
      <c r="L8" s="59">
        <v>24888000</v>
      </c>
      <c r="M8" s="59">
        <v>24888000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64064000</v>
      </c>
      <c r="W8" s="59">
        <v>-48946998</v>
      </c>
      <c r="X8" s="59">
        <v>113010998</v>
      </c>
      <c r="Y8" s="60">
        <v>-230.88</v>
      </c>
      <c r="Z8" s="61">
        <v>97894000</v>
      </c>
    </row>
    <row r="9" spans="1:26" ht="13.5">
      <c r="A9" s="57" t="s">
        <v>35</v>
      </c>
      <c r="B9" s="18">
        <v>0</v>
      </c>
      <c r="C9" s="18">
        <v>0</v>
      </c>
      <c r="D9" s="58">
        <v>38618771</v>
      </c>
      <c r="E9" s="59">
        <v>38618771</v>
      </c>
      <c r="F9" s="59">
        <v>4832245</v>
      </c>
      <c r="G9" s="59">
        <v>5046828</v>
      </c>
      <c r="H9" s="59">
        <v>7269693</v>
      </c>
      <c r="I9" s="59">
        <v>17148766</v>
      </c>
      <c r="J9" s="59">
        <v>6415984</v>
      </c>
      <c r="K9" s="59">
        <v>6667964</v>
      </c>
      <c r="L9" s="59">
        <v>6915144</v>
      </c>
      <c r="M9" s="59">
        <v>19999092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37147858</v>
      </c>
      <c r="W9" s="59">
        <v>-19309380</v>
      </c>
      <c r="X9" s="59">
        <v>56457238</v>
      </c>
      <c r="Y9" s="60">
        <v>-292.38</v>
      </c>
      <c r="Z9" s="61">
        <v>38618771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215818769</v>
      </c>
      <c r="E10" s="65">
        <f t="shared" si="0"/>
        <v>215818769</v>
      </c>
      <c r="F10" s="65">
        <f t="shared" si="0"/>
        <v>59393416</v>
      </c>
      <c r="G10" s="65">
        <f t="shared" si="0"/>
        <v>20225990</v>
      </c>
      <c r="H10" s="65">
        <f t="shared" si="0"/>
        <v>26796765</v>
      </c>
      <c r="I10" s="65">
        <f t="shared" si="0"/>
        <v>106416171</v>
      </c>
      <c r="J10" s="65">
        <f t="shared" si="0"/>
        <v>20341727</v>
      </c>
      <c r="K10" s="65">
        <f t="shared" si="0"/>
        <v>27905933</v>
      </c>
      <c r="L10" s="65">
        <f t="shared" si="0"/>
        <v>45251768</v>
      </c>
      <c r="M10" s="65">
        <f t="shared" si="0"/>
        <v>93499428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199915599</v>
      </c>
      <c r="W10" s="65">
        <f t="shared" si="0"/>
        <v>-108233334</v>
      </c>
      <c r="X10" s="65">
        <f t="shared" si="0"/>
        <v>308148933</v>
      </c>
      <c r="Y10" s="66">
        <f>+IF(W10&lt;&gt;0,(X10/W10)*100,0)</f>
        <v>-284.7079745321345</v>
      </c>
      <c r="Z10" s="67">
        <f t="shared" si="0"/>
        <v>215818769</v>
      </c>
    </row>
    <row r="11" spans="1:26" ht="13.5">
      <c r="A11" s="57" t="s">
        <v>36</v>
      </c>
      <c r="B11" s="18">
        <v>0</v>
      </c>
      <c r="C11" s="18">
        <v>0</v>
      </c>
      <c r="D11" s="58">
        <v>77079283</v>
      </c>
      <c r="E11" s="59">
        <v>77079283</v>
      </c>
      <c r="F11" s="59">
        <v>5159978</v>
      </c>
      <c r="G11" s="59">
        <v>5525769</v>
      </c>
      <c r="H11" s="59">
        <v>5257221</v>
      </c>
      <c r="I11" s="59">
        <v>15942968</v>
      </c>
      <c r="J11" s="59">
        <v>5242906</v>
      </c>
      <c r="K11" s="59">
        <v>6799903</v>
      </c>
      <c r="L11" s="59">
        <v>4973320</v>
      </c>
      <c r="M11" s="59">
        <v>17016129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32959097</v>
      </c>
      <c r="W11" s="59">
        <v>38539638</v>
      </c>
      <c r="X11" s="59">
        <v>-5580541</v>
      </c>
      <c r="Y11" s="60">
        <v>-14.48</v>
      </c>
      <c r="Z11" s="61">
        <v>77079283</v>
      </c>
    </row>
    <row r="12" spans="1:26" ht="13.5">
      <c r="A12" s="57" t="s">
        <v>37</v>
      </c>
      <c r="B12" s="18">
        <v>0</v>
      </c>
      <c r="C12" s="18">
        <v>0</v>
      </c>
      <c r="D12" s="58">
        <v>7715469</v>
      </c>
      <c r="E12" s="59">
        <v>7715469</v>
      </c>
      <c r="F12" s="59">
        <v>555432</v>
      </c>
      <c r="G12" s="59">
        <v>572747</v>
      </c>
      <c r="H12" s="59">
        <v>593990</v>
      </c>
      <c r="I12" s="59">
        <v>1722169</v>
      </c>
      <c r="J12" s="59">
        <v>656327</v>
      </c>
      <c r="K12" s="59">
        <v>623769</v>
      </c>
      <c r="L12" s="59">
        <v>617769</v>
      </c>
      <c r="M12" s="59">
        <v>1897865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3620034</v>
      </c>
      <c r="W12" s="59">
        <v>3857736</v>
      </c>
      <c r="X12" s="59">
        <v>-237702</v>
      </c>
      <c r="Y12" s="60">
        <v>-6.16</v>
      </c>
      <c r="Z12" s="61">
        <v>7715469</v>
      </c>
    </row>
    <row r="13" spans="1:26" ht="13.5">
      <c r="A13" s="57" t="s">
        <v>98</v>
      </c>
      <c r="B13" s="18">
        <v>0</v>
      </c>
      <c r="C13" s="18">
        <v>0</v>
      </c>
      <c r="D13" s="58">
        <v>49641953</v>
      </c>
      <c r="E13" s="59">
        <v>49641953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24820974</v>
      </c>
      <c r="X13" s="59">
        <v>-24820974</v>
      </c>
      <c r="Y13" s="60">
        <v>-100</v>
      </c>
      <c r="Z13" s="61">
        <v>49641953</v>
      </c>
    </row>
    <row r="14" spans="1:26" ht="13.5">
      <c r="A14" s="57" t="s">
        <v>38</v>
      </c>
      <c r="B14" s="18">
        <v>0</v>
      </c>
      <c r="C14" s="18">
        <v>0</v>
      </c>
      <c r="D14" s="58">
        <v>2150027</v>
      </c>
      <c r="E14" s="59">
        <v>2150027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1075014</v>
      </c>
      <c r="X14" s="59">
        <v>-1075014</v>
      </c>
      <c r="Y14" s="60">
        <v>-100</v>
      </c>
      <c r="Z14" s="61">
        <v>2150027</v>
      </c>
    </row>
    <row r="15" spans="1:26" ht="13.5">
      <c r="A15" s="57" t="s">
        <v>39</v>
      </c>
      <c r="B15" s="18">
        <v>0</v>
      </c>
      <c r="C15" s="18">
        <v>0</v>
      </c>
      <c r="D15" s="58">
        <v>77913777</v>
      </c>
      <c r="E15" s="59">
        <v>77913777</v>
      </c>
      <c r="F15" s="59">
        <v>0</v>
      </c>
      <c r="G15" s="59">
        <v>10053271</v>
      </c>
      <c r="H15" s="59">
        <v>9539345</v>
      </c>
      <c r="I15" s="59">
        <v>19592616</v>
      </c>
      <c r="J15" s="59">
        <v>7088088</v>
      </c>
      <c r="K15" s="59">
        <v>7757094</v>
      </c>
      <c r="L15" s="59">
        <v>3459975</v>
      </c>
      <c r="M15" s="59">
        <v>18305157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37897773</v>
      </c>
      <c r="W15" s="59">
        <v>40893978</v>
      </c>
      <c r="X15" s="59">
        <v>-2996205</v>
      </c>
      <c r="Y15" s="60">
        <v>-7.33</v>
      </c>
      <c r="Z15" s="61">
        <v>77913777</v>
      </c>
    </row>
    <row r="16" spans="1:26" ht="13.5">
      <c r="A16" s="68" t="s">
        <v>40</v>
      </c>
      <c r="B16" s="18">
        <v>0</v>
      </c>
      <c r="C16" s="18">
        <v>0</v>
      </c>
      <c r="D16" s="58">
        <v>29725340</v>
      </c>
      <c r="E16" s="59">
        <v>29725340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29725340</v>
      </c>
    </row>
    <row r="17" spans="1:26" ht="13.5">
      <c r="A17" s="57" t="s">
        <v>41</v>
      </c>
      <c r="B17" s="18">
        <v>0</v>
      </c>
      <c r="C17" s="18">
        <v>0</v>
      </c>
      <c r="D17" s="58">
        <v>54779487</v>
      </c>
      <c r="E17" s="59">
        <v>54779487</v>
      </c>
      <c r="F17" s="59">
        <v>1056591</v>
      </c>
      <c r="G17" s="59">
        <v>1577378</v>
      </c>
      <c r="H17" s="59">
        <v>3844047</v>
      </c>
      <c r="I17" s="59">
        <v>6478016</v>
      </c>
      <c r="J17" s="59">
        <v>4682428</v>
      </c>
      <c r="K17" s="59">
        <v>2094958</v>
      </c>
      <c r="L17" s="59">
        <v>5202118</v>
      </c>
      <c r="M17" s="59">
        <v>11979504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18457520</v>
      </c>
      <c r="W17" s="59">
        <v>24375282</v>
      </c>
      <c r="X17" s="59">
        <v>-5917762</v>
      </c>
      <c r="Y17" s="60">
        <v>-24.28</v>
      </c>
      <c r="Z17" s="61">
        <v>54779487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299005336</v>
      </c>
      <c r="E18" s="72">
        <f t="shared" si="1"/>
        <v>299005336</v>
      </c>
      <c r="F18" s="72">
        <f t="shared" si="1"/>
        <v>6772001</v>
      </c>
      <c r="G18" s="72">
        <f t="shared" si="1"/>
        <v>17729165</v>
      </c>
      <c r="H18" s="72">
        <f t="shared" si="1"/>
        <v>19234603</v>
      </c>
      <c r="I18" s="72">
        <f t="shared" si="1"/>
        <v>43735769</v>
      </c>
      <c r="J18" s="72">
        <f t="shared" si="1"/>
        <v>17669749</v>
      </c>
      <c r="K18" s="72">
        <f t="shared" si="1"/>
        <v>17275724</v>
      </c>
      <c r="L18" s="72">
        <f t="shared" si="1"/>
        <v>14253182</v>
      </c>
      <c r="M18" s="72">
        <f t="shared" si="1"/>
        <v>49198655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92934424</v>
      </c>
      <c r="W18" s="72">
        <f t="shared" si="1"/>
        <v>133562622</v>
      </c>
      <c r="X18" s="72">
        <f t="shared" si="1"/>
        <v>-40628198</v>
      </c>
      <c r="Y18" s="66">
        <f>+IF(W18&lt;&gt;0,(X18/W18)*100,0)</f>
        <v>-30.418838288454687</v>
      </c>
      <c r="Z18" s="73">
        <f t="shared" si="1"/>
        <v>299005336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-83186567</v>
      </c>
      <c r="E19" s="76">
        <f t="shared" si="2"/>
        <v>-83186567</v>
      </c>
      <c r="F19" s="76">
        <f t="shared" si="2"/>
        <v>52621415</v>
      </c>
      <c r="G19" s="76">
        <f t="shared" si="2"/>
        <v>2496825</v>
      </c>
      <c r="H19" s="76">
        <f t="shared" si="2"/>
        <v>7562162</v>
      </c>
      <c r="I19" s="76">
        <f t="shared" si="2"/>
        <v>62680402</v>
      </c>
      <c r="J19" s="76">
        <f t="shared" si="2"/>
        <v>2671978</v>
      </c>
      <c r="K19" s="76">
        <f t="shared" si="2"/>
        <v>10630209</v>
      </c>
      <c r="L19" s="76">
        <f t="shared" si="2"/>
        <v>30998586</v>
      </c>
      <c r="M19" s="76">
        <f t="shared" si="2"/>
        <v>44300773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106981175</v>
      </c>
      <c r="W19" s="76">
        <f>IF(E10=E18,0,W10-W18)</f>
        <v>-241795956</v>
      </c>
      <c r="X19" s="76">
        <f t="shared" si="2"/>
        <v>348777131</v>
      </c>
      <c r="Y19" s="77">
        <f>+IF(W19&lt;&gt;0,(X19/W19)*100,0)</f>
        <v>-144.2444020858645</v>
      </c>
      <c r="Z19" s="78">
        <f t="shared" si="2"/>
        <v>-83186567</v>
      </c>
    </row>
    <row r="20" spans="1:26" ht="13.5">
      <c r="A20" s="57" t="s">
        <v>44</v>
      </c>
      <c r="B20" s="18">
        <v>0</v>
      </c>
      <c r="C20" s="18">
        <v>0</v>
      </c>
      <c r="D20" s="58">
        <v>29725340</v>
      </c>
      <c r="E20" s="59">
        <v>29725340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14862672</v>
      </c>
      <c r="X20" s="59">
        <v>-14862672</v>
      </c>
      <c r="Y20" s="60">
        <v>-100</v>
      </c>
      <c r="Z20" s="61">
        <v>29725340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-53461227</v>
      </c>
      <c r="E22" s="87">
        <f t="shared" si="3"/>
        <v>-53461227</v>
      </c>
      <c r="F22" s="87">
        <f t="shared" si="3"/>
        <v>52621415</v>
      </c>
      <c r="G22" s="87">
        <f t="shared" si="3"/>
        <v>2496825</v>
      </c>
      <c r="H22" s="87">
        <f t="shared" si="3"/>
        <v>7562162</v>
      </c>
      <c r="I22" s="87">
        <f t="shared" si="3"/>
        <v>62680402</v>
      </c>
      <c r="J22" s="87">
        <f t="shared" si="3"/>
        <v>2671978</v>
      </c>
      <c r="K22" s="87">
        <f t="shared" si="3"/>
        <v>10630209</v>
      </c>
      <c r="L22" s="87">
        <f t="shared" si="3"/>
        <v>30998586</v>
      </c>
      <c r="M22" s="87">
        <f t="shared" si="3"/>
        <v>44300773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106981175</v>
      </c>
      <c r="W22" s="87">
        <f t="shared" si="3"/>
        <v>-226933284</v>
      </c>
      <c r="X22" s="87">
        <f t="shared" si="3"/>
        <v>333914459</v>
      </c>
      <c r="Y22" s="88">
        <f>+IF(W22&lt;&gt;0,(X22/W22)*100,0)</f>
        <v>-147.14212614135528</v>
      </c>
      <c r="Z22" s="89">
        <f t="shared" si="3"/>
        <v>-53461227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-53461227</v>
      </c>
      <c r="E24" s="76">
        <f t="shared" si="4"/>
        <v>-53461227</v>
      </c>
      <c r="F24" s="76">
        <f t="shared" si="4"/>
        <v>52621415</v>
      </c>
      <c r="G24" s="76">
        <f t="shared" si="4"/>
        <v>2496825</v>
      </c>
      <c r="H24" s="76">
        <f t="shared" si="4"/>
        <v>7562162</v>
      </c>
      <c r="I24" s="76">
        <f t="shared" si="4"/>
        <v>62680402</v>
      </c>
      <c r="J24" s="76">
        <f t="shared" si="4"/>
        <v>2671978</v>
      </c>
      <c r="K24" s="76">
        <f t="shared" si="4"/>
        <v>10630209</v>
      </c>
      <c r="L24" s="76">
        <f t="shared" si="4"/>
        <v>30998586</v>
      </c>
      <c r="M24" s="76">
        <f t="shared" si="4"/>
        <v>44300773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106981175</v>
      </c>
      <c r="W24" s="76">
        <f t="shared" si="4"/>
        <v>-226933284</v>
      </c>
      <c r="X24" s="76">
        <f t="shared" si="4"/>
        <v>333914459</v>
      </c>
      <c r="Y24" s="77">
        <f>+IF(W24&lt;&gt;0,(X24/W24)*100,0)</f>
        <v>-147.14212614135528</v>
      </c>
      <c r="Z24" s="78">
        <f t="shared" si="4"/>
        <v>-53461227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29725340</v>
      </c>
      <c r="E27" s="99">
        <v>29725340</v>
      </c>
      <c r="F27" s="99">
        <v>2726421</v>
      </c>
      <c r="G27" s="99">
        <v>5995112</v>
      </c>
      <c r="H27" s="99">
        <v>5230751</v>
      </c>
      <c r="I27" s="99">
        <v>13952284</v>
      </c>
      <c r="J27" s="99">
        <v>100209</v>
      </c>
      <c r="K27" s="99">
        <v>58800</v>
      </c>
      <c r="L27" s="99">
        <v>6192971</v>
      </c>
      <c r="M27" s="99">
        <v>6351980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20304264</v>
      </c>
      <c r="W27" s="99">
        <v>14862670</v>
      </c>
      <c r="X27" s="99">
        <v>5441594</v>
      </c>
      <c r="Y27" s="100">
        <v>36.61</v>
      </c>
      <c r="Z27" s="101">
        <v>29725340</v>
      </c>
    </row>
    <row r="28" spans="1:26" ht="13.5">
      <c r="A28" s="102" t="s">
        <v>44</v>
      </c>
      <c r="B28" s="18">
        <v>0</v>
      </c>
      <c r="C28" s="18">
        <v>0</v>
      </c>
      <c r="D28" s="58">
        <v>29725340</v>
      </c>
      <c r="E28" s="59">
        <v>29725340</v>
      </c>
      <c r="F28" s="59">
        <v>2726421</v>
      </c>
      <c r="G28" s="59">
        <v>5323399</v>
      </c>
      <c r="H28" s="59">
        <v>5223801</v>
      </c>
      <c r="I28" s="59">
        <v>13273621</v>
      </c>
      <c r="J28" s="59">
        <v>0</v>
      </c>
      <c r="K28" s="59">
        <v>0</v>
      </c>
      <c r="L28" s="59">
        <v>6132883</v>
      </c>
      <c r="M28" s="59">
        <v>6132883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19406504</v>
      </c>
      <c r="W28" s="59">
        <v>14862670</v>
      </c>
      <c r="X28" s="59">
        <v>4543834</v>
      </c>
      <c r="Y28" s="60">
        <v>30.57</v>
      </c>
      <c r="Z28" s="61">
        <v>29725340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671713</v>
      </c>
      <c r="H31" s="59">
        <v>6950</v>
      </c>
      <c r="I31" s="59">
        <v>678663</v>
      </c>
      <c r="J31" s="59">
        <v>100209</v>
      </c>
      <c r="K31" s="59">
        <v>58800</v>
      </c>
      <c r="L31" s="59">
        <v>60088</v>
      </c>
      <c r="M31" s="59">
        <v>219097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897760</v>
      </c>
      <c r="W31" s="59"/>
      <c r="X31" s="59">
        <v>897760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29725340</v>
      </c>
      <c r="E32" s="99">
        <f t="shared" si="5"/>
        <v>29725340</v>
      </c>
      <c r="F32" s="99">
        <f t="shared" si="5"/>
        <v>2726421</v>
      </c>
      <c r="G32" s="99">
        <f t="shared" si="5"/>
        <v>5995112</v>
      </c>
      <c r="H32" s="99">
        <f t="shared" si="5"/>
        <v>5230751</v>
      </c>
      <c r="I32" s="99">
        <f t="shared" si="5"/>
        <v>13952284</v>
      </c>
      <c r="J32" s="99">
        <f t="shared" si="5"/>
        <v>100209</v>
      </c>
      <c r="K32" s="99">
        <f t="shared" si="5"/>
        <v>58800</v>
      </c>
      <c r="L32" s="99">
        <f t="shared" si="5"/>
        <v>6192971</v>
      </c>
      <c r="M32" s="99">
        <f t="shared" si="5"/>
        <v>6351980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20304264</v>
      </c>
      <c r="W32" s="99">
        <f t="shared" si="5"/>
        <v>14862670</v>
      </c>
      <c r="X32" s="99">
        <f t="shared" si="5"/>
        <v>5441594</v>
      </c>
      <c r="Y32" s="100">
        <f>+IF(W32&lt;&gt;0,(X32/W32)*100,0)</f>
        <v>36.61249291008951</v>
      </c>
      <c r="Z32" s="101">
        <f t="shared" si="5"/>
        <v>29725340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414651131</v>
      </c>
      <c r="E35" s="59">
        <v>414651131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207325566</v>
      </c>
      <c r="X35" s="59">
        <v>-207325566</v>
      </c>
      <c r="Y35" s="60">
        <v>-100</v>
      </c>
      <c r="Z35" s="61">
        <v>414651131</v>
      </c>
    </row>
    <row r="36" spans="1:26" ht="13.5">
      <c r="A36" s="57" t="s">
        <v>53</v>
      </c>
      <c r="B36" s="18">
        <v>0</v>
      </c>
      <c r="C36" s="18">
        <v>0</v>
      </c>
      <c r="D36" s="58">
        <v>630896248</v>
      </c>
      <c r="E36" s="59">
        <v>630896248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315448124</v>
      </c>
      <c r="X36" s="59">
        <v>-315448124</v>
      </c>
      <c r="Y36" s="60">
        <v>-100</v>
      </c>
      <c r="Z36" s="61">
        <v>630896248</v>
      </c>
    </row>
    <row r="37" spans="1:26" ht="13.5">
      <c r="A37" s="57" t="s">
        <v>54</v>
      </c>
      <c r="B37" s="18">
        <v>0</v>
      </c>
      <c r="C37" s="18">
        <v>0</v>
      </c>
      <c r="D37" s="58">
        <v>22890439</v>
      </c>
      <c r="E37" s="59">
        <v>22890439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11445220</v>
      </c>
      <c r="X37" s="59">
        <v>-11445220</v>
      </c>
      <c r="Y37" s="60">
        <v>-100</v>
      </c>
      <c r="Z37" s="61">
        <v>22890439</v>
      </c>
    </row>
    <row r="38" spans="1:26" ht="13.5">
      <c r="A38" s="57" t="s">
        <v>55</v>
      </c>
      <c r="B38" s="18">
        <v>0</v>
      </c>
      <c r="C38" s="18">
        <v>0</v>
      </c>
      <c r="D38" s="58">
        <v>107400207</v>
      </c>
      <c r="E38" s="59">
        <v>107400207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53700104</v>
      </c>
      <c r="X38" s="59">
        <v>-53700104</v>
      </c>
      <c r="Y38" s="60">
        <v>-100</v>
      </c>
      <c r="Z38" s="61">
        <v>107400207</v>
      </c>
    </row>
    <row r="39" spans="1:26" ht="13.5">
      <c r="A39" s="57" t="s">
        <v>56</v>
      </c>
      <c r="B39" s="18">
        <v>0</v>
      </c>
      <c r="C39" s="18">
        <v>0</v>
      </c>
      <c r="D39" s="58">
        <v>915256733</v>
      </c>
      <c r="E39" s="59">
        <v>915256733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457628367</v>
      </c>
      <c r="X39" s="59">
        <v>-457628367</v>
      </c>
      <c r="Y39" s="60">
        <v>-100</v>
      </c>
      <c r="Z39" s="61">
        <v>915256733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-30267437</v>
      </c>
      <c r="E42" s="59">
        <v>-30267437</v>
      </c>
      <c r="F42" s="59">
        <v>4872170</v>
      </c>
      <c r="G42" s="59">
        <v>5919503</v>
      </c>
      <c r="H42" s="59">
        <v>2802907</v>
      </c>
      <c r="I42" s="59">
        <v>13594580</v>
      </c>
      <c r="J42" s="59">
        <v>188791</v>
      </c>
      <c r="K42" s="59">
        <v>-228106</v>
      </c>
      <c r="L42" s="59">
        <v>5639024</v>
      </c>
      <c r="M42" s="59">
        <v>5599709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19194289</v>
      </c>
      <c r="W42" s="59">
        <v>29973379</v>
      </c>
      <c r="X42" s="59">
        <v>-10779090</v>
      </c>
      <c r="Y42" s="60">
        <v>-35.96</v>
      </c>
      <c r="Z42" s="61">
        <v>-30267437</v>
      </c>
    </row>
    <row r="43" spans="1:26" ht="13.5">
      <c r="A43" s="57" t="s">
        <v>59</v>
      </c>
      <c r="B43" s="18">
        <v>0</v>
      </c>
      <c r="C43" s="18">
        <v>0</v>
      </c>
      <c r="D43" s="58">
        <v>-29675340</v>
      </c>
      <c r="E43" s="59">
        <v>-29675340</v>
      </c>
      <c r="F43" s="59">
        <v>-2726421</v>
      </c>
      <c r="G43" s="59">
        <v>-5995112</v>
      </c>
      <c r="H43" s="59">
        <v>-5230750</v>
      </c>
      <c r="I43" s="59">
        <v>-13952283</v>
      </c>
      <c r="J43" s="59">
        <v>0</v>
      </c>
      <c r="K43" s="59">
        <v>0</v>
      </c>
      <c r="L43" s="59">
        <v>-6192971</v>
      </c>
      <c r="M43" s="59">
        <v>-6192971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-20145254</v>
      </c>
      <c r="W43" s="59">
        <v>-16166274</v>
      </c>
      <c r="X43" s="59">
        <v>-3978980</v>
      </c>
      <c r="Y43" s="60">
        <v>24.61</v>
      </c>
      <c r="Z43" s="61">
        <v>-29675340</v>
      </c>
    </row>
    <row r="44" spans="1:26" ht="13.5">
      <c r="A44" s="57" t="s">
        <v>60</v>
      </c>
      <c r="B44" s="18">
        <v>0</v>
      </c>
      <c r="C44" s="18">
        <v>0</v>
      </c>
      <c r="D44" s="58">
        <v>-2849973</v>
      </c>
      <c r="E44" s="59">
        <v>-2849973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-1045218</v>
      </c>
      <c r="X44" s="59">
        <v>1045218</v>
      </c>
      <c r="Y44" s="60">
        <v>-100</v>
      </c>
      <c r="Z44" s="61">
        <v>-2849973</v>
      </c>
    </row>
    <row r="45" spans="1:26" ht="13.5">
      <c r="A45" s="69" t="s">
        <v>61</v>
      </c>
      <c r="B45" s="21">
        <v>0</v>
      </c>
      <c r="C45" s="21">
        <v>0</v>
      </c>
      <c r="D45" s="98">
        <v>-72133750</v>
      </c>
      <c r="E45" s="99">
        <v>-72133750</v>
      </c>
      <c r="F45" s="99">
        <v>2800871</v>
      </c>
      <c r="G45" s="99">
        <v>2725262</v>
      </c>
      <c r="H45" s="99">
        <v>297419</v>
      </c>
      <c r="I45" s="99">
        <v>297419</v>
      </c>
      <c r="J45" s="99">
        <v>486210</v>
      </c>
      <c r="K45" s="99">
        <v>258104</v>
      </c>
      <c r="L45" s="99">
        <v>-295843</v>
      </c>
      <c r="M45" s="99">
        <v>-295843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-295843</v>
      </c>
      <c r="W45" s="99">
        <v>3420887</v>
      </c>
      <c r="X45" s="99">
        <v>-3716730</v>
      </c>
      <c r="Y45" s="100">
        <v>-108.65</v>
      </c>
      <c r="Z45" s="101">
        <v>-72133750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22286270</v>
      </c>
      <c r="C49" s="51">
        <v>0</v>
      </c>
      <c r="D49" s="128">
        <v>20280881</v>
      </c>
      <c r="E49" s="53">
        <v>17092456</v>
      </c>
      <c r="F49" s="53">
        <v>0</v>
      </c>
      <c r="G49" s="53">
        <v>0</v>
      </c>
      <c r="H49" s="53">
        <v>0</v>
      </c>
      <c r="I49" s="53">
        <v>19002364</v>
      </c>
      <c r="J49" s="53">
        <v>0</v>
      </c>
      <c r="K49" s="53">
        <v>0</v>
      </c>
      <c r="L49" s="53">
        <v>0</v>
      </c>
      <c r="M49" s="53">
        <v>15010466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15243864</v>
      </c>
      <c r="W49" s="53">
        <v>85530906</v>
      </c>
      <c r="X49" s="53">
        <v>604089378</v>
      </c>
      <c r="Y49" s="53">
        <v>798536585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9683464</v>
      </c>
      <c r="C51" s="51">
        <v>0</v>
      </c>
      <c r="D51" s="128">
        <v>9535001</v>
      </c>
      <c r="E51" s="53">
        <v>11491618</v>
      </c>
      <c r="F51" s="53">
        <v>0</v>
      </c>
      <c r="G51" s="53">
        <v>0</v>
      </c>
      <c r="H51" s="53">
        <v>0</v>
      </c>
      <c r="I51" s="53">
        <v>12863641</v>
      </c>
      <c r="J51" s="53">
        <v>0</v>
      </c>
      <c r="K51" s="53">
        <v>0</v>
      </c>
      <c r="L51" s="53">
        <v>0</v>
      </c>
      <c r="M51" s="53">
        <v>4998809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802807</v>
      </c>
      <c r="W51" s="53">
        <v>69888422</v>
      </c>
      <c r="X51" s="53">
        <v>0</v>
      </c>
      <c r="Y51" s="53">
        <v>119263762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97.35163372100973</v>
      </c>
      <c r="E58" s="7">
        <f t="shared" si="6"/>
        <v>97.35163372100973</v>
      </c>
      <c r="F58" s="7">
        <f t="shared" si="6"/>
        <v>39.67571349859262</v>
      </c>
      <c r="G58" s="7">
        <f t="shared" si="6"/>
        <v>35.26960465351668</v>
      </c>
      <c r="H58" s="7">
        <f t="shared" si="6"/>
        <v>24.374526038728835</v>
      </c>
      <c r="I58" s="7">
        <f t="shared" si="6"/>
        <v>32.49079821330497</v>
      </c>
      <c r="J58" s="7">
        <f t="shared" si="6"/>
        <v>34.23489026488993</v>
      </c>
      <c r="K58" s="7">
        <f t="shared" si="6"/>
        <v>25.42531667214245</v>
      </c>
      <c r="L58" s="7">
        <f t="shared" si="6"/>
        <v>34.156321085895975</v>
      </c>
      <c r="M58" s="7">
        <f t="shared" si="6"/>
        <v>30.542374521458964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31.525245526118024</v>
      </c>
      <c r="W58" s="7">
        <f t="shared" si="6"/>
        <v>-99.99994058717928</v>
      </c>
      <c r="X58" s="7">
        <f t="shared" si="6"/>
        <v>0</v>
      </c>
      <c r="Y58" s="7">
        <f t="shared" si="6"/>
        <v>0</v>
      </c>
      <c r="Z58" s="8">
        <f t="shared" si="6"/>
        <v>97.35163372100973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121.86165530121471</v>
      </c>
      <c r="G59" s="10">
        <f t="shared" si="7"/>
        <v>44.173644019017416</v>
      </c>
      <c r="H59" s="10">
        <f t="shared" si="7"/>
        <v>43.50300020329093</v>
      </c>
      <c r="I59" s="10">
        <f t="shared" si="7"/>
        <v>67.39218236050239</v>
      </c>
      <c r="J59" s="10">
        <f t="shared" si="7"/>
        <v>52.77928330484244</v>
      </c>
      <c r="K59" s="10">
        <f t="shared" si="7"/>
        <v>57.40065201888138</v>
      </c>
      <c r="L59" s="10">
        <f t="shared" si="7"/>
        <v>40.49656550162596</v>
      </c>
      <c r="M59" s="10">
        <f t="shared" si="7"/>
        <v>50.248396133981274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58.69457414809778</v>
      </c>
      <c r="W59" s="10">
        <f t="shared" si="7"/>
        <v>-99.99991650301257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95.90448968634969</v>
      </c>
      <c r="E60" s="13">
        <f t="shared" si="7"/>
        <v>95.90448968634969</v>
      </c>
      <c r="F60" s="13">
        <f t="shared" si="7"/>
        <v>30.89081603176225</v>
      </c>
      <c r="G60" s="13">
        <f t="shared" si="7"/>
        <v>43.81937116512639</v>
      </c>
      <c r="H60" s="13">
        <f t="shared" si="7"/>
        <v>26.58458403003257</v>
      </c>
      <c r="I60" s="13">
        <f t="shared" si="7"/>
        <v>32.89579987204985</v>
      </c>
      <c r="J60" s="13">
        <f t="shared" si="7"/>
        <v>41.16034429352267</v>
      </c>
      <c r="K60" s="13">
        <f t="shared" si="7"/>
        <v>25.107360238637128</v>
      </c>
      <c r="L60" s="13">
        <f t="shared" si="7"/>
        <v>46.053874218030735</v>
      </c>
      <c r="M60" s="13">
        <f t="shared" si="7"/>
        <v>35.005360050582304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33.92441988002596</v>
      </c>
      <c r="W60" s="13">
        <f t="shared" si="7"/>
        <v>-99.99992675461607</v>
      </c>
      <c r="X60" s="13">
        <f t="shared" si="7"/>
        <v>0</v>
      </c>
      <c r="Y60" s="13">
        <f t="shared" si="7"/>
        <v>0</v>
      </c>
      <c r="Z60" s="14">
        <f t="shared" si="7"/>
        <v>95.90448968634969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89.56795011423557</v>
      </c>
      <c r="E61" s="13">
        <f t="shared" si="7"/>
        <v>89.56795011423557</v>
      </c>
      <c r="F61" s="13">
        <f t="shared" si="7"/>
        <v>68.95734203135288</v>
      </c>
      <c r="G61" s="13">
        <f t="shared" si="7"/>
        <v>102.44125201913666</v>
      </c>
      <c r="H61" s="13">
        <f t="shared" si="7"/>
        <v>46.887945542222475</v>
      </c>
      <c r="I61" s="13">
        <f t="shared" si="7"/>
        <v>67.08980902112236</v>
      </c>
      <c r="J61" s="13">
        <f t="shared" si="7"/>
        <v>216.2334324362318</v>
      </c>
      <c r="K61" s="13">
        <f t="shared" si="7"/>
        <v>81.94864660138346</v>
      </c>
      <c r="L61" s="13">
        <f t="shared" si="7"/>
        <v>92.26990610139646</v>
      </c>
      <c r="M61" s="13">
        <f t="shared" si="7"/>
        <v>107.25101476057017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82.55509135909608</v>
      </c>
      <c r="W61" s="13">
        <f t="shared" si="7"/>
        <v>-99.99994844436011</v>
      </c>
      <c r="X61" s="13">
        <f t="shared" si="7"/>
        <v>0</v>
      </c>
      <c r="Y61" s="13">
        <f t="shared" si="7"/>
        <v>0</v>
      </c>
      <c r="Z61" s="14">
        <f t="shared" si="7"/>
        <v>89.56795011423557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9.573101057590042</v>
      </c>
      <c r="G62" s="13">
        <f t="shared" si="7"/>
        <v>13.36152430227352</v>
      </c>
      <c r="H62" s="13">
        <f t="shared" si="7"/>
        <v>8.029875508062124</v>
      </c>
      <c r="I62" s="13">
        <f t="shared" si="7"/>
        <v>10.068566613039149</v>
      </c>
      <c r="J62" s="13">
        <f t="shared" si="7"/>
        <v>10.088896935346508</v>
      </c>
      <c r="K62" s="13">
        <f t="shared" si="7"/>
        <v>5.307601873851892</v>
      </c>
      <c r="L62" s="13">
        <f t="shared" si="7"/>
        <v>17.78867201917841</v>
      </c>
      <c r="M62" s="13">
        <f t="shared" si="7"/>
        <v>8.510091804195858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9.210406271025901</v>
      </c>
      <c r="W62" s="13">
        <f t="shared" si="7"/>
        <v>-99.99994390008831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19.464045854920677</v>
      </c>
      <c r="G63" s="13">
        <f t="shared" si="7"/>
        <v>23.280842702812112</v>
      </c>
      <c r="H63" s="13">
        <f t="shared" si="7"/>
        <v>20.412829577098783</v>
      </c>
      <c r="I63" s="13">
        <f t="shared" si="7"/>
        <v>21.0551763170179</v>
      </c>
      <c r="J63" s="13">
        <f t="shared" si="7"/>
        <v>21.0539211720406</v>
      </c>
      <c r="K63" s="13">
        <f t="shared" si="7"/>
        <v>25.119727335053128</v>
      </c>
      <c r="L63" s="13">
        <f t="shared" si="7"/>
        <v>20.973901081502458</v>
      </c>
      <c r="M63" s="13">
        <f t="shared" si="7"/>
        <v>22.382531272527036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21.719570755302268</v>
      </c>
      <c r="W63" s="13">
        <f t="shared" si="7"/>
        <v>-99.99991541416186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15.559049701496205</v>
      </c>
      <c r="G64" s="13">
        <f t="shared" si="7"/>
        <v>19.09256219033666</v>
      </c>
      <c r="H64" s="13">
        <f t="shared" si="7"/>
        <v>15.53272514022957</v>
      </c>
      <c r="I64" s="13">
        <f t="shared" si="7"/>
        <v>16.728515025673545</v>
      </c>
      <c r="J64" s="13">
        <f t="shared" si="7"/>
        <v>16.645094104673184</v>
      </c>
      <c r="K64" s="13">
        <f t="shared" si="7"/>
        <v>17.05069802337042</v>
      </c>
      <c r="L64" s="13">
        <f t="shared" si="7"/>
        <v>16.343637676606544</v>
      </c>
      <c r="M64" s="13">
        <f t="shared" si="7"/>
        <v>16.6796527644587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16.70406935323588</v>
      </c>
      <c r="W64" s="13">
        <f t="shared" si="7"/>
        <v>-99.99982036293872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14.578557071076629</v>
      </c>
      <c r="G66" s="16">
        <f t="shared" si="7"/>
        <v>4.085049073649208</v>
      </c>
      <c r="H66" s="16">
        <f t="shared" si="7"/>
        <v>3.434324798642348</v>
      </c>
      <c r="I66" s="16">
        <f t="shared" si="7"/>
        <v>7.260983939464451</v>
      </c>
      <c r="J66" s="16">
        <f t="shared" si="7"/>
        <v>4.229749302029741</v>
      </c>
      <c r="K66" s="16">
        <f t="shared" si="7"/>
        <v>5.544912683315754</v>
      </c>
      <c r="L66" s="16">
        <f t="shared" si="7"/>
        <v>2.562981005132195</v>
      </c>
      <c r="M66" s="16">
        <f t="shared" si="7"/>
        <v>4.1022551143786865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5.642732709160243</v>
      </c>
      <c r="W66" s="16">
        <f t="shared" si="7"/>
        <v>-100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111</v>
      </c>
      <c r="B67" s="23"/>
      <c r="C67" s="23"/>
      <c r="D67" s="24">
        <v>100340388</v>
      </c>
      <c r="E67" s="25">
        <v>100340388</v>
      </c>
      <c r="F67" s="25">
        <v>19490543</v>
      </c>
      <c r="G67" s="25">
        <v>19364280</v>
      </c>
      <c r="H67" s="25">
        <v>23883808</v>
      </c>
      <c r="I67" s="25">
        <v>62738631</v>
      </c>
      <c r="J67" s="25">
        <v>18043268</v>
      </c>
      <c r="K67" s="25">
        <v>25673635</v>
      </c>
      <c r="L67" s="25">
        <v>17916265</v>
      </c>
      <c r="M67" s="25">
        <v>61633168</v>
      </c>
      <c r="N67" s="25"/>
      <c r="O67" s="25"/>
      <c r="P67" s="25"/>
      <c r="Q67" s="25"/>
      <c r="R67" s="25"/>
      <c r="S67" s="25"/>
      <c r="T67" s="25"/>
      <c r="U67" s="25"/>
      <c r="V67" s="25">
        <v>124371799</v>
      </c>
      <c r="W67" s="25">
        <v>-50494152</v>
      </c>
      <c r="X67" s="25"/>
      <c r="Y67" s="24"/>
      <c r="Z67" s="26">
        <v>100340388</v>
      </c>
    </row>
    <row r="68" spans="1:26" ht="13.5" hidden="1">
      <c r="A68" s="36" t="s">
        <v>31</v>
      </c>
      <c r="B68" s="18"/>
      <c r="C68" s="18"/>
      <c r="D68" s="19">
        <v>14371775</v>
      </c>
      <c r="E68" s="20">
        <v>14371775</v>
      </c>
      <c r="F68" s="20">
        <v>2618315</v>
      </c>
      <c r="G68" s="20">
        <v>3201907</v>
      </c>
      <c r="H68" s="20">
        <v>2857973</v>
      </c>
      <c r="I68" s="20">
        <v>8678195</v>
      </c>
      <c r="J68" s="20">
        <v>3042493</v>
      </c>
      <c r="K68" s="20">
        <v>2944700</v>
      </c>
      <c r="L68" s="20">
        <v>2949339</v>
      </c>
      <c r="M68" s="20">
        <v>8936532</v>
      </c>
      <c r="N68" s="20"/>
      <c r="O68" s="20"/>
      <c r="P68" s="20"/>
      <c r="Q68" s="20"/>
      <c r="R68" s="20"/>
      <c r="S68" s="20"/>
      <c r="T68" s="20"/>
      <c r="U68" s="20"/>
      <c r="V68" s="20">
        <v>17614727</v>
      </c>
      <c r="W68" s="20">
        <v>-7185888</v>
      </c>
      <c r="X68" s="20"/>
      <c r="Y68" s="19"/>
      <c r="Z68" s="22">
        <v>14371775</v>
      </c>
    </row>
    <row r="69" spans="1:26" ht="13.5" hidden="1">
      <c r="A69" s="37" t="s">
        <v>32</v>
      </c>
      <c r="B69" s="18"/>
      <c r="C69" s="18"/>
      <c r="D69" s="19">
        <v>64885223</v>
      </c>
      <c r="E69" s="20">
        <v>64885223</v>
      </c>
      <c r="F69" s="20">
        <v>12766856</v>
      </c>
      <c r="G69" s="20">
        <v>11967148</v>
      </c>
      <c r="H69" s="20">
        <v>16657116</v>
      </c>
      <c r="I69" s="20">
        <v>41391120</v>
      </c>
      <c r="J69" s="20">
        <v>10659974</v>
      </c>
      <c r="K69" s="20">
        <v>18285168</v>
      </c>
      <c r="L69" s="20">
        <v>10442546</v>
      </c>
      <c r="M69" s="20">
        <v>39387688</v>
      </c>
      <c r="N69" s="20"/>
      <c r="O69" s="20"/>
      <c r="P69" s="20"/>
      <c r="Q69" s="20"/>
      <c r="R69" s="20"/>
      <c r="S69" s="20"/>
      <c r="T69" s="20"/>
      <c r="U69" s="20"/>
      <c r="V69" s="20">
        <v>80778808</v>
      </c>
      <c r="W69" s="20">
        <v>-32766570</v>
      </c>
      <c r="X69" s="20"/>
      <c r="Y69" s="19"/>
      <c r="Z69" s="22">
        <v>64885223</v>
      </c>
    </row>
    <row r="70" spans="1:26" ht="13.5" hidden="1">
      <c r="A70" s="38" t="s">
        <v>105</v>
      </c>
      <c r="B70" s="18"/>
      <c r="C70" s="18"/>
      <c r="D70" s="19">
        <v>25473239</v>
      </c>
      <c r="E70" s="20">
        <v>25473239</v>
      </c>
      <c r="F70" s="20">
        <v>4029423</v>
      </c>
      <c r="G70" s="20">
        <v>3723745</v>
      </c>
      <c r="H70" s="20">
        <v>6888713</v>
      </c>
      <c r="I70" s="20">
        <v>14641881</v>
      </c>
      <c r="J70" s="20">
        <v>1429827</v>
      </c>
      <c r="K70" s="20">
        <v>3864087</v>
      </c>
      <c r="L70" s="20">
        <v>3875244</v>
      </c>
      <c r="M70" s="20">
        <v>9169158</v>
      </c>
      <c r="N70" s="20"/>
      <c r="O70" s="20"/>
      <c r="P70" s="20"/>
      <c r="Q70" s="20"/>
      <c r="R70" s="20"/>
      <c r="S70" s="20"/>
      <c r="T70" s="20"/>
      <c r="U70" s="20"/>
      <c r="V70" s="20">
        <v>23811039</v>
      </c>
      <c r="W70" s="20">
        <v>-11637912</v>
      </c>
      <c r="X70" s="20"/>
      <c r="Y70" s="19"/>
      <c r="Z70" s="22">
        <v>25473239</v>
      </c>
    </row>
    <row r="71" spans="1:26" ht="13.5" hidden="1">
      <c r="A71" s="38" t="s">
        <v>106</v>
      </c>
      <c r="B71" s="18"/>
      <c r="C71" s="18"/>
      <c r="D71" s="19">
        <v>19846963</v>
      </c>
      <c r="E71" s="20">
        <v>19846963</v>
      </c>
      <c r="F71" s="20">
        <v>4931495</v>
      </c>
      <c r="G71" s="20">
        <v>4422220</v>
      </c>
      <c r="H71" s="20">
        <v>5944401</v>
      </c>
      <c r="I71" s="20">
        <v>15298116</v>
      </c>
      <c r="J71" s="20">
        <v>5413010</v>
      </c>
      <c r="K71" s="20">
        <v>10596782</v>
      </c>
      <c r="L71" s="20">
        <v>2736410</v>
      </c>
      <c r="M71" s="20">
        <v>18746202</v>
      </c>
      <c r="N71" s="20"/>
      <c r="O71" s="20"/>
      <c r="P71" s="20"/>
      <c r="Q71" s="20"/>
      <c r="R71" s="20"/>
      <c r="S71" s="20"/>
      <c r="T71" s="20"/>
      <c r="U71" s="20"/>
      <c r="V71" s="20">
        <v>34044318</v>
      </c>
      <c r="W71" s="20">
        <v>-10695204</v>
      </c>
      <c r="X71" s="20"/>
      <c r="Y71" s="19"/>
      <c r="Z71" s="22">
        <v>19846963</v>
      </c>
    </row>
    <row r="72" spans="1:26" ht="13.5" hidden="1">
      <c r="A72" s="38" t="s">
        <v>107</v>
      </c>
      <c r="B72" s="18"/>
      <c r="C72" s="18"/>
      <c r="D72" s="19">
        <v>13676528</v>
      </c>
      <c r="E72" s="20">
        <v>13676528</v>
      </c>
      <c r="F72" s="20">
        <v>2584848</v>
      </c>
      <c r="G72" s="20">
        <v>2598686</v>
      </c>
      <c r="H72" s="20">
        <v>2601364</v>
      </c>
      <c r="I72" s="20">
        <v>7784898</v>
      </c>
      <c r="J72" s="20">
        <v>2595678</v>
      </c>
      <c r="K72" s="20">
        <v>2600701</v>
      </c>
      <c r="L72" s="20">
        <v>2605357</v>
      </c>
      <c r="M72" s="20">
        <v>7801736</v>
      </c>
      <c r="N72" s="20"/>
      <c r="O72" s="20"/>
      <c r="P72" s="20"/>
      <c r="Q72" s="20"/>
      <c r="R72" s="20"/>
      <c r="S72" s="20"/>
      <c r="T72" s="20"/>
      <c r="U72" s="20"/>
      <c r="V72" s="20">
        <v>15586634</v>
      </c>
      <c r="W72" s="20">
        <v>-7093386</v>
      </c>
      <c r="X72" s="20"/>
      <c r="Y72" s="19"/>
      <c r="Z72" s="22">
        <v>13676528</v>
      </c>
    </row>
    <row r="73" spans="1:26" ht="13.5" hidden="1">
      <c r="A73" s="38" t="s">
        <v>108</v>
      </c>
      <c r="B73" s="18"/>
      <c r="C73" s="18"/>
      <c r="D73" s="19">
        <v>5888493</v>
      </c>
      <c r="E73" s="20">
        <v>5888493</v>
      </c>
      <c r="F73" s="20">
        <v>1221090</v>
      </c>
      <c r="G73" s="20">
        <v>1222497</v>
      </c>
      <c r="H73" s="20">
        <v>1222638</v>
      </c>
      <c r="I73" s="20">
        <v>3666225</v>
      </c>
      <c r="J73" s="20">
        <v>1221459</v>
      </c>
      <c r="K73" s="20">
        <v>1223598</v>
      </c>
      <c r="L73" s="20">
        <v>1225535</v>
      </c>
      <c r="M73" s="20">
        <v>3670592</v>
      </c>
      <c r="N73" s="20"/>
      <c r="O73" s="20"/>
      <c r="P73" s="20"/>
      <c r="Q73" s="20"/>
      <c r="R73" s="20"/>
      <c r="S73" s="20"/>
      <c r="T73" s="20"/>
      <c r="U73" s="20"/>
      <c r="V73" s="20">
        <v>7336817</v>
      </c>
      <c r="W73" s="20">
        <v>-3340068</v>
      </c>
      <c r="X73" s="20"/>
      <c r="Y73" s="19"/>
      <c r="Z73" s="22">
        <v>5888493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21083390</v>
      </c>
      <c r="E75" s="29">
        <v>21083390</v>
      </c>
      <c r="F75" s="29">
        <v>4105372</v>
      </c>
      <c r="G75" s="29">
        <v>4195225</v>
      </c>
      <c r="H75" s="29">
        <v>4368719</v>
      </c>
      <c r="I75" s="29">
        <v>12669316</v>
      </c>
      <c r="J75" s="29">
        <v>4340801</v>
      </c>
      <c r="K75" s="29">
        <v>4443767</v>
      </c>
      <c r="L75" s="29">
        <v>4524380</v>
      </c>
      <c r="M75" s="29">
        <v>13308948</v>
      </c>
      <c r="N75" s="29"/>
      <c r="O75" s="29"/>
      <c r="P75" s="29"/>
      <c r="Q75" s="29"/>
      <c r="R75" s="29"/>
      <c r="S75" s="29"/>
      <c r="T75" s="29"/>
      <c r="U75" s="29"/>
      <c r="V75" s="29">
        <v>25978264</v>
      </c>
      <c r="W75" s="29">
        <v>-10541694</v>
      </c>
      <c r="X75" s="29"/>
      <c r="Y75" s="28"/>
      <c r="Z75" s="30">
        <v>21083390</v>
      </c>
    </row>
    <row r="76" spans="1:26" ht="13.5" hidden="1">
      <c r="A76" s="41" t="s">
        <v>112</v>
      </c>
      <c r="B76" s="31"/>
      <c r="C76" s="31"/>
      <c r="D76" s="32">
        <v>97683007</v>
      </c>
      <c r="E76" s="33">
        <v>97683007</v>
      </c>
      <c r="F76" s="33">
        <v>7733012</v>
      </c>
      <c r="G76" s="33">
        <v>6829705</v>
      </c>
      <c r="H76" s="33">
        <v>5821565</v>
      </c>
      <c r="I76" s="33">
        <v>20384282</v>
      </c>
      <c r="J76" s="33">
        <v>6177093</v>
      </c>
      <c r="K76" s="33">
        <v>6527603</v>
      </c>
      <c r="L76" s="33">
        <v>6119537</v>
      </c>
      <c r="M76" s="33">
        <v>18824233</v>
      </c>
      <c r="N76" s="33"/>
      <c r="O76" s="33"/>
      <c r="P76" s="33"/>
      <c r="Q76" s="33"/>
      <c r="R76" s="33"/>
      <c r="S76" s="33"/>
      <c r="T76" s="33"/>
      <c r="U76" s="33"/>
      <c r="V76" s="33">
        <v>39208515</v>
      </c>
      <c r="W76" s="33">
        <v>50494122</v>
      </c>
      <c r="X76" s="33"/>
      <c r="Y76" s="32"/>
      <c r="Z76" s="34">
        <v>97683007</v>
      </c>
    </row>
    <row r="77" spans="1:26" ht="13.5" hidden="1">
      <c r="A77" s="36" t="s">
        <v>31</v>
      </c>
      <c r="B77" s="18"/>
      <c r="C77" s="18"/>
      <c r="D77" s="19">
        <v>14371775</v>
      </c>
      <c r="E77" s="20">
        <v>14371775</v>
      </c>
      <c r="F77" s="20">
        <v>3190722</v>
      </c>
      <c r="G77" s="20">
        <v>1414399</v>
      </c>
      <c r="H77" s="20">
        <v>1243304</v>
      </c>
      <c r="I77" s="20">
        <v>5848425</v>
      </c>
      <c r="J77" s="20">
        <v>1605806</v>
      </c>
      <c r="K77" s="20">
        <v>1690277</v>
      </c>
      <c r="L77" s="20">
        <v>1194381</v>
      </c>
      <c r="M77" s="20">
        <v>4490464</v>
      </c>
      <c r="N77" s="20"/>
      <c r="O77" s="20"/>
      <c r="P77" s="20"/>
      <c r="Q77" s="20"/>
      <c r="R77" s="20"/>
      <c r="S77" s="20"/>
      <c r="T77" s="20"/>
      <c r="U77" s="20"/>
      <c r="V77" s="20">
        <v>10338889</v>
      </c>
      <c r="W77" s="20">
        <v>7185882</v>
      </c>
      <c r="X77" s="20"/>
      <c r="Y77" s="19"/>
      <c r="Z77" s="22">
        <v>14371775</v>
      </c>
    </row>
    <row r="78" spans="1:26" ht="13.5" hidden="1">
      <c r="A78" s="37" t="s">
        <v>32</v>
      </c>
      <c r="B78" s="18"/>
      <c r="C78" s="18"/>
      <c r="D78" s="19">
        <v>62227842</v>
      </c>
      <c r="E78" s="20">
        <v>62227842</v>
      </c>
      <c r="F78" s="20">
        <v>3943786</v>
      </c>
      <c r="G78" s="20">
        <v>5243929</v>
      </c>
      <c r="H78" s="20">
        <v>4428225</v>
      </c>
      <c r="I78" s="20">
        <v>13615940</v>
      </c>
      <c r="J78" s="20">
        <v>4387682</v>
      </c>
      <c r="K78" s="20">
        <v>4590923</v>
      </c>
      <c r="L78" s="20">
        <v>4809197</v>
      </c>
      <c r="M78" s="20">
        <v>13787802</v>
      </c>
      <c r="N78" s="20"/>
      <c r="O78" s="20"/>
      <c r="P78" s="20"/>
      <c r="Q78" s="20"/>
      <c r="R78" s="20"/>
      <c r="S78" s="20"/>
      <c r="T78" s="20"/>
      <c r="U78" s="20"/>
      <c r="V78" s="20">
        <v>27403742</v>
      </c>
      <c r="W78" s="20">
        <v>32766546</v>
      </c>
      <c r="X78" s="20"/>
      <c r="Y78" s="19"/>
      <c r="Z78" s="22">
        <v>62227842</v>
      </c>
    </row>
    <row r="79" spans="1:26" ht="13.5" hidden="1">
      <c r="A79" s="38" t="s">
        <v>105</v>
      </c>
      <c r="B79" s="18"/>
      <c r="C79" s="18"/>
      <c r="D79" s="19">
        <v>22815858</v>
      </c>
      <c r="E79" s="20">
        <v>22815858</v>
      </c>
      <c r="F79" s="20">
        <v>2778583</v>
      </c>
      <c r="G79" s="20">
        <v>3814651</v>
      </c>
      <c r="H79" s="20">
        <v>3229976</v>
      </c>
      <c r="I79" s="20">
        <v>9823210</v>
      </c>
      <c r="J79" s="20">
        <v>3091764</v>
      </c>
      <c r="K79" s="20">
        <v>3166567</v>
      </c>
      <c r="L79" s="20">
        <v>3575684</v>
      </c>
      <c r="M79" s="20">
        <v>9834015</v>
      </c>
      <c r="N79" s="20"/>
      <c r="O79" s="20"/>
      <c r="P79" s="20"/>
      <c r="Q79" s="20"/>
      <c r="R79" s="20"/>
      <c r="S79" s="20"/>
      <c r="T79" s="20"/>
      <c r="U79" s="20"/>
      <c r="V79" s="20">
        <v>19657225</v>
      </c>
      <c r="W79" s="20">
        <v>11637906</v>
      </c>
      <c r="X79" s="20"/>
      <c r="Y79" s="19"/>
      <c r="Z79" s="22">
        <v>22815858</v>
      </c>
    </row>
    <row r="80" spans="1:26" ht="13.5" hidden="1">
      <c r="A80" s="38" t="s">
        <v>106</v>
      </c>
      <c r="B80" s="18"/>
      <c r="C80" s="18"/>
      <c r="D80" s="19">
        <v>19846963</v>
      </c>
      <c r="E80" s="20">
        <v>19846963</v>
      </c>
      <c r="F80" s="20">
        <v>472097</v>
      </c>
      <c r="G80" s="20">
        <v>590876</v>
      </c>
      <c r="H80" s="20">
        <v>477328</v>
      </c>
      <c r="I80" s="20">
        <v>1540301</v>
      </c>
      <c r="J80" s="20">
        <v>546113</v>
      </c>
      <c r="K80" s="20">
        <v>562435</v>
      </c>
      <c r="L80" s="20">
        <v>486771</v>
      </c>
      <c r="M80" s="20">
        <v>1595319</v>
      </c>
      <c r="N80" s="20"/>
      <c r="O80" s="20"/>
      <c r="P80" s="20"/>
      <c r="Q80" s="20"/>
      <c r="R80" s="20"/>
      <c r="S80" s="20"/>
      <c r="T80" s="20"/>
      <c r="U80" s="20"/>
      <c r="V80" s="20">
        <v>3135620</v>
      </c>
      <c r="W80" s="20">
        <v>10695198</v>
      </c>
      <c r="X80" s="20"/>
      <c r="Y80" s="19"/>
      <c r="Z80" s="22">
        <v>19846963</v>
      </c>
    </row>
    <row r="81" spans="1:26" ht="13.5" hidden="1">
      <c r="A81" s="38" t="s">
        <v>107</v>
      </c>
      <c r="B81" s="18"/>
      <c r="C81" s="18"/>
      <c r="D81" s="19">
        <v>13676528</v>
      </c>
      <c r="E81" s="20">
        <v>13676528</v>
      </c>
      <c r="F81" s="20">
        <v>503116</v>
      </c>
      <c r="G81" s="20">
        <v>604996</v>
      </c>
      <c r="H81" s="20">
        <v>531012</v>
      </c>
      <c r="I81" s="20">
        <v>1639124</v>
      </c>
      <c r="J81" s="20">
        <v>546492</v>
      </c>
      <c r="K81" s="20">
        <v>653289</v>
      </c>
      <c r="L81" s="20">
        <v>546445</v>
      </c>
      <c r="M81" s="20">
        <v>1746226</v>
      </c>
      <c r="N81" s="20"/>
      <c r="O81" s="20"/>
      <c r="P81" s="20"/>
      <c r="Q81" s="20"/>
      <c r="R81" s="20"/>
      <c r="S81" s="20"/>
      <c r="T81" s="20"/>
      <c r="U81" s="20"/>
      <c r="V81" s="20">
        <v>3385350</v>
      </c>
      <c r="W81" s="20">
        <v>7093380</v>
      </c>
      <c r="X81" s="20"/>
      <c r="Y81" s="19"/>
      <c r="Z81" s="22">
        <v>13676528</v>
      </c>
    </row>
    <row r="82" spans="1:26" ht="13.5" hidden="1">
      <c r="A82" s="38" t="s">
        <v>108</v>
      </c>
      <c r="B82" s="18"/>
      <c r="C82" s="18"/>
      <c r="D82" s="19">
        <v>5888493</v>
      </c>
      <c r="E82" s="20">
        <v>5888493</v>
      </c>
      <c r="F82" s="20">
        <v>189990</v>
      </c>
      <c r="G82" s="20">
        <v>233406</v>
      </c>
      <c r="H82" s="20">
        <v>189909</v>
      </c>
      <c r="I82" s="20">
        <v>613305</v>
      </c>
      <c r="J82" s="20">
        <v>203313</v>
      </c>
      <c r="K82" s="20">
        <v>208632</v>
      </c>
      <c r="L82" s="20">
        <v>200297</v>
      </c>
      <c r="M82" s="20">
        <v>612242</v>
      </c>
      <c r="N82" s="20"/>
      <c r="O82" s="20"/>
      <c r="P82" s="20"/>
      <c r="Q82" s="20"/>
      <c r="R82" s="20"/>
      <c r="S82" s="20"/>
      <c r="T82" s="20"/>
      <c r="U82" s="20"/>
      <c r="V82" s="20">
        <v>1225547</v>
      </c>
      <c r="W82" s="20">
        <v>3340062</v>
      </c>
      <c r="X82" s="20"/>
      <c r="Y82" s="19"/>
      <c r="Z82" s="22">
        <v>5888493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21083390</v>
      </c>
      <c r="E84" s="29">
        <v>21083390</v>
      </c>
      <c r="F84" s="29">
        <v>598504</v>
      </c>
      <c r="G84" s="29">
        <v>171377</v>
      </c>
      <c r="H84" s="29">
        <v>150036</v>
      </c>
      <c r="I84" s="29">
        <v>919917</v>
      </c>
      <c r="J84" s="29">
        <v>183605</v>
      </c>
      <c r="K84" s="29">
        <v>246403</v>
      </c>
      <c r="L84" s="29">
        <v>115959</v>
      </c>
      <c r="M84" s="29">
        <v>545967</v>
      </c>
      <c r="N84" s="29"/>
      <c r="O84" s="29"/>
      <c r="P84" s="29"/>
      <c r="Q84" s="29"/>
      <c r="R84" s="29"/>
      <c r="S84" s="29"/>
      <c r="T84" s="29"/>
      <c r="U84" s="29"/>
      <c r="V84" s="29">
        <v>1465884</v>
      </c>
      <c r="W84" s="29">
        <v>10541694</v>
      </c>
      <c r="X84" s="29"/>
      <c r="Y84" s="28"/>
      <c r="Z84" s="30">
        <v>21083390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/>
      <c r="X8" s="59">
        <v>0</v>
      </c>
      <c r="Y8" s="60">
        <v>0</v>
      </c>
      <c r="Z8" s="61">
        <v>0</v>
      </c>
    </row>
    <row r="9" spans="1:26" ht="13.5">
      <c r="A9" s="57" t="s">
        <v>35</v>
      </c>
      <c r="B9" s="18">
        <v>0</v>
      </c>
      <c r="C9" s="18">
        <v>0</v>
      </c>
      <c r="D9" s="58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/>
      <c r="X9" s="59">
        <v>0</v>
      </c>
      <c r="Y9" s="60">
        <v>0</v>
      </c>
      <c r="Z9" s="61">
        <v>0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0</v>
      </c>
      <c r="E10" s="65">
        <f t="shared" si="0"/>
        <v>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0</v>
      </c>
      <c r="X10" s="65">
        <f t="shared" si="0"/>
        <v>0</v>
      </c>
      <c r="Y10" s="66">
        <f>+IF(W10&lt;&gt;0,(X10/W10)*100,0)</f>
        <v>0</v>
      </c>
      <c r="Z10" s="67">
        <f t="shared" si="0"/>
        <v>0</v>
      </c>
    </row>
    <row r="11" spans="1:26" ht="13.5">
      <c r="A11" s="57" t="s">
        <v>36</v>
      </c>
      <c r="B11" s="18">
        <v>0</v>
      </c>
      <c r="C11" s="18">
        <v>0</v>
      </c>
      <c r="D11" s="58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/>
      <c r="X11" s="59">
        <v>0</v>
      </c>
      <c r="Y11" s="60">
        <v>0</v>
      </c>
      <c r="Z11" s="61">
        <v>0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/>
      <c r="X12" s="59">
        <v>0</v>
      </c>
      <c r="Y12" s="60">
        <v>0</v>
      </c>
      <c r="Z12" s="61">
        <v>0</v>
      </c>
    </row>
    <row r="13" spans="1:26" ht="13.5">
      <c r="A13" s="57" t="s">
        <v>98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/>
      <c r="X17" s="59">
        <v>0</v>
      </c>
      <c r="Y17" s="60">
        <v>0</v>
      </c>
      <c r="Z17" s="61">
        <v>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0</v>
      </c>
      <c r="E18" s="72">
        <f t="shared" si="1"/>
        <v>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0</v>
      </c>
      <c r="X18" s="72">
        <f t="shared" si="1"/>
        <v>0</v>
      </c>
      <c r="Y18" s="66">
        <f>+IF(W18&lt;&gt;0,(X18/W18)*100,0)</f>
        <v>0</v>
      </c>
      <c r="Z18" s="73">
        <f t="shared" si="1"/>
        <v>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0</v>
      </c>
      <c r="W19" s="76">
        <f>IF(E10=E18,0,W10-W18)</f>
        <v>0</v>
      </c>
      <c r="X19" s="76">
        <f t="shared" si="2"/>
        <v>0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0</v>
      </c>
      <c r="W22" s="87">
        <f t="shared" si="3"/>
        <v>0</v>
      </c>
      <c r="X22" s="87">
        <f t="shared" si="3"/>
        <v>0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0</v>
      </c>
      <c r="W24" s="76">
        <f t="shared" si="4"/>
        <v>0</v>
      </c>
      <c r="X24" s="76">
        <f t="shared" si="4"/>
        <v>0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/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/>
      <c r="X35" s="59">
        <v>0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/>
      <c r="X36" s="59">
        <v>0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/>
      <c r="X37" s="59">
        <v>0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/>
      <c r="X39" s="59">
        <v>0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/>
      <c r="X42" s="59">
        <v>0</v>
      </c>
      <c r="Y42" s="60">
        <v>0</v>
      </c>
      <c r="Z42" s="61">
        <v>0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/>
      <c r="X45" s="99">
        <v>0</v>
      </c>
      <c r="Y45" s="100">
        <v>0</v>
      </c>
      <c r="Z45" s="101">
        <v>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1160000</v>
      </c>
      <c r="E7" s="59">
        <v>1160000</v>
      </c>
      <c r="F7" s="59">
        <v>54699</v>
      </c>
      <c r="G7" s="59">
        <v>80050</v>
      </c>
      <c r="H7" s="59">
        <v>219506</v>
      </c>
      <c r="I7" s="59">
        <v>354255</v>
      </c>
      <c r="J7" s="59">
        <v>321556</v>
      </c>
      <c r="K7" s="59">
        <v>423157</v>
      </c>
      <c r="L7" s="59">
        <v>95911</v>
      </c>
      <c r="M7" s="59">
        <v>840624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1194879</v>
      </c>
      <c r="W7" s="59">
        <v>576000</v>
      </c>
      <c r="X7" s="59">
        <v>618879</v>
      </c>
      <c r="Y7" s="60">
        <v>107.44</v>
      </c>
      <c r="Z7" s="61">
        <v>1160000</v>
      </c>
    </row>
    <row r="8" spans="1:26" ht="13.5">
      <c r="A8" s="57" t="s">
        <v>34</v>
      </c>
      <c r="B8" s="18">
        <v>0</v>
      </c>
      <c r="C8" s="18">
        <v>0</v>
      </c>
      <c r="D8" s="58">
        <v>172198600</v>
      </c>
      <c r="E8" s="59">
        <v>172198600</v>
      </c>
      <c r="F8" s="59">
        <v>70550000</v>
      </c>
      <c r="G8" s="59">
        <v>0</v>
      </c>
      <c r="H8" s="59">
        <v>0</v>
      </c>
      <c r="I8" s="59">
        <v>70550000</v>
      </c>
      <c r="J8" s="59">
        <v>0</v>
      </c>
      <c r="K8" s="59">
        <v>1620000</v>
      </c>
      <c r="L8" s="59">
        <v>6920000</v>
      </c>
      <c r="M8" s="59">
        <v>8540000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79090000</v>
      </c>
      <c r="W8" s="59">
        <v>123323000</v>
      </c>
      <c r="X8" s="59">
        <v>-44233000</v>
      </c>
      <c r="Y8" s="60">
        <v>-35.87</v>
      </c>
      <c r="Z8" s="61">
        <v>172198600</v>
      </c>
    </row>
    <row r="9" spans="1:26" ht="13.5">
      <c r="A9" s="57" t="s">
        <v>35</v>
      </c>
      <c r="B9" s="18">
        <v>0</v>
      </c>
      <c r="C9" s="18">
        <v>0</v>
      </c>
      <c r="D9" s="58">
        <v>37000</v>
      </c>
      <c r="E9" s="59">
        <v>37000</v>
      </c>
      <c r="F9" s="59">
        <v>2632</v>
      </c>
      <c r="G9" s="59">
        <v>0</v>
      </c>
      <c r="H9" s="59">
        <v>0</v>
      </c>
      <c r="I9" s="59">
        <v>2632</v>
      </c>
      <c r="J9" s="59">
        <v>0</v>
      </c>
      <c r="K9" s="59">
        <v>23000</v>
      </c>
      <c r="L9" s="59">
        <v>0</v>
      </c>
      <c r="M9" s="59">
        <v>23000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25632</v>
      </c>
      <c r="W9" s="59">
        <v>37000</v>
      </c>
      <c r="X9" s="59">
        <v>-11368</v>
      </c>
      <c r="Y9" s="60">
        <v>-30.72</v>
      </c>
      <c r="Z9" s="61">
        <v>37000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173395600</v>
      </c>
      <c r="E10" s="65">
        <f t="shared" si="0"/>
        <v>173395600</v>
      </c>
      <c r="F10" s="65">
        <f t="shared" si="0"/>
        <v>70607331</v>
      </c>
      <c r="G10" s="65">
        <f t="shared" si="0"/>
        <v>80050</v>
      </c>
      <c r="H10" s="65">
        <f t="shared" si="0"/>
        <v>219506</v>
      </c>
      <c r="I10" s="65">
        <f t="shared" si="0"/>
        <v>70906887</v>
      </c>
      <c r="J10" s="65">
        <f t="shared" si="0"/>
        <v>321556</v>
      </c>
      <c r="K10" s="65">
        <f t="shared" si="0"/>
        <v>2066157</v>
      </c>
      <c r="L10" s="65">
        <f t="shared" si="0"/>
        <v>7015911</v>
      </c>
      <c r="M10" s="65">
        <f t="shared" si="0"/>
        <v>9403624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80310511</v>
      </c>
      <c r="W10" s="65">
        <f t="shared" si="0"/>
        <v>123936000</v>
      </c>
      <c r="X10" s="65">
        <f t="shared" si="0"/>
        <v>-43625489</v>
      </c>
      <c r="Y10" s="66">
        <f>+IF(W10&lt;&gt;0,(X10/W10)*100,0)</f>
        <v>-35.200013716757034</v>
      </c>
      <c r="Z10" s="67">
        <f t="shared" si="0"/>
        <v>173395600</v>
      </c>
    </row>
    <row r="11" spans="1:26" ht="13.5">
      <c r="A11" s="57" t="s">
        <v>36</v>
      </c>
      <c r="B11" s="18">
        <v>0</v>
      </c>
      <c r="C11" s="18">
        <v>0</v>
      </c>
      <c r="D11" s="58">
        <v>78228484</v>
      </c>
      <c r="E11" s="59">
        <v>78228484</v>
      </c>
      <c r="F11" s="59">
        <v>6515346</v>
      </c>
      <c r="G11" s="59">
        <v>6463007</v>
      </c>
      <c r="H11" s="59">
        <v>6530103</v>
      </c>
      <c r="I11" s="59">
        <v>19508456</v>
      </c>
      <c r="J11" s="59">
        <v>7122056</v>
      </c>
      <c r="K11" s="59">
        <v>6207153</v>
      </c>
      <c r="L11" s="59">
        <v>6666356</v>
      </c>
      <c r="M11" s="59">
        <v>19995565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39504021</v>
      </c>
      <c r="W11" s="59">
        <v>39114000</v>
      </c>
      <c r="X11" s="59">
        <v>390021</v>
      </c>
      <c r="Y11" s="60">
        <v>1</v>
      </c>
      <c r="Z11" s="61">
        <v>78228484</v>
      </c>
    </row>
    <row r="12" spans="1:26" ht="13.5">
      <c r="A12" s="57" t="s">
        <v>37</v>
      </c>
      <c r="B12" s="18">
        <v>0</v>
      </c>
      <c r="C12" s="18">
        <v>0</v>
      </c>
      <c r="D12" s="58">
        <v>9162865</v>
      </c>
      <c r="E12" s="59">
        <v>9162865</v>
      </c>
      <c r="F12" s="59">
        <v>611803</v>
      </c>
      <c r="G12" s="59">
        <v>480018</v>
      </c>
      <c r="H12" s="59">
        <v>487821</v>
      </c>
      <c r="I12" s="59">
        <v>1579642</v>
      </c>
      <c r="J12" s="59">
        <v>632956</v>
      </c>
      <c r="K12" s="59">
        <v>640605</v>
      </c>
      <c r="L12" s="59">
        <v>703796</v>
      </c>
      <c r="M12" s="59">
        <v>1977357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3556999</v>
      </c>
      <c r="W12" s="59">
        <v>4581000</v>
      </c>
      <c r="X12" s="59">
        <v>-1024001</v>
      </c>
      <c r="Y12" s="60">
        <v>-22.35</v>
      </c>
      <c r="Z12" s="61">
        <v>9162865</v>
      </c>
    </row>
    <row r="13" spans="1:26" ht="13.5">
      <c r="A13" s="57" t="s">
        <v>98</v>
      </c>
      <c r="B13" s="18">
        <v>0</v>
      </c>
      <c r="C13" s="18">
        <v>0</v>
      </c>
      <c r="D13" s="58">
        <v>3050000</v>
      </c>
      <c r="E13" s="59">
        <v>3050000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1524000</v>
      </c>
      <c r="X13" s="59">
        <v>-1524000</v>
      </c>
      <c r="Y13" s="60">
        <v>-100</v>
      </c>
      <c r="Z13" s="61">
        <v>3050000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1107000</v>
      </c>
      <c r="E15" s="59">
        <v>1107000</v>
      </c>
      <c r="F15" s="59">
        <v>1080</v>
      </c>
      <c r="G15" s="59">
        <v>5160</v>
      </c>
      <c r="H15" s="59">
        <v>40048</v>
      </c>
      <c r="I15" s="59">
        <v>46288</v>
      </c>
      <c r="J15" s="59">
        <v>1091</v>
      </c>
      <c r="K15" s="59">
        <v>108948</v>
      </c>
      <c r="L15" s="59">
        <v>39156</v>
      </c>
      <c r="M15" s="59">
        <v>149195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195483</v>
      </c>
      <c r="W15" s="59">
        <v>549000</v>
      </c>
      <c r="X15" s="59">
        <v>-353517</v>
      </c>
      <c r="Y15" s="60">
        <v>-64.39</v>
      </c>
      <c r="Z15" s="61">
        <v>1107000</v>
      </c>
    </row>
    <row r="16" spans="1:26" ht="13.5">
      <c r="A16" s="68" t="s">
        <v>40</v>
      </c>
      <c r="B16" s="18">
        <v>0</v>
      </c>
      <c r="C16" s="18">
        <v>0</v>
      </c>
      <c r="D16" s="58">
        <v>49363818</v>
      </c>
      <c r="E16" s="59">
        <v>49363818</v>
      </c>
      <c r="F16" s="59">
        <v>1413894</v>
      </c>
      <c r="G16" s="59">
        <v>2160514</v>
      </c>
      <c r="H16" s="59">
        <v>1991045</v>
      </c>
      <c r="I16" s="59">
        <v>5565453</v>
      </c>
      <c r="J16" s="59">
        <v>5736723</v>
      </c>
      <c r="K16" s="59">
        <v>5691214</v>
      </c>
      <c r="L16" s="59">
        <v>5285067</v>
      </c>
      <c r="M16" s="59">
        <v>16713004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22278457</v>
      </c>
      <c r="W16" s="59">
        <v>24721800</v>
      </c>
      <c r="X16" s="59">
        <v>-2443343</v>
      </c>
      <c r="Y16" s="60">
        <v>-9.88</v>
      </c>
      <c r="Z16" s="61">
        <v>49363818</v>
      </c>
    </row>
    <row r="17" spans="1:26" ht="13.5">
      <c r="A17" s="57" t="s">
        <v>41</v>
      </c>
      <c r="B17" s="18">
        <v>0</v>
      </c>
      <c r="C17" s="18">
        <v>0</v>
      </c>
      <c r="D17" s="58">
        <v>31416428</v>
      </c>
      <c r="E17" s="59">
        <v>31416428</v>
      </c>
      <c r="F17" s="59">
        <v>1831597</v>
      </c>
      <c r="G17" s="59">
        <v>1046485</v>
      </c>
      <c r="H17" s="59">
        <v>2747814</v>
      </c>
      <c r="I17" s="59">
        <v>5625896</v>
      </c>
      <c r="J17" s="59">
        <v>4114098</v>
      </c>
      <c r="K17" s="59">
        <v>2908154</v>
      </c>
      <c r="L17" s="59">
        <v>3016329</v>
      </c>
      <c r="M17" s="59">
        <v>10038581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15664477</v>
      </c>
      <c r="W17" s="59">
        <v>16653600</v>
      </c>
      <c r="X17" s="59">
        <v>-989123</v>
      </c>
      <c r="Y17" s="60">
        <v>-5.94</v>
      </c>
      <c r="Z17" s="61">
        <v>31416428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172328595</v>
      </c>
      <c r="E18" s="72">
        <f t="shared" si="1"/>
        <v>172328595</v>
      </c>
      <c r="F18" s="72">
        <f t="shared" si="1"/>
        <v>10373720</v>
      </c>
      <c r="G18" s="72">
        <f t="shared" si="1"/>
        <v>10155184</v>
      </c>
      <c r="H18" s="72">
        <f t="shared" si="1"/>
        <v>11796831</v>
      </c>
      <c r="I18" s="72">
        <f t="shared" si="1"/>
        <v>32325735</v>
      </c>
      <c r="J18" s="72">
        <f t="shared" si="1"/>
        <v>17606924</v>
      </c>
      <c r="K18" s="72">
        <f t="shared" si="1"/>
        <v>15556074</v>
      </c>
      <c r="L18" s="72">
        <f t="shared" si="1"/>
        <v>15710704</v>
      </c>
      <c r="M18" s="72">
        <f t="shared" si="1"/>
        <v>48873702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81199437</v>
      </c>
      <c r="W18" s="72">
        <f t="shared" si="1"/>
        <v>87143400</v>
      </c>
      <c r="X18" s="72">
        <f t="shared" si="1"/>
        <v>-5943963</v>
      </c>
      <c r="Y18" s="66">
        <f>+IF(W18&lt;&gt;0,(X18/W18)*100,0)</f>
        <v>-6.820898656696893</v>
      </c>
      <c r="Z18" s="73">
        <f t="shared" si="1"/>
        <v>172328595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1067005</v>
      </c>
      <c r="E19" s="76">
        <f t="shared" si="2"/>
        <v>1067005</v>
      </c>
      <c r="F19" s="76">
        <f t="shared" si="2"/>
        <v>60233611</v>
      </c>
      <c r="G19" s="76">
        <f t="shared" si="2"/>
        <v>-10075134</v>
      </c>
      <c r="H19" s="76">
        <f t="shared" si="2"/>
        <v>-11577325</v>
      </c>
      <c r="I19" s="76">
        <f t="shared" si="2"/>
        <v>38581152</v>
      </c>
      <c r="J19" s="76">
        <f t="shared" si="2"/>
        <v>-17285368</v>
      </c>
      <c r="K19" s="76">
        <f t="shared" si="2"/>
        <v>-13489917</v>
      </c>
      <c r="L19" s="76">
        <f t="shared" si="2"/>
        <v>-8694793</v>
      </c>
      <c r="M19" s="76">
        <f t="shared" si="2"/>
        <v>-39470078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-888926</v>
      </c>
      <c r="W19" s="76">
        <f>IF(E10=E18,0,W10-W18)</f>
        <v>36792600</v>
      </c>
      <c r="X19" s="76">
        <f t="shared" si="2"/>
        <v>-37681526</v>
      </c>
      <c r="Y19" s="77">
        <f>+IF(W19&lt;&gt;0,(X19/W19)*100,0)</f>
        <v>-102.41604561786882</v>
      </c>
      <c r="Z19" s="78">
        <f t="shared" si="2"/>
        <v>1067005</v>
      </c>
    </row>
    <row r="20" spans="1:26" ht="13.5">
      <c r="A20" s="57" t="s">
        <v>44</v>
      </c>
      <c r="B20" s="18">
        <v>0</v>
      </c>
      <c r="C20" s="18">
        <v>0</v>
      </c>
      <c r="D20" s="58">
        <v>2242000</v>
      </c>
      <c r="E20" s="59">
        <v>2242000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1200000</v>
      </c>
      <c r="L20" s="59">
        <v>49442053</v>
      </c>
      <c r="M20" s="59">
        <v>50642053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50642053</v>
      </c>
      <c r="W20" s="59">
        <v>2242000</v>
      </c>
      <c r="X20" s="59">
        <v>48400053</v>
      </c>
      <c r="Y20" s="60">
        <v>2158.79</v>
      </c>
      <c r="Z20" s="61">
        <v>2242000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3309005</v>
      </c>
      <c r="E22" s="87">
        <f t="shared" si="3"/>
        <v>3309005</v>
      </c>
      <c r="F22" s="87">
        <f t="shared" si="3"/>
        <v>60233611</v>
      </c>
      <c r="G22" s="87">
        <f t="shared" si="3"/>
        <v>-10075134</v>
      </c>
      <c r="H22" s="87">
        <f t="shared" si="3"/>
        <v>-11577325</v>
      </c>
      <c r="I22" s="87">
        <f t="shared" si="3"/>
        <v>38581152</v>
      </c>
      <c r="J22" s="87">
        <f t="shared" si="3"/>
        <v>-17285368</v>
      </c>
      <c r="K22" s="87">
        <f t="shared" si="3"/>
        <v>-12289917</v>
      </c>
      <c r="L22" s="87">
        <f t="shared" si="3"/>
        <v>40747260</v>
      </c>
      <c r="M22" s="87">
        <f t="shared" si="3"/>
        <v>11171975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49753127</v>
      </c>
      <c r="W22" s="87">
        <f t="shared" si="3"/>
        <v>39034600</v>
      </c>
      <c r="X22" s="87">
        <f t="shared" si="3"/>
        <v>10718527</v>
      </c>
      <c r="Y22" s="88">
        <f>+IF(W22&lt;&gt;0,(X22/W22)*100,0)</f>
        <v>27.45904146577652</v>
      </c>
      <c r="Z22" s="89">
        <f t="shared" si="3"/>
        <v>3309005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3309005</v>
      </c>
      <c r="E24" s="76">
        <f t="shared" si="4"/>
        <v>3309005</v>
      </c>
      <c r="F24" s="76">
        <f t="shared" si="4"/>
        <v>60233611</v>
      </c>
      <c r="G24" s="76">
        <f t="shared" si="4"/>
        <v>-10075134</v>
      </c>
      <c r="H24" s="76">
        <f t="shared" si="4"/>
        <v>-11577325</v>
      </c>
      <c r="I24" s="76">
        <f t="shared" si="4"/>
        <v>38581152</v>
      </c>
      <c r="J24" s="76">
        <f t="shared" si="4"/>
        <v>-17285368</v>
      </c>
      <c r="K24" s="76">
        <f t="shared" si="4"/>
        <v>-12289917</v>
      </c>
      <c r="L24" s="76">
        <f t="shared" si="4"/>
        <v>40747260</v>
      </c>
      <c r="M24" s="76">
        <f t="shared" si="4"/>
        <v>11171975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49753127</v>
      </c>
      <c r="W24" s="76">
        <f t="shared" si="4"/>
        <v>39034600</v>
      </c>
      <c r="X24" s="76">
        <f t="shared" si="4"/>
        <v>10718527</v>
      </c>
      <c r="Y24" s="77">
        <f>+IF(W24&lt;&gt;0,(X24/W24)*100,0)</f>
        <v>27.45904146577652</v>
      </c>
      <c r="Z24" s="78">
        <f t="shared" si="4"/>
        <v>3309005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3925000</v>
      </c>
      <c r="E27" s="99">
        <v>3925000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1962500</v>
      </c>
      <c r="X27" s="99">
        <v>-1962500</v>
      </c>
      <c r="Y27" s="100">
        <v>-100</v>
      </c>
      <c r="Z27" s="101">
        <v>3925000</v>
      </c>
    </row>
    <row r="28" spans="1:26" ht="13.5">
      <c r="A28" s="102" t="s">
        <v>44</v>
      </c>
      <c r="B28" s="18">
        <v>0</v>
      </c>
      <c r="C28" s="18">
        <v>0</v>
      </c>
      <c r="D28" s="58">
        <v>3925000</v>
      </c>
      <c r="E28" s="59">
        <v>3925000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1962500</v>
      </c>
      <c r="X28" s="59">
        <v>-1962500</v>
      </c>
      <c r="Y28" s="60">
        <v>-100</v>
      </c>
      <c r="Z28" s="61">
        <v>3925000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3925000</v>
      </c>
      <c r="E32" s="99">
        <f t="shared" si="5"/>
        <v>3925000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1962500</v>
      </c>
      <c r="X32" s="99">
        <f t="shared" si="5"/>
        <v>-1962500</v>
      </c>
      <c r="Y32" s="100">
        <f>+IF(W32&lt;&gt;0,(X32/W32)*100,0)</f>
        <v>-100</v>
      </c>
      <c r="Z32" s="101">
        <f t="shared" si="5"/>
        <v>3925000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23050000</v>
      </c>
      <c r="E35" s="59">
        <v>23050000</v>
      </c>
      <c r="F35" s="59">
        <v>18531644</v>
      </c>
      <c r="G35" s="59">
        <v>8934717</v>
      </c>
      <c r="H35" s="59">
        <v>20490615</v>
      </c>
      <c r="I35" s="59">
        <v>20490615</v>
      </c>
      <c r="J35" s="59">
        <v>18628713</v>
      </c>
      <c r="K35" s="59">
        <v>15302409</v>
      </c>
      <c r="L35" s="59">
        <v>42674770</v>
      </c>
      <c r="M35" s="59">
        <v>42674770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42674770</v>
      </c>
      <c r="W35" s="59">
        <v>11525000</v>
      </c>
      <c r="X35" s="59">
        <v>31149770</v>
      </c>
      <c r="Y35" s="60">
        <v>270.28</v>
      </c>
      <c r="Z35" s="61">
        <v>23050000</v>
      </c>
    </row>
    <row r="36" spans="1:26" ht="13.5">
      <c r="A36" s="57" t="s">
        <v>53</v>
      </c>
      <c r="B36" s="18">
        <v>0</v>
      </c>
      <c r="C36" s="18">
        <v>0</v>
      </c>
      <c r="D36" s="58">
        <v>68922094</v>
      </c>
      <c r="E36" s="59">
        <v>68922094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34461047</v>
      </c>
      <c r="X36" s="59">
        <v>-34461047</v>
      </c>
      <c r="Y36" s="60">
        <v>-100</v>
      </c>
      <c r="Z36" s="61">
        <v>68922094</v>
      </c>
    </row>
    <row r="37" spans="1:26" ht="13.5">
      <c r="A37" s="57" t="s">
        <v>54</v>
      </c>
      <c r="B37" s="18">
        <v>0</v>
      </c>
      <c r="C37" s="18">
        <v>0</v>
      </c>
      <c r="D37" s="58">
        <v>8550000</v>
      </c>
      <c r="E37" s="59">
        <v>8550000</v>
      </c>
      <c r="F37" s="59">
        <v>8157920</v>
      </c>
      <c r="G37" s="59">
        <v>-1140737</v>
      </c>
      <c r="H37" s="59">
        <v>8913288</v>
      </c>
      <c r="I37" s="59">
        <v>8913288</v>
      </c>
      <c r="J37" s="59">
        <v>1343342</v>
      </c>
      <c r="K37" s="59">
        <v>3012490</v>
      </c>
      <c r="L37" s="59">
        <v>1927515</v>
      </c>
      <c r="M37" s="59">
        <v>1927515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1927515</v>
      </c>
      <c r="W37" s="59">
        <v>4275000</v>
      </c>
      <c r="X37" s="59">
        <v>-2347485</v>
      </c>
      <c r="Y37" s="60">
        <v>-54.91</v>
      </c>
      <c r="Z37" s="61">
        <v>8550000</v>
      </c>
    </row>
    <row r="38" spans="1:26" ht="13.5">
      <c r="A38" s="57" t="s">
        <v>55</v>
      </c>
      <c r="B38" s="18">
        <v>0</v>
      </c>
      <c r="C38" s="18">
        <v>0</v>
      </c>
      <c r="D38" s="58">
        <v>5000000</v>
      </c>
      <c r="E38" s="59">
        <v>5000000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2500000</v>
      </c>
      <c r="X38" s="59">
        <v>-2500000</v>
      </c>
      <c r="Y38" s="60">
        <v>-100</v>
      </c>
      <c r="Z38" s="61">
        <v>5000000</v>
      </c>
    </row>
    <row r="39" spans="1:26" ht="13.5">
      <c r="A39" s="57" t="s">
        <v>56</v>
      </c>
      <c r="B39" s="18">
        <v>0</v>
      </c>
      <c r="C39" s="18">
        <v>0</v>
      </c>
      <c r="D39" s="58">
        <v>78422094</v>
      </c>
      <c r="E39" s="59">
        <v>78422094</v>
      </c>
      <c r="F39" s="59">
        <v>10373724</v>
      </c>
      <c r="G39" s="59">
        <v>10075454</v>
      </c>
      <c r="H39" s="59">
        <v>11577327</v>
      </c>
      <c r="I39" s="59">
        <v>11577327</v>
      </c>
      <c r="J39" s="59">
        <v>17285371</v>
      </c>
      <c r="K39" s="59">
        <v>12289919</v>
      </c>
      <c r="L39" s="59">
        <v>40747255</v>
      </c>
      <c r="M39" s="59">
        <v>40747255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40747255</v>
      </c>
      <c r="W39" s="59">
        <v>39211047</v>
      </c>
      <c r="X39" s="59">
        <v>1536208</v>
      </c>
      <c r="Y39" s="60">
        <v>3.92</v>
      </c>
      <c r="Z39" s="61">
        <v>78422094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6479005</v>
      </c>
      <c r="E42" s="59">
        <v>6479005</v>
      </c>
      <c r="F42" s="59">
        <v>60235358</v>
      </c>
      <c r="G42" s="59">
        <v>-14173900</v>
      </c>
      <c r="H42" s="59">
        <v>-14163900</v>
      </c>
      <c r="I42" s="59">
        <v>31897558</v>
      </c>
      <c r="J42" s="59">
        <v>-17285368</v>
      </c>
      <c r="K42" s="59">
        <v>-12289919</v>
      </c>
      <c r="L42" s="59">
        <v>40747256</v>
      </c>
      <c r="M42" s="59">
        <v>11171969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43069527</v>
      </c>
      <c r="W42" s="59">
        <v>40558600</v>
      </c>
      <c r="X42" s="59">
        <v>2510927</v>
      </c>
      <c r="Y42" s="60">
        <v>6.19</v>
      </c>
      <c r="Z42" s="61">
        <v>6479005</v>
      </c>
    </row>
    <row r="43" spans="1:26" ht="13.5">
      <c r="A43" s="57" t="s">
        <v>59</v>
      </c>
      <c r="B43" s="18">
        <v>0</v>
      </c>
      <c r="C43" s="18">
        <v>0</v>
      </c>
      <c r="D43" s="58">
        <v>-3925000</v>
      </c>
      <c r="E43" s="59">
        <v>-3925000</v>
      </c>
      <c r="F43" s="59">
        <v>0</v>
      </c>
      <c r="G43" s="59">
        <v>-96000</v>
      </c>
      <c r="H43" s="59">
        <v>0</v>
      </c>
      <c r="I43" s="59">
        <v>-96000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-96000</v>
      </c>
      <c r="W43" s="59">
        <v>-3208000</v>
      </c>
      <c r="X43" s="59">
        <v>3112000</v>
      </c>
      <c r="Y43" s="60">
        <v>-97.01</v>
      </c>
      <c r="Z43" s="61">
        <v>-3925000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11054005</v>
      </c>
      <c r="E45" s="99">
        <v>11054005</v>
      </c>
      <c r="F45" s="99">
        <v>60235358</v>
      </c>
      <c r="G45" s="99">
        <v>45965458</v>
      </c>
      <c r="H45" s="99">
        <v>31801558</v>
      </c>
      <c r="I45" s="99">
        <v>31801558</v>
      </c>
      <c r="J45" s="99">
        <v>14516190</v>
      </c>
      <c r="K45" s="99">
        <v>2226271</v>
      </c>
      <c r="L45" s="99">
        <v>42973527</v>
      </c>
      <c r="M45" s="99">
        <v>42973527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42973527</v>
      </c>
      <c r="W45" s="99">
        <v>45850600</v>
      </c>
      <c r="X45" s="99">
        <v>-2877073</v>
      </c>
      <c r="Y45" s="100">
        <v>-6.27</v>
      </c>
      <c r="Z45" s="101">
        <v>11054005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2375448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2375448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292796357</v>
      </c>
      <c r="C5" s="18">
        <v>0</v>
      </c>
      <c r="D5" s="58">
        <v>294576000</v>
      </c>
      <c r="E5" s="59">
        <v>294576000</v>
      </c>
      <c r="F5" s="59">
        <v>26144869</v>
      </c>
      <c r="G5" s="59">
        <v>25925380</v>
      </c>
      <c r="H5" s="59">
        <v>24889382</v>
      </c>
      <c r="I5" s="59">
        <v>76959631</v>
      </c>
      <c r="J5" s="59">
        <v>21485388</v>
      </c>
      <c r="K5" s="59">
        <v>23764207</v>
      </c>
      <c r="L5" s="59">
        <v>24666504</v>
      </c>
      <c r="M5" s="59">
        <v>69916099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146875730</v>
      </c>
      <c r="W5" s="59">
        <v>147288000</v>
      </c>
      <c r="X5" s="59">
        <v>-412270</v>
      </c>
      <c r="Y5" s="60">
        <v>-0.28</v>
      </c>
      <c r="Z5" s="61">
        <v>294576000</v>
      </c>
    </row>
    <row r="6" spans="1:26" ht="13.5">
      <c r="A6" s="57" t="s">
        <v>32</v>
      </c>
      <c r="B6" s="18">
        <v>631552153</v>
      </c>
      <c r="C6" s="18">
        <v>0</v>
      </c>
      <c r="D6" s="58">
        <v>657500000</v>
      </c>
      <c r="E6" s="59">
        <v>657500000</v>
      </c>
      <c r="F6" s="59">
        <v>53087783</v>
      </c>
      <c r="G6" s="59">
        <v>52935679</v>
      </c>
      <c r="H6" s="59">
        <v>74086702</v>
      </c>
      <c r="I6" s="59">
        <v>180110164</v>
      </c>
      <c r="J6" s="59">
        <v>32297935</v>
      </c>
      <c r="K6" s="59">
        <v>53201069</v>
      </c>
      <c r="L6" s="59">
        <v>43398653</v>
      </c>
      <c r="M6" s="59">
        <v>128897657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309007821</v>
      </c>
      <c r="W6" s="59">
        <v>344800998</v>
      </c>
      <c r="X6" s="59">
        <v>-35793177</v>
      </c>
      <c r="Y6" s="60">
        <v>-10.38</v>
      </c>
      <c r="Z6" s="61">
        <v>657500000</v>
      </c>
    </row>
    <row r="7" spans="1:26" ht="13.5">
      <c r="A7" s="57" t="s">
        <v>33</v>
      </c>
      <c r="B7" s="18">
        <v>8400312</v>
      </c>
      <c r="C7" s="18">
        <v>0</v>
      </c>
      <c r="D7" s="58">
        <v>7600000</v>
      </c>
      <c r="E7" s="59">
        <v>7600000</v>
      </c>
      <c r="F7" s="59">
        <v>241075</v>
      </c>
      <c r="G7" s="59">
        <v>414904</v>
      </c>
      <c r="H7" s="59">
        <v>137182</v>
      </c>
      <c r="I7" s="59">
        <v>793161</v>
      </c>
      <c r="J7" s="59">
        <v>955707</v>
      </c>
      <c r="K7" s="59">
        <v>55457</v>
      </c>
      <c r="L7" s="59">
        <v>432863</v>
      </c>
      <c r="M7" s="59">
        <v>1444027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2237188</v>
      </c>
      <c r="W7" s="59">
        <v>3799998</v>
      </c>
      <c r="X7" s="59">
        <v>-1562810</v>
      </c>
      <c r="Y7" s="60">
        <v>-41.13</v>
      </c>
      <c r="Z7" s="61">
        <v>7600000</v>
      </c>
    </row>
    <row r="8" spans="1:26" ht="13.5">
      <c r="A8" s="57" t="s">
        <v>34</v>
      </c>
      <c r="B8" s="18">
        <v>461541029</v>
      </c>
      <c r="C8" s="18">
        <v>0</v>
      </c>
      <c r="D8" s="58">
        <v>515319000</v>
      </c>
      <c r="E8" s="59">
        <v>515319000</v>
      </c>
      <c r="F8" s="59">
        <v>0</v>
      </c>
      <c r="G8" s="59">
        <v>210895000</v>
      </c>
      <c r="H8" s="59">
        <v>0</v>
      </c>
      <c r="I8" s="59">
        <v>210895000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210895000</v>
      </c>
      <c r="W8" s="59">
        <v>343546000</v>
      </c>
      <c r="X8" s="59">
        <v>-132651000</v>
      </c>
      <c r="Y8" s="60">
        <v>-38.61</v>
      </c>
      <c r="Z8" s="61">
        <v>515319000</v>
      </c>
    </row>
    <row r="9" spans="1:26" ht="13.5">
      <c r="A9" s="57" t="s">
        <v>35</v>
      </c>
      <c r="B9" s="18">
        <v>86047866</v>
      </c>
      <c r="C9" s="18">
        <v>0</v>
      </c>
      <c r="D9" s="58">
        <v>119005000</v>
      </c>
      <c r="E9" s="59">
        <v>119005000</v>
      </c>
      <c r="F9" s="59">
        <v>7348500</v>
      </c>
      <c r="G9" s="59">
        <v>7992643</v>
      </c>
      <c r="H9" s="59">
        <v>7641525</v>
      </c>
      <c r="I9" s="59">
        <v>22982668</v>
      </c>
      <c r="J9" s="59">
        <v>7597892</v>
      </c>
      <c r="K9" s="59">
        <v>8192216</v>
      </c>
      <c r="L9" s="59">
        <v>7960925</v>
      </c>
      <c r="M9" s="59">
        <v>23751033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46733701</v>
      </c>
      <c r="W9" s="59">
        <v>59502498</v>
      </c>
      <c r="X9" s="59">
        <v>-12768797</v>
      </c>
      <c r="Y9" s="60">
        <v>-21.46</v>
      </c>
      <c r="Z9" s="61">
        <v>119005000</v>
      </c>
    </row>
    <row r="10" spans="1:26" ht="25.5">
      <c r="A10" s="62" t="s">
        <v>97</v>
      </c>
      <c r="B10" s="63">
        <f>SUM(B5:B9)</f>
        <v>1480337717</v>
      </c>
      <c r="C10" s="63">
        <f>SUM(C5:C9)</f>
        <v>0</v>
      </c>
      <c r="D10" s="64">
        <f aca="true" t="shared" si="0" ref="D10:Z10">SUM(D5:D9)</f>
        <v>1594000000</v>
      </c>
      <c r="E10" s="65">
        <f t="shared" si="0"/>
        <v>1594000000</v>
      </c>
      <c r="F10" s="65">
        <f t="shared" si="0"/>
        <v>86822227</v>
      </c>
      <c r="G10" s="65">
        <f t="shared" si="0"/>
        <v>298163606</v>
      </c>
      <c r="H10" s="65">
        <f t="shared" si="0"/>
        <v>106754791</v>
      </c>
      <c r="I10" s="65">
        <f t="shared" si="0"/>
        <v>491740624</v>
      </c>
      <c r="J10" s="65">
        <f t="shared" si="0"/>
        <v>62336922</v>
      </c>
      <c r="K10" s="65">
        <f t="shared" si="0"/>
        <v>85212949</v>
      </c>
      <c r="L10" s="65">
        <f t="shared" si="0"/>
        <v>76458945</v>
      </c>
      <c r="M10" s="65">
        <f t="shared" si="0"/>
        <v>224008816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715749440</v>
      </c>
      <c r="W10" s="65">
        <f t="shared" si="0"/>
        <v>898937494</v>
      </c>
      <c r="X10" s="65">
        <f t="shared" si="0"/>
        <v>-183188054</v>
      </c>
      <c r="Y10" s="66">
        <f>+IF(W10&lt;&gt;0,(X10/W10)*100,0)</f>
        <v>-20.37828605689463</v>
      </c>
      <c r="Z10" s="67">
        <f t="shared" si="0"/>
        <v>1594000000</v>
      </c>
    </row>
    <row r="11" spans="1:26" ht="13.5">
      <c r="A11" s="57" t="s">
        <v>36</v>
      </c>
      <c r="B11" s="18">
        <v>354787147</v>
      </c>
      <c r="C11" s="18">
        <v>0</v>
      </c>
      <c r="D11" s="58">
        <v>370680000</v>
      </c>
      <c r="E11" s="59">
        <v>370680000</v>
      </c>
      <c r="F11" s="59">
        <v>30949006</v>
      </c>
      <c r="G11" s="59">
        <v>30881746</v>
      </c>
      <c r="H11" s="59">
        <v>30799803</v>
      </c>
      <c r="I11" s="59">
        <v>92630555</v>
      </c>
      <c r="J11" s="59">
        <v>32950788</v>
      </c>
      <c r="K11" s="59">
        <v>31973693</v>
      </c>
      <c r="L11" s="59">
        <v>31150780</v>
      </c>
      <c r="M11" s="59">
        <v>96075261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188705816</v>
      </c>
      <c r="W11" s="59">
        <v>198248916</v>
      </c>
      <c r="X11" s="59">
        <v>-9543100</v>
      </c>
      <c r="Y11" s="60">
        <v>-4.81</v>
      </c>
      <c r="Z11" s="61">
        <v>370680000</v>
      </c>
    </row>
    <row r="12" spans="1:26" ht="13.5">
      <c r="A12" s="57" t="s">
        <v>37</v>
      </c>
      <c r="B12" s="18">
        <v>23745851</v>
      </c>
      <c r="C12" s="18">
        <v>0</v>
      </c>
      <c r="D12" s="58">
        <v>29000000</v>
      </c>
      <c r="E12" s="59">
        <v>29000000</v>
      </c>
      <c r="F12" s="59">
        <v>1955415</v>
      </c>
      <c r="G12" s="59">
        <v>1047079</v>
      </c>
      <c r="H12" s="59">
        <v>2893929</v>
      </c>
      <c r="I12" s="59">
        <v>5896423</v>
      </c>
      <c r="J12" s="59">
        <v>2168739</v>
      </c>
      <c r="K12" s="59">
        <v>2177735</v>
      </c>
      <c r="L12" s="59">
        <v>2173526</v>
      </c>
      <c r="M12" s="59">
        <v>6520000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12416423</v>
      </c>
      <c r="W12" s="59">
        <v>13897500</v>
      </c>
      <c r="X12" s="59">
        <v>-1481077</v>
      </c>
      <c r="Y12" s="60">
        <v>-10.66</v>
      </c>
      <c r="Z12" s="61">
        <v>29000000</v>
      </c>
    </row>
    <row r="13" spans="1:26" ht="13.5">
      <c r="A13" s="57" t="s">
        <v>98</v>
      </c>
      <c r="B13" s="18">
        <v>578457995</v>
      </c>
      <c r="C13" s="18">
        <v>0</v>
      </c>
      <c r="D13" s="58">
        <v>87370000</v>
      </c>
      <c r="E13" s="59">
        <v>87370000</v>
      </c>
      <c r="F13" s="59">
        <v>0</v>
      </c>
      <c r="G13" s="59">
        <v>0</v>
      </c>
      <c r="H13" s="59">
        <v>0</v>
      </c>
      <c r="I13" s="59">
        <v>0</v>
      </c>
      <c r="J13" s="59">
        <v>30000</v>
      </c>
      <c r="K13" s="59">
        <v>0</v>
      </c>
      <c r="L13" s="59">
        <v>0</v>
      </c>
      <c r="M13" s="59">
        <v>30000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30000</v>
      </c>
      <c r="W13" s="59">
        <v>44550846</v>
      </c>
      <c r="X13" s="59">
        <v>-44520846</v>
      </c>
      <c r="Y13" s="60">
        <v>-99.93</v>
      </c>
      <c r="Z13" s="61">
        <v>87370000</v>
      </c>
    </row>
    <row r="14" spans="1:26" ht="13.5">
      <c r="A14" s="57" t="s">
        <v>38</v>
      </c>
      <c r="B14" s="18">
        <v>100832541</v>
      </c>
      <c r="C14" s="18">
        <v>0</v>
      </c>
      <c r="D14" s="58">
        <v>10000000</v>
      </c>
      <c r="E14" s="59">
        <v>10000000</v>
      </c>
      <c r="F14" s="59">
        <v>9263602</v>
      </c>
      <c r="G14" s="59">
        <v>0</v>
      </c>
      <c r="H14" s="59">
        <v>18228378</v>
      </c>
      <c r="I14" s="59">
        <v>27491980</v>
      </c>
      <c r="J14" s="59">
        <v>9263602</v>
      </c>
      <c r="K14" s="59">
        <v>0</v>
      </c>
      <c r="L14" s="59">
        <v>0</v>
      </c>
      <c r="M14" s="59">
        <v>9263602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36755582</v>
      </c>
      <c r="W14" s="59">
        <v>4999998</v>
      </c>
      <c r="X14" s="59">
        <v>31755584</v>
      </c>
      <c r="Y14" s="60">
        <v>635.11</v>
      </c>
      <c r="Z14" s="61">
        <v>10000000</v>
      </c>
    </row>
    <row r="15" spans="1:26" ht="13.5">
      <c r="A15" s="57" t="s">
        <v>39</v>
      </c>
      <c r="B15" s="18">
        <v>619877596</v>
      </c>
      <c r="C15" s="18">
        <v>0</v>
      </c>
      <c r="D15" s="58">
        <v>595943000</v>
      </c>
      <c r="E15" s="59">
        <v>595943000</v>
      </c>
      <c r="F15" s="59">
        <v>54507587</v>
      </c>
      <c r="G15" s="59">
        <v>48825383</v>
      </c>
      <c r="H15" s="59">
        <v>38284872</v>
      </c>
      <c r="I15" s="59">
        <v>141617842</v>
      </c>
      <c r="J15" s="59">
        <v>9723685</v>
      </c>
      <c r="K15" s="59">
        <v>5946666</v>
      </c>
      <c r="L15" s="59">
        <v>108232148</v>
      </c>
      <c r="M15" s="59">
        <v>123902499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265520341</v>
      </c>
      <c r="W15" s="59">
        <v>297971502</v>
      </c>
      <c r="X15" s="59">
        <v>-32451161</v>
      </c>
      <c r="Y15" s="60">
        <v>-10.89</v>
      </c>
      <c r="Z15" s="61">
        <v>595943000</v>
      </c>
    </row>
    <row r="16" spans="1:26" ht="13.5">
      <c r="A16" s="68" t="s">
        <v>40</v>
      </c>
      <c r="B16" s="18">
        <v>22609653</v>
      </c>
      <c r="C16" s="18">
        <v>0</v>
      </c>
      <c r="D16" s="58">
        <v>25000000</v>
      </c>
      <c r="E16" s="59">
        <v>25000000</v>
      </c>
      <c r="F16" s="59">
        <v>84989</v>
      </c>
      <c r="G16" s="59">
        <v>695666</v>
      </c>
      <c r="H16" s="59">
        <v>698963</v>
      </c>
      <c r="I16" s="59">
        <v>1479618</v>
      </c>
      <c r="J16" s="59">
        <v>1519315</v>
      </c>
      <c r="K16" s="59">
        <v>-489845</v>
      </c>
      <c r="L16" s="59">
        <v>250753</v>
      </c>
      <c r="M16" s="59">
        <v>1280223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2759841</v>
      </c>
      <c r="W16" s="59">
        <v>12499998</v>
      </c>
      <c r="X16" s="59">
        <v>-9740157</v>
      </c>
      <c r="Y16" s="60">
        <v>-77.92</v>
      </c>
      <c r="Z16" s="61">
        <v>25000000</v>
      </c>
    </row>
    <row r="17" spans="1:26" ht="13.5">
      <c r="A17" s="57" t="s">
        <v>41</v>
      </c>
      <c r="B17" s="18">
        <v>623192231</v>
      </c>
      <c r="C17" s="18">
        <v>0</v>
      </c>
      <c r="D17" s="58">
        <v>464858000</v>
      </c>
      <c r="E17" s="59">
        <v>464858000</v>
      </c>
      <c r="F17" s="59">
        <v>1172333</v>
      </c>
      <c r="G17" s="59">
        <v>27608817</v>
      </c>
      <c r="H17" s="59">
        <v>43921671</v>
      </c>
      <c r="I17" s="59">
        <v>72702821</v>
      </c>
      <c r="J17" s="59">
        <v>22021698</v>
      </c>
      <c r="K17" s="59">
        <v>12959414</v>
      </c>
      <c r="L17" s="59">
        <v>46891300</v>
      </c>
      <c r="M17" s="59">
        <v>81872412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154575233</v>
      </c>
      <c r="W17" s="59">
        <v>226033002</v>
      </c>
      <c r="X17" s="59">
        <v>-71457769</v>
      </c>
      <c r="Y17" s="60">
        <v>-31.61</v>
      </c>
      <c r="Z17" s="61">
        <v>464858000</v>
      </c>
    </row>
    <row r="18" spans="1:26" ht="13.5">
      <c r="A18" s="69" t="s">
        <v>42</v>
      </c>
      <c r="B18" s="70">
        <f>SUM(B11:B17)</f>
        <v>2323503014</v>
      </c>
      <c r="C18" s="70">
        <f>SUM(C11:C17)</f>
        <v>0</v>
      </c>
      <c r="D18" s="71">
        <f aca="true" t="shared" si="1" ref="D18:Z18">SUM(D11:D17)</f>
        <v>1582851000</v>
      </c>
      <c r="E18" s="72">
        <f t="shared" si="1"/>
        <v>1582851000</v>
      </c>
      <c r="F18" s="72">
        <f t="shared" si="1"/>
        <v>97932932</v>
      </c>
      <c r="G18" s="72">
        <f t="shared" si="1"/>
        <v>109058691</v>
      </c>
      <c r="H18" s="72">
        <f t="shared" si="1"/>
        <v>134827616</v>
      </c>
      <c r="I18" s="72">
        <f t="shared" si="1"/>
        <v>341819239</v>
      </c>
      <c r="J18" s="72">
        <f t="shared" si="1"/>
        <v>77677827</v>
      </c>
      <c r="K18" s="72">
        <f t="shared" si="1"/>
        <v>52567663</v>
      </c>
      <c r="L18" s="72">
        <f t="shared" si="1"/>
        <v>188698507</v>
      </c>
      <c r="M18" s="72">
        <f t="shared" si="1"/>
        <v>318943997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660763236</v>
      </c>
      <c r="W18" s="72">
        <f t="shared" si="1"/>
        <v>798201762</v>
      </c>
      <c r="X18" s="72">
        <f t="shared" si="1"/>
        <v>-137438526</v>
      </c>
      <c r="Y18" s="66">
        <f>+IF(W18&lt;&gt;0,(X18/W18)*100,0)</f>
        <v>-17.21851949507473</v>
      </c>
      <c r="Z18" s="73">
        <f t="shared" si="1"/>
        <v>1582851000</v>
      </c>
    </row>
    <row r="19" spans="1:26" ht="13.5">
      <c r="A19" s="69" t="s">
        <v>43</v>
      </c>
      <c r="B19" s="74">
        <f>+B10-B18</f>
        <v>-843165297</v>
      </c>
      <c r="C19" s="74">
        <f>+C10-C18</f>
        <v>0</v>
      </c>
      <c r="D19" s="75">
        <f aca="true" t="shared" si="2" ref="D19:Z19">+D10-D18</f>
        <v>11149000</v>
      </c>
      <c r="E19" s="76">
        <f t="shared" si="2"/>
        <v>11149000</v>
      </c>
      <c r="F19" s="76">
        <f t="shared" si="2"/>
        <v>-11110705</v>
      </c>
      <c r="G19" s="76">
        <f t="shared" si="2"/>
        <v>189104915</v>
      </c>
      <c r="H19" s="76">
        <f t="shared" si="2"/>
        <v>-28072825</v>
      </c>
      <c r="I19" s="76">
        <f t="shared" si="2"/>
        <v>149921385</v>
      </c>
      <c r="J19" s="76">
        <f t="shared" si="2"/>
        <v>-15340905</v>
      </c>
      <c r="K19" s="76">
        <f t="shared" si="2"/>
        <v>32645286</v>
      </c>
      <c r="L19" s="76">
        <f t="shared" si="2"/>
        <v>-112239562</v>
      </c>
      <c r="M19" s="76">
        <f t="shared" si="2"/>
        <v>-94935181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54986204</v>
      </c>
      <c r="W19" s="76">
        <f>IF(E10=E18,0,W10-W18)</f>
        <v>100735732</v>
      </c>
      <c r="X19" s="76">
        <f t="shared" si="2"/>
        <v>-45749528</v>
      </c>
      <c r="Y19" s="77">
        <f>+IF(W19&lt;&gt;0,(X19/W19)*100,0)</f>
        <v>-45.41539242500367</v>
      </c>
      <c r="Z19" s="78">
        <f t="shared" si="2"/>
        <v>11149000</v>
      </c>
    </row>
    <row r="20" spans="1:26" ht="13.5">
      <c r="A20" s="57" t="s">
        <v>44</v>
      </c>
      <c r="B20" s="18">
        <v>278818956</v>
      </c>
      <c r="C20" s="18">
        <v>0</v>
      </c>
      <c r="D20" s="58">
        <v>255211000</v>
      </c>
      <c r="E20" s="59">
        <v>255211000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170140666</v>
      </c>
      <c r="X20" s="59">
        <v>-170140666</v>
      </c>
      <c r="Y20" s="60">
        <v>-100</v>
      </c>
      <c r="Z20" s="61">
        <v>255211000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-564346341</v>
      </c>
      <c r="C22" s="85">
        <f>SUM(C19:C21)</f>
        <v>0</v>
      </c>
      <c r="D22" s="86">
        <f aca="true" t="shared" si="3" ref="D22:Z22">SUM(D19:D21)</f>
        <v>266360000</v>
      </c>
      <c r="E22" s="87">
        <f t="shared" si="3"/>
        <v>266360000</v>
      </c>
      <c r="F22" s="87">
        <f t="shared" si="3"/>
        <v>-11110705</v>
      </c>
      <c r="G22" s="87">
        <f t="shared" si="3"/>
        <v>189104915</v>
      </c>
      <c r="H22" s="87">
        <f t="shared" si="3"/>
        <v>-28072825</v>
      </c>
      <c r="I22" s="87">
        <f t="shared" si="3"/>
        <v>149921385</v>
      </c>
      <c r="J22" s="87">
        <f t="shared" si="3"/>
        <v>-15340905</v>
      </c>
      <c r="K22" s="87">
        <f t="shared" si="3"/>
        <v>32645286</v>
      </c>
      <c r="L22" s="87">
        <f t="shared" si="3"/>
        <v>-112239562</v>
      </c>
      <c r="M22" s="87">
        <f t="shared" si="3"/>
        <v>-94935181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54986204</v>
      </c>
      <c r="W22" s="87">
        <f t="shared" si="3"/>
        <v>270876398</v>
      </c>
      <c r="X22" s="87">
        <f t="shared" si="3"/>
        <v>-215890194</v>
      </c>
      <c r="Y22" s="88">
        <f>+IF(W22&lt;&gt;0,(X22/W22)*100,0)</f>
        <v>-79.70062936232635</v>
      </c>
      <c r="Z22" s="89">
        <f t="shared" si="3"/>
        <v>266360000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-564346341</v>
      </c>
      <c r="C24" s="74">
        <f>SUM(C22:C23)</f>
        <v>0</v>
      </c>
      <c r="D24" s="75">
        <f aca="true" t="shared" si="4" ref="D24:Z24">SUM(D22:D23)</f>
        <v>266360000</v>
      </c>
      <c r="E24" s="76">
        <f t="shared" si="4"/>
        <v>266360000</v>
      </c>
      <c r="F24" s="76">
        <f t="shared" si="4"/>
        <v>-11110705</v>
      </c>
      <c r="G24" s="76">
        <f t="shared" si="4"/>
        <v>189104915</v>
      </c>
      <c r="H24" s="76">
        <f t="shared" si="4"/>
        <v>-28072825</v>
      </c>
      <c r="I24" s="76">
        <f t="shared" si="4"/>
        <v>149921385</v>
      </c>
      <c r="J24" s="76">
        <f t="shared" si="4"/>
        <v>-15340905</v>
      </c>
      <c r="K24" s="76">
        <f t="shared" si="4"/>
        <v>32645286</v>
      </c>
      <c r="L24" s="76">
        <f t="shared" si="4"/>
        <v>-112239562</v>
      </c>
      <c r="M24" s="76">
        <f t="shared" si="4"/>
        <v>-94935181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54986204</v>
      </c>
      <c r="W24" s="76">
        <f t="shared" si="4"/>
        <v>270876398</v>
      </c>
      <c r="X24" s="76">
        <f t="shared" si="4"/>
        <v>-215890194</v>
      </c>
      <c r="Y24" s="77">
        <f>+IF(W24&lt;&gt;0,(X24/W24)*100,0)</f>
        <v>-79.70062936232635</v>
      </c>
      <c r="Z24" s="78">
        <f t="shared" si="4"/>
        <v>266360000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287766452</v>
      </c>
      <c r="C27" s="21">
        <v>0</v>
      </c>
      <c r="D27" s="98">
        <v>255211000</v>
      </c>
      <c r="E27" s="99">
        <v>255211000</v>
      </c>
      <c r="F27" s="99">
        <v>15636342</v>
      </c>
      <c r="G27" s="99">
        <v>8333765</v>
      </c>
      <c r="H27" s="99">
        <v>8442520</v>
      </c>
      <c r="I27" s="99">
        <v>32412627</v>
      </c>
      <c r="J27" s="99">
        <v>33817782</v>
      </c>
      <c r="K27" s="99">
        <v>29147191</v>
      </c>
      <c r="L27" s="99">
        <v>27729540</v>
      </c>
      <c r="M27" s="99">
        <v>90694513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123107140</v>
      </c>
      <c r="W27" s="99">
        <v>127605500</v>
      </c>
      <c r="X27" s="99">
        <v>-4498360</v>
      </c>
      <c r="Y27" s="100">
        <v>-3.53</v>
      </c>
      <c r="Z27" s="101">
        <v>255211000</v>
      </c>
    </row>
    <row r="28" spans="1:26" ht="13.5">
      <c r="A28" s="102" t="s">
        <v>44</v>
      </c>
      <c r="B28" s="18">
        <v>281432180</v>
      </c>
      <c r="C28" s="18">
        <v>0</v>
      </c>
      <c r="D28" s="58">
        <v>255211000</v>
      </c>
      <c r="E28" s="59">
        <v>255211000</v>
      </c>
      <c r="F28" s="59">
        <v>15569034</v>
      </c>
      <c r="G28" s="59">
        <v>8210439</v>
      </c>
      <c r="H28" s="59">
        <v>8160171</v>
      </c>
      <c r="I28" s="59">
        <v>31939644</v>
      </c>
      <c r="J28" s="59">
        <v>33744936</v>
      </c>
      <c r="K28" s="59">
        <v>29116639</v>
      </c>
      <c r="L28" s="59">
        <v>27595373</v>
      </c>
      <c r="M28" s="59">
        <v>90456948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122396592</v>
      </c>
      <c r="W28" s="59">
        <v>127605500</v>
      </c>
      <c r="X28" s="59">
        <v>-5208908</v>
      </c>
      <c r="Y28" s="60">
        <v>-4.08</v>
      </c>
      <c r="Z28" s="61">
        <v>255211000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6334272</v>
      </c>
      <c r="C31" s="18">
        <v>0</v>
      </c>
      <c r="D31" s="58">
        <v>0</v>
      </c>
      <c r="E31" s="59">
        <v>0</v>
      </c>
      <c r="F31" s="59">
        <v>67308</v>
      </c>
      <c r="G31" s="59">
        <v>123326</v>
      </c>
      <c r="H31" s="59">
        <v>282341</v>
      </c>
      <c r="I31" s="59">
        <v>472975</v>
      </c>
      <c r="J31" s="59">
        <v>72846</v>
      </c>
      <c r="K31" s="59">
        <v>30552</v>
      </c>
      <c r="L31" s="59">
        <v>134167</v>
      </c>
      <c r="M31" s="59">
        <v>237565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710540</v>
      </c>
      <c r="W31" s="59"/>
      <c r="X31" s="59">
        <v>710540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287766452</v>
      </c>
      <c r="C32" s="21">
        <f>SUM(C28:C31)</f>
        <v>0</v>
      </c>
      <c r="D32" s="98">
        <f aca="true" t="shared" si="5" ref="D32:Z32">SUM(D28:D31)</f>
        <v>255211000</v>
      </c>
      <c r="E32" s="99">
        <f t="shared" si="5"/>
        <v>255211000</v>
      </c>
      <c r="F32" s="99">
        <f t="shared" si="5"/>
        <v>15636342</v>
      </c>
      <c r="G32" s="99">
        <f t="shared" si="5"/>
        <v>8333765</v>
      </c>
      <c r="H32" s="99">
        <f t="shared" si="5"/>
        <v>8442512</v>
      </c>
      <c r="I32" s="99">
        <f t="shared" si="5"/>
        <v>32412619</v>
      </c>
      <c r="J32" s="99">
        <f t="shared" si="5"/>
        <v>33817782</v>
      </c>
      <c r="K32" s="99">
        <f t="shared" si="5"/>
        <v>29147191</v>
      </c>
      <c r="L32" s="99">
        <f t="shared" si="5"/>
        <v>27729540</v>
      </c>
      <c r="M32" s="99">
        <f t="shared" si="5"/>
        <v>90694513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123107132</v>
      </c>
      <c r="W32" s="99">
        <f t="shared" si="5"/>
        <v>127605500</v>
      </c>
      <c r="X32" s="99">
        <f t="shared" si="5"/>
        <v>-4498368</v>
      </c>
      <c r="Y32" s="100">
        <f>+IF(W32&lt;&gt;0,(X32/W32)*100,0)</f>
        <v>-3.5252148222451227</v>
      </c>
      <c r="Z32" s="101">
        <f t="shared" si="5"/>
        <v>255211000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435743824</v>
      </c>
      <c r="C35" s="18">
        <v>0</v>
      </c>
      <c r="D35" s="58">
        <v>347204291</v>
      </c>
      <c r="E35" s="59">
        <v>347204291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173602146</v>
      </c>
      <c r="X35" s="59">
        <v>-173602146</v>
      </c>
      <c r="Y35" s="60">
        <v>-100</v>
      </c>
      <c r="Z35" s="61">
        <v>347204291</v>
      </c>
    </row>
    <row r="36" spans="1:26" ht="13.5">
      <c r="A36" s="57" t="s">
        <v>53</v>
      </c>
      <c r="B36" s="18">
        <v>5598191297</v>
      </c>
      <c r="C36" s="18">
        <v>0</v>
      </c>
      <c r="D36" s="58">
        <v>7006160100</v>
      </c>
      <c r="E36" s="59">
        <v>7006160100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3503080050</v>
      </c>
      <c r="X36" s="59">
        <v>-3503080050</v>
      </c>
      <c r="Y36" s="60">
        <v>-100</v>
      </c>
      <c r="Z36" s="61">
        <v>7006160100</v>
      </c>
    </row>
    <row r="37" spans="1:26" ht="13.5">
      <c r="A37" s="57" t="s">
        <v>54</v>
      </c>
      <c r="B37" s="18">
        <v>627838723</v>
      </c>
      <c r="C37" s="18">
        <v>0</v>
      </c>
      <c r="D37" s="58">
        <v>212056074</v>
      </c>
      <c r="E37" s="59">
        <v>212056074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106028037</v>
      </c>
      <c r="X37" s="59">
        <v>-106028037</v>
      </c>
      <c r="Y37" s="60">
        <v>-100</v>
      </c>
      <c r="Z37" s="61">
        <v>212056074</v>
      </c>
    </row>
    <row r="38" spans="1:26" ht="13.5">
      <c r="A38" s="57" t="s">
        <v>55</v>
      </c>
      <c r="B38" s="18">
        <v>1041707860</v>
      </c>
      <c r="C38" s="18">
        <v>0</v>
      </c>
      <c r="D38" s="58">
        <v>657400000</v>
      </c>
      <c r="E38" s="59">
        <v>657400000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328700000</v>
      </c>
      <c r="X38" s="59">
        <v>-328700000</v>
      </c>
      <c r="Y38" s="60">
        <v>-100</v>
      </c>
      <c r="Z38" s="61">
        <v>657400000</v>
      </c>
    </row>
    <row r="39" spans="1:26" ht="13.5">
      <c r="A39" s="57" t="s">
        <v>56</v>
      </c>
      <c r="B39" s="18">
        <v>4364388538</v>
      </c>
      <c r="C39" s="18">
        <v>0</v>
      </c>
      <c r="D39" s="58">
        <v>6483908317</v>
      </c>
      <c r="E39" s="59">
        <v>6483908317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3241954159</v>
      </c>
      <c r="X39" s="59">
        <v>-3241954159</v>
      </c>
      <c r="Y39" s="60">
        <v>-100</v>
      </c>
      <c r="Z39" s="61">
        <v>6483908317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201022969</v>
      </c>
      <c r="C42" s="18">
        <v>0</v>
      </c>
      <c r="D42" s="58">
        <v>328441095</v>
      </c>
      <c r="E42" s="59">
        <v>328441095</v>
      </c>
      <c r="F42" s="59">
        <v>102933662</v>
      </c>
      <c r="G42" s="59">
        <v>-31099020</v>
      </c>
      <c r="H42" s="59">
        <v>-54035315</v>
      </c>
      <c r="I42" s="59">
        <v>17799327</v>
      </c>
      <c r="J42" s="59">
        <v>6699233</v>
      </c>
      <c r="K42" s="59">
        <v>9905398</v>
      </c>
      <c r="L42" s="59">
        <v>105580640</v>
      </c>
      <c r="M42" s="59">
        <v>122185271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139984598</v>
      </c>
      <c r="W42" s="59">
        <v>335585464</v>
      </c>
      <c r="X42" s="59">
        <v>-195600866</v>
      </c>
      <c r="Y42" s="60">
        <v>-58.29</v>
      </c>
      <c r="Z42" s="61">
        <v>328441095</v>
      </c>
    </row>
    <row r="43" spans="1:26" ht="13.5">
      <c r="A43" s="57" t="s">
        <v>59</v>
      </c>
      <c r="B43" s="18">
        <v>-289215559</v>
      </c>
      <c r="C43" s="18">
        <v>0</v>
      </c>
      <c r="D43" s="58">
        <v>-255210996</v>
      </c>
      <c r="E43" s="59">
        <v>-255210996</v>
      </c>
      <c r="F43" s="59">
        <v>-15636343</v>
      </c>
      <c r="G43" s="59">
        <v>-8333766</v>
      </c>
      <c r="H43" s="59">
        <v>-8442519</v>
      </c>
      <c r="I43" s="59">
        <v>-32412628</v>
      </c>
      <c r="J43" s="59">
        <v>-33817782</v>
      </c>
      <c r="K43" s="59">
        <v>-29147191</v>
      </c>
      <c r="L43" s="59">
        <v>-27729541</v>
      </c>
      <c r="M43" s="59">
        <v>-90694514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-123107142</v>
      </c>
      <c r="W43" s="59">
        <v>-127605498</v>
      </c>
      <c r="X43" s="59">
        <v>4498356</v>
      </c>
      <c r="Y43" s="60">
        <v>-3.53</v>
      </c>
      <c r="Z43" s="61">
        <v>-255210996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-29235051</v>
      </c>
      <c r="C45" s="21">
        <v>0</v>
      </c>
      <c r="D45" s="98">
        <v>90366523</v>
      </c>
      <c r="E45" s="99">
        <v>90366523</v>
      </c>
      <c r="F45" s="99">
        <v>165256432</v>
      </c>
      <c r="G45" s="99">
        <v>125823646</v>
      </c>
      <c r="H45" s="99">
        <v>63345812</v>
      </c>
      <c r="I45" s="99">
        <v>63345812</v>
      </c>
      <c r="J45" s="99">
        <v>36227263</v>
      </c>
      <c r="K45" s="99">
        <v>16985470</v>
      </c>
      <c r="L45" s="99">
        <v>94836569</v>
      </c>
      <c r="M45" s="99">
        <v>94836569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94836569</v>
      </c>
      <c r="W45" s="99">
        <v>225116390</v>
      </c>
      <c r="X45" s="99">
        <v>-130279821</v>
      </c>
      <c r="Y45" s="100">
        <v>-57.87</v>
      </c>
      <c r="Z45" s="101">
        <v>90366523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84730132</v>
      </c>
      <c r="C49" s="51">
        <v>0</v>
      </c>
      <c r="D49" s="128">
        <v>74384172</v>
      </c>
      <c r="E49" s="53">
        <v>53241809</v>
      </c>
      <c r="F49" s="53">
        <v>0</v>
      </c>
      <c r="G49" s="53">
        <v>0</v>
      </c>
      <c r="H49" s="53">
        <v>0</v>
      </c>
      <c r="I49" s="53">
        <v>1206138014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1418494127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54178423</v>
      </c>
      <c r="C51" s="51">
        <v>0</v>
      </c>
      <c r="D51" s="128">
        <v>70875566</v>
      </c>
      <c r="E51" s="53">
        <v>6071108</v>
      </c>
      <c r="F51" s="53">
        <v>0</v>
      </c>
      <c r="G51" s="53">
        <v>0</v>
      </c>
      <c r="H51" s="53">
        <v>0</v>
      </c>
      <c r="I51" s="53">
        <v>3351377</v>
      </c>
      <c r="J51" s="53">
        <v>0</v>
      </c>
      <c r="K51" s="53">
        <v>0</v>
      </c>
      <c r="L51" s="53">
        <v>0</v>
      </c>
      <c r="M51" s="53">
        <v>14100260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48330388</v>
      </c>
      <c r="W51" s="53">
        <v>0</v>
      </c>
      <c r="X51" s="53">
        <v>0</v>
      </c>
      <c r="Y51" s="53">
        <v>196907122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70.17878477457158</v>
      </c>
      <c r="C58" s="5">
        <f>IF(C67=0,0,+(C76/C67)*100)</f>
        <v>0</v>
      </c>
      <c r="D58" s="6">
        <f aca="true" t="shared" si="6" ref="D58:Z58">IF(D67=0,0,+(D76/D67)*100)</f>
        <v>82.29535885785401</v>
      </c>
      <c r="E58" s="7">
        <f t="shared" si="6"/>
        <v>82.29535885785401</v>
      </c>
      <c r="F58" s="7">
        <f t="shared" si="6"/>
        <v>79.01386216828793</v>
      </c>
      <c r="G58" s="7">
        <f t="shared" si="6"/>
        <v>65.35489731992335</v>
      </c>
      <c r="H58" s="7">
        <f t="shared" si="6"/>
        <v>55.5452097474104</v>
      </c>
      <c r="I58" s="7">
        <f t="shared" si="6"/>
        <v>65.82431162317567</v>
      </c>
      <c r="J58" s="7">
        <f t="shared" si="6"/>
        <v>100.61710585105538</v>
      </c>
      <c r="K58" s="7">
        <f t="shared" si="6"/>
        <v>76.15902079302785</v>
      </c>
      <c r="L58" s="7">
        <f t="shared" si="6"/>
        <v>61.40333537924837</v>
      </c>
      <c r="M58" s="7">
        <f t="shared" si="6"/>
        <v>77.80050978612138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71.12630672624466</v>
      </c>
      <c r="W58" s="7">
        <f t="shared" si="6"/>
        <v>79.7892878036862</v>
      </c>
      <c r="X58" s="7">
        <f t="shared" si="6"/>
        <v>0</v>
      </c>
      <c r="Y58" s="7">
        <f t="shared" si="6"/>
        <v>0</v>
      </c>
      <c r="Z58" s="8">
        <f t="shared" si="6"/>
        <v>82.29535885785401</v>
      </c>
    </row>
    <row r="59" spans="1:26" ht="13.5">
      <c r="A59" s="36" t="s">
        <v>31</v>
      </c>
      <c r="B59" s="9">
        <f aca="true" t="shared" si="7" ref="B59:Z66">IF(B68=0,0,+(B77/B68)*100)</f>
        <v>98.29019252449237</v>
      </c>
      <c r="C59" s="9">
        <f t="shared" si="7"/>
        <v>0</v>
      </c>
      <c r="D59" s="2">
        <f t="shared" si="7"/>
        <v>79.3</v>
      </c>
      <c r="E59" s="10">
        <f t="shared" si="7"/>
        <v>79.3</v>
      </c>
      <c r="F59" s="10">
        <f t="shared" si="7"/>
        <v>47.79533223134528</v>
      </c>
      <c r="G59" s="10">
        <f t="shared" si="7"/>
        <v>46.028980095952306</v>
      </c>
      <c r="H59" s="10">
        <f t="shared" si="7"/>
        <v>50.004528035288295</v>
      </c>
      <c r="I59" s="10">
        <f t="shared" si="7"/>
        <v>47.914773655814436</v>
      </c>
      <c r="J59" s="10">
        <f t="shared" si="7"/>
        <v>49.69920952788937</v>
      </c>
      <c r="K59" s="10">
        <f t="shared" si="7"/>
        <v>61.36189185694268</v>
      </c>
      <c r="L59" s="10">
        <f t="shared" si="7"/>
        <v>32.70332107054976</v>
      </c>
      <c r="M59" s="10">
        <f t="shared" si="7"/>
        <v>47.6671345751141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47.796891971192245</v>
      </c>
      <c r="W59" s="10">
        <f t="shared" si="7"/>
        <v>79.3</v>
      </c>
      <c r="X59" s="10">
        <f t="shared" si="7"/>
        <v>0</v>
      </c>
      <c r="Y59" s="10">
        <f t="shared" si="7"/>
        <v>0</v>
      </c>
      <c r="Z59" s="11">
        <f t="shared" si="7"/>
        <v>79.3</v>
      </c>
    </row>
    <row r="60" spans="1:26" ht="13.5">
      <c r="A60" s="37" t="s">
        <v>32</v>
      </c>
      <c r="B60" s="12">
        <f t="shared" si="7"/>
        <v>63.91755218986641</v>
      </c>
      <c r="C60" s="12">
        <f t="shared" si="7"/>
        <v>0</v>
      </c>
      <c r="D60" s="3">
        <f t="shared" si="7"/>
        <v>81.75244836501902</v>
      </c>
      <c r="E60" s="13">
        <f t="shared" si="7"/>
        <v>81.75244836501902</v>
      </c>
      <c r="F60" s="13">
        <f t="shared" si="7"/>
        <v>101.47686144663453</v>
      </c>
      <c r="G60" s="13">
        <f t="shared" si="7"/>
        <v>82.72381468838815</v>
      </c>
      <c r="H60" s="13">
        <f t="shared" si="7"/>
        <v>61.071981581795875</v>
      </c>
      <c r="I60" s="13">
        <f t="shared" si="7"/>
        <v>79.34502019552878</v>
      </c>
      <c r="J60" s="13">
        <f t="shared" si="7"/>
        <v>154.58687064668374</v>
      </c>
      <c r="K60" s="13">
        <f t="shared" si="7"/>
        <v>90.5326845969956</v>
      </c>
      <c r="L60" s="13">
        <f t="shared" si="7"/>
        <v>86.91983827239984</v>
      </c>
      <c r="M60" s="13">
        <f t="shared" si="7"/>
        <v>105.36635433179364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90.19940242871716</v>
      </c>
      <c r="W60" s="13">
        <f t="shared" si="7"/>
        <v>77.94675060656292</v>
      </c>
      <c r="X60" s="13">
        <f t="shared" si="7"/>
        <v>0</v>
      </c>
      <c r="Y60" s="13">
        <f t="shared" si="7"/>
        <v>0</v>
      </c>
      <c r="Z60" s="14">
        <f t="shared" si="7"/>
        <v>81.75244836501902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82.65305258426966</v>
      </c>
      <c r="E61" s="13">
        <f t="shared" si="7"/>
        <v>82.65305258426966</v>
      </c>
      <c r="F61" s="13">
        <f t="shared" si="7"/>
        <v>109.6569963325965</v>
      </c>
      <c r="G61" s="13">
        <f t="shared" si="7"/>
        <v>115.69699219091487</v>
      </c>
      <c r="H61" s="13">
        <f t="shared" si="7"/>
        <v>88.31498709155474</v>
      </c>
      <c r="I61" s="13">
        <f t="shared" si="7"/>
        <v>103.82217032735772</v>
      </c>
      <c r="J61" s="13">
        <f t="shared" si="7"/>
        <v>103.27116134497317</v>
      </c>
      <c r="K61" s="13">
        <f t="shared" si="7"/>
        <v>99.93984883772956</v>
      </c>
      <c r="L61" s="13">
        <f t="shared" si="7"/>
        <v>85.1555214426508</v>
      </c>
      <c r="M61" s="13">
        <f t="shared" si="7"/>
        <v>97.00812395626461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100.46462858535045</v>
      </c>
      <c r="W61" s="13">
        <f t="shared" si="7"/>
        <v>76.78784255861576</v>
      </c>
      <c r="X61" s="13">
        <f t="shared" si="7"/>
        <v>0</v>
      </c>
      <c r="Y61" s="13">
        <f t="shared" si="7"/>
        <v>0</v>
      </c>
      <c r="Z61" s="14">
        <f t="shared" si="7"/>
        <v>82.65305258426966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79.89138711864406</v>
      </c>
      <c r="E62" s="13">
        <f t="shared" si="7"/>
        <v>79.89138711864406</v>
      </c>
      <c r="F62" s="13">
        <f t="shared" si="7"/>
        <v>30.320932388766874</v>
      </c>
      <c r="G62" s="13">
        <f t="shared" si="7"/>
        <v>29.390309826453503</v>
      </c>
      <c r="H62" s="13">
        <f t="shared" si="7"/>
        <v>15.681255433562258</v>
      </c>
      <c r="I62" s="13">
        <f t="shared" si="7"/>
        <v>22.971899292838714</v>
      </c>
      <c r="J62" s="13">
        <f t="shared" si="7"/>
        <v>-86.61196604889864</v>
      </c>
      <c r="K62" s="13">
        <f t="shared" si="7"/>
        <v>55.42865009057096</v>
      </c>
      <c r="L62" s="13">
        <f t="shared" si="7"/>
        <v>28.224311293054345</v>
      </c>
      <c r="M62" s="13">
        <f t="shared" si="7"/>
        <v>75.40868065902451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35.70588600939168</v>
      </c>
      <c r="W62" s="13">
        <f t="shared" si="7"/>
        <v>77.72202061774075</v>
      </c>
      <c r="X62" s="13">
        <f t="shared" si="7"/>
        <v>0</v>
      </c>
      <c r="Y62" s="13">
        <f t="shared" si="7"/>
        <v>0</v>
      </c>
      <c r="Z62" s="14">
        <f t="shared" si="7"/>
        <v>79.89138711864406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79.31585142857142</v>
      </c>
      <c r="E63" s="13">
        <f t="shared" si="7"/>
        <v>79.31585142857142</v>
      </c>
      <c r="F63" s="13">
        <f t="shared" si="7"/>
        <v>44.23760446251773</v>
      </c>
      <c r="G63" s="13">
        <f t="shared" si="7"/>
        <v>29.089597043209718</v>
      </c>
      <c r="H63" s="13">
        <f t="shared" si="7"/>
        <v>15.059503208634595</v>
      </c>
      <c r="I63" s="13">
        <f t="shared" si="7"/>
        <v>24.151228519526075</v>
      </c>
      <c r="J63" s="13">
        <f t="shared" si="7"/>
        <v>-73.27564436495571</v>
      </c>
      <c r="K63" s="13">
        <f t="shared" si="7"/>
        <v>52.92247498896572</v>
      </c>
      <c r="L63" s="13">
        <f t="shared" si="7"/>
        <v>37.1746383853856</v>
      </c>
      <c r="M63" s="13">
        <f t="shared" si="7"/>
        <v>136.79114325162047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44.94002636651294</v>
      </c>
      <c r="W63" s="13">
        <f t="shared" si="7"/>
        <v>93.65906882591094</v>
      </c>
      <c r="X63" s="13">
        <f t="shared" si="7"/>
        <v>0</v>
      </c>
      <c r="Y63" s="13">
        <f t="shared" si="7"/>
        <v>0</v>
      </c>
      <c r="Z63" s="14">
        <f t="shared" si="7"/>
        <v>79.31585142857142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80.38640000000001</v>
      </c>
      <c r="E64" s="13">
        <f t="shared" si="7"/>
        <v>80.38640000000001</v>
      </c>
      <c r="F64" s="13">
        <f t="shared" si="7"/>
        <v>41.37618280621064</v>
      </c>
      <c r="G64" s="13">
        <f t="shared" si="7"/>
        <v>48.89297081770113</v>
      </c>
      <c r="H64" s="13">
        <f t="shared" si="7"/>
        <v>41.000343259148465</v>
      </c>
      <c r="I64" s="13">
        <f t="shared" si="7"/>
        <v>43.73945669694157</v>
      </c>
      <c r="J64" s="13">
        <f t="shared" si="7"/>
        <v>34.794348764617276</v>
      </c>
      <c r="K64" s="13">
        <f t="shared" si="7"/>
        <v>54.70566327239899</v>
      </c>
      <c r="L64" s="13">
        <f t="shared" si="7"/>
        <v>29.467738421992767</v>
      </c>
      <c r="M64" s="13">
        <f t="shared" si="7"/>
        <v>39.54037538241417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41.720947177560284</v>
      </c>
      <c r="W64" s="13">
        <f t="shared" si="7"/>
        <v>82.1526826775677</v>
      </c>
      <c r="X64" s="13">
        <f t="shared" si="7"/>
        <v>0</v>
      </c>
      <c r="Y64" s="13">
        <f t="shared" si="7"/>
        <v>0</v>
      </c>
      <c r="Z64" s="14">
        <f t="shared" si="7"/>
        <v>80.38640000000001</v>
      </c>
    </row>
    <row r="65" spans="1:26" ht="13.5">
      <c r="A65" s="38" t="s">
        <v>109</v>
      </c>
      <c r="B65" s="12">
        <f t="shared" si="7"/>
        <v>667558.58607574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99.9999942857143</v>
      </c>
      <c r="E66" s="16">
        <f t="shared" si="7"/>
        <v>99.9999942857143</v>
      </c>
      <c r="F66" s="16">
        <f t="shared" si="7"/>
        <v>16.985686786659375</v>
      </c>
      <c r="G66" s="16">
        <f t="shared" si="7"/>
        <v>0</v>
      </c>
      <c r="H66" s="16">
        <f t="shared" si="7"/>
        <v>14.284238271050253</v>
      </c>
      <c r="I66" s="16">
        <f t="shared" si="7"/>
        <v>10.3441567617609</v>
      </c>
      <c r="J66" s="16">
        <f t="shared" si="7"/>
        <v>0</v>
      </c>
      <c r="K66" s="16">
        <f t="shared" si="7"/>
        <v>14.603804435945369</v>
      </c>
      <c r="L66" s="16">
        <f t="shared" si="7"/>
        <v>7.237301006156266</v>
      </c>
      <c r="M66" s="16">
        <f t="shared" si="7"/>
        <v>7.370748692849413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8.801640299549128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99.9999942857143</v>
      </c>
    </row>
    <row r="67" spans="1:26" ht="13.5" hidden="1">
      <c r="A67" s="40" t="s">
        <v>111</v>
      </c>
      <c r="B67" s="23">
        <v>985287480</v>
      </c>
      <c r="C67" s="23"/>
      <c r="D67" s="24">
        <v>1022076000</v>
      </c>
      <c r="E67" s="25">
        <v>1022076000</v>
      </c>
      <c r="F67" s="25">
        <v>85299354</v>
      </c>
      <c r="G67" s="25">
        <v>85263084</v>
      </c>
      <c r="H67" s="25">
        <v>105557513</v>
      </c>
      <c r="I67" s="25">
        <v>276119951</v>
      </c>
      <c r="J67" s="25">
        <v>60234723</v>
      </c>
      <c r="K67" s="25">
        <v>83675548</v>
      </c>
      <c r="L67" s="25">
        <v>75439757</v>
      </c>
      <c r="M67" s="25">
        <v>219350028</v>
      </c>
      <c r="N67" s="25"/>
      <c r="O67" s="25"/>
      <c r="P67" s="25"/>
      <c r="Q67" s="25"/>
      <c r="R67" s="25"/>
      <c r="S67" s="25"/>
      <c r="T67" s="25"/>
      <c r="U67" s="25"/>
      <c r="V67" s="25">
        <v>495469979</v>
      </c>
      <c r="W67" s="25">
        <v>527088996</v>
      </c>
      <c r="X67" s="25"/>
      <c r="Y67" s="24"/>
      <c r="Z67" s="26">
        <v>1022076000</v>
      </c>
    </row>
    <row r="68" spans="1:26" ht="13.5" hidden="1">
      <c r="A68" s="36" t="s">
        <v>31</v>
      </c>
      <c r="B68" s="18">
        <v>292796357</v>
      </c>
      <c r="C68" s="18"/>
      <c r="D68" s="19">
        <v>294576000</v>
      </c>
      <c r="E68" s="20">
        <v>294576000</v>
      </c>
      <c r="F68" s="20">
        <v>26144869</v>
      </c>
      <c r="G68" s="20">
        <v>25925380</v>
      </c>
      <c r="H68" s="20">
        <v>24889382</v>
      </c>
      <c r="I68" s="20">
        <v>76959631</v>
      </c>
      <c r="J68" s="20">
        <v>21485388</v>
      </c>
      <c r="K68" s="20">
        <v>23764207</v>
      </c>
      <c r="L68" s="20">
        <v>24666504</v>
      </c>
      <c r="M68" s="20">
        <v>69916099</v>
      </c>
      <c r="N68" s="20"/>
      <c r="O68" s="20"/>
      <c r="P68" s="20"/>
      <c r="Q68" s="20"/>
      <c r="R68" s="20"/>
      <c r="S68" s="20"/>
      <c r="T68" s="20"/>
      <c r="U68" s="20"/>
      <c r="V68" s="20">
        <v>146875730</v>
      </c>
      <c r="W68" s="20">
        <v>147288000</v>
      </c>
      <c r="X68" s="20"/>
      <c r="Y68" s="19"/>
      <c r="Z68" s="22">
        <v>294576000</v>
      </c>
    </row>
    <row r="69" spans="1:26" ht="13.5" hidden="1">
      <c r="A69" s="37" t="s">
        <v>32</v>
      </c>
      <c r="B69" s="18">
        <v>631552153</v>
      </c>
      <c r="C69" s="18"/>
      <c r="D69" s="19">
        <v>657500000</v>
      </c>
      <c r="E69" s="20">
        <v>657500000</v>
      </c>
      <c r="F69" s="20">
        <v>53087783</v>
      </c>
      <c r="G69" s="20">
        <v>52935679</v>
      </c>
      <c r="H69" s="20">
        <v>74086702</v>
      </c>
      <c r="I69" s="20">
        <v>180110164</v>
      </c>
      <c r="J69" s="20">
        <v>32297935</v>
      </c>
      <c r="K69" s="20">
        <v>53201069</v>
      </c>
      <c r="L69" s="20">
        <v>43398653</v>
      </c>
      <c r="M69" s="20">
        <v>128897657</v>
      </c>
      <c r="N69" s="20"/>
      <c r="O69" s="20"/>
      <c r="P69" s="20"/>
      <c r="Q69" s="20"/>
      <c r="R69" s="20"/>
      <c r="S69" s="20"/>
      <c r="T69" s="20"/>
      <c r="U69" s="20"/>
      <c r="V69" s="20">
        <v>309007821</v>
      </c>
      <c r="W69" s="20">
        <v>344800998</v>
      </c>
      <c r="X69" s="20"/>
      <c r="Y69" s="19"/>
      <c r="Z69" s="22">
        <v>657500000</v>
      </c>
    </row>
    <row r="70" spans="1:26" ht="13.5" hidden="1">
      <c r="A70" s="38" t="s">
        <v>105</v>
      </c>
      <c r="B70" s="18">
        <v>444992506</v>
      </c>
      <c r="C70" s="18"/>
      <c r="D70" s="19">
        <v>445000000</v>
      </c>
      <c r="E70" s="20">
        <v>445000000</v>
      </c>
      <c r="F70" s="20">
        <v>34433626</v>
      </c>
      <c r="G70" s="20">
        <v>32143330</v>
      </c>
      <c r="H70" s="20">
        <v>37570365</v>
      </c>
      <c r="I70" s="20">
        <v>104147321</v>
      </c>
      <c r="J70" s="20">
        <v>36567808</v>
      </c>
      <c r="K70" s="20">
        <v>36296888</v>
      </c>
      <c r="L70" s="20">
        <v>28300792</v>
      </c>
      <c r="M70" s="20">
        <v>101165488</v>
      </c>
      <c r="N70" s="20"/>
      <c r="O70" s="20"/>
      <c r="P70" s="20"/>
      <c r="Q70" s="20"/>
      <c r="R70" s="20"/>
      <c r="S70" s="20"/>
      <c r="T70" s="20"/>
      <c r="U70" s="20"/>
      <c r="V70" s="20">
        <v>205312809</v>
      </c>
      <c r="W70" s="20">
        <v>239494998</v>
      </c>
      <c r="X70" s="20"/>
      <c r="Y70" s="19"/>
      <c r="Z70" s="22">
        <v>445000000</v>
      </c>
    </row>
    <row r="71" spans="1:26" ht="13.5" hidden="1">
      <c r="A71" s="38" t="s">
        <v>106</v>
      </c>
      <c r="B71" s="18">
        <v>129406522</v>
      </c>
      <c r="C71" s="18"/>
      <c r="D71" s="19">
        <v>147500000</v>
      </c>
      <c r="E71" s="20">
        <v>147500000</v>
      </c>
      <c r="F71" s="20">
        <v>13581116</v>
      </c>
      <c r="G71" s="20">
        <v>14219993</v>
      </c>
      <c r="H71" s="20">
        <v>26208635</v>
      </c>
      <c r="I71" s="20">
        <v>54009744</v>
      </c>
      <c r="J71" s="20">
        <v>-4386544</v>
      </c>
      <c r="K71" s="20">
        <v>11528529</v>
      </c>
      <c r="L71" s="20">
        <v>10180709</v>
      </c>
      <c r="M71" s="20">
        <v>17322694</v>
      </c>
      <c r="N71" s="20"/>
      <c r="O71" s="20"/>
      <c r="P71" s="20"/>
      <c r="Q71" s="20"/>
      <c r="R71" s="20"/>
      <c r="S71" s="20"/>
      <c r="T71" s="20"/>
      <c r="U71" s="20"/>
      <c r="V71" s="20">
        <v>71332438</v>
      </c>
      <c r="W71" s="20">
        <v>75808500</v>
      </c>
      <c r="X71" s="20"/>
      <c r="Y71" s="19"/>
      <c r="Z71" s="22">
        <v>147500000</v>
      </c>
    </row>
    <row r="72" spans="1:26" ht="13.5" hidden="1">
      <c r="A72" s="38" t="s">
        <v>107</v>
      </c>
      <c r="B72" s="18">
        <v>30545317</v>
      </c>
      <c r="C72" s="18"/>
      <c r="D72" s="19">
        <v>35000000</v>
      </c>
      <c r="E72" s="20">
        <v>35000000</v>
      </c>
      <c r="F72" s="20">
        <v>2495273</v>
      </c>
      <c r="G72" s="20">
        <v>3995143</v>
      </c>
      <c r="H72" s="20">
        <v>7682863</v>
      </c>
      <c r="I72" s="20">
        <v>14173279</v>
      </c>
      <c r="J72" s="20">
        <v>-2459049</v>
      </c>
      <c r="K72" s="20">
        <v>3045056</v>
      </c>
      <c r="L72" s="20">
        <v>2621852</v>
      </c>
      <c r="M72" s="20">
        <v>3207859</v>
      </c>
      <c r="N72" s="20"/>
      <c r="O72" s="20"/>
      <c r="P72" s="20"/>
      <c r="Q72" s="20"/>
      <c r="R72" s="20"/>
      <c r="S72" s="20"/>
      <c r="T72" s="20"/>
      <c r="U72" s="20"/>
      <c r="V72" s="20">
        <v>17381138</v>
      </c>
      <c r="W72" s="20">
        <v>14820000</v>
      </c>
      <c r="X72" s="20"/>
      <c r="Y72" s="19"/>
      <c r="Z72" s="22">
        <v>35000000</v>
      </c>
    </row>
    <row r="73" spans="1:26" ht="13.5" hidden="1">
      <c r="A73" s="38" t="s">
        <v>108</v>
      </c>
      <c r="B73" s="18">
        <v>26547338</v>
      </c>
      <c r="C73" s="18"/>
      <c r="D73" s="19">
        <v>30000000</v>
      </c>
      <c r="E73" s="20">
        <v>30000000</v>
      </c>
      <c r="F73" s="20">
        <v>2577768</v>
      </c>
      <c r="G73" s="20">
        <v>2577213</v>
      </c>
      <c r="H73" s="20">
        <v>2624839</v>
      </c>
      <c r="I73" s="20">
        <v>7779820</v>
      </c>
      <c r="J73" s="20">
        <v>2575720</v>
      </c>
      <c r="K73" s="20">
        <v>2330596</v>
      </c>
      <c r="L73" s="20">
        <v>2295300</v>
      </c>
      <c r="M73" s="20">
        <v>7201616</v>
      </c>
      <c r="N73" s="20"/>
      <c r="O73" s="20"/>
      <c r="P73" s="20"/>
      <c r="Q73" s="20"/>
      <c r="R73" s="20"/>
      <c r="S73" s="20"/>
      <c r="T73" s="20"/>
      <c r="U73" s="20"/>
      <c r="V73" s="20">
        <v>14981436</v>
      </c>
      <c r="W73" s="20">
        <v>14677500</v>
      </c>
      <c r="X73" s="20"/>
      <c r="Y73" s="19"/>
      <c r="Z73" s="22">
        <v>30000000</v>
      </c>
    </row>
    <row r="74" spans="1:26" ht="13.5" hidden="1">
      <c r="A74" s="38" t="s">
        <v>109</v>
      </c>
      <c r="B74" s="18">
        <v>60470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>
        <v>60938970</v>
      </c>
      <c r="C75" s="27"/>
      <c r="D75" s="28">
        <v>70000000</v>
      </c>
      <c r="E75" s="29">
        <v>70000000</v>
      </c>
      <c r="F75" s="29">
        <v>6066702</v>
      </c>
      <c r="G75" s="29">
        <v>6402025</v>
      </c>
      <c r="H75" s="29">
        <v>6581429</v>
      </c>
      <c r="I75" s="29">
        <v>19050156</v>
      </c>
      <c r="J75" s="29">
        <v>6451400</v>
      </c>
      <c r="K75" s="29">
        <v>6710272</v>
      </c>
      <c r="L75" s="29">
        <v>7374600</v>
      </c>
      <c r="M75" s="29">
        <v>20536272</v>
      </c>
      <c r="N75" s="29"/>
      <c r="O75" s="29"/>
      <c r="P75" s="29"/>
      <c r="Q75" s="29"/>
      <c r="R75" s="29"/>
      <c r="S75" s="29"/>
      <c r="T75" s="29"/>
      <c r="U75" s="29"/>
      <c r="V75" s="29">
        <v>39586428</v>
      </c>
      <c r="W75" s="29">
        <v>34999998</v>
      </c>
      <c r="X75" s="29"/>
      <c r="Y75" s="28"/>
      <c r="Z75" s="30">
        <v>70000000</v>
      </c>
    </row>
    <row r="76" spans="1:26" ht="13.5" hidden="1">
      <c r="A76" s="41" t="s">
        <v>112</v>
      </c>
      <c r="B76" s="31">
        <v>691462780</v>
      </c>
      <c r="C76" s="31"/>
      <c r="D76" s="32">
        <v>841121112</v>
      </c>
      <c r="E76" s="33">
        <v>841121112</v>
      </c>
      <c r="F76" s="33">
        <v>67398314</v>
      </c>
      <c r="G76" s="33">
        <v>55723601</v>
      </c>
      <c r="H76" s="33">
        <v>58632142</v>
      </c>
      <c r="I76" s="33">
        <v>181754057</v>
      </c>
      <c r="J76" s="33">
        <v>60606435</v>
      </c>
      <c r="K76" s="33">
        <v>63726478</v>
      </c>
      <c r="L76" s="33">
        <v>46322527</v>
      </c>
      <c r="M76" s="33">
        <v>170655440</v>
      </c>
      <c r="N76" s="33"/>
      <c r="O76" s="33"/>
      <c r="P76" s="33"/>
      <c r="Q76" s="33"/>
      <c r="R76" s="33"/>
      <c r="S76" s="33"/>
      <c r="T76" s="33"/>
      <c r="U76" s="33"/>
      <c r="V76" s="33">
        <v>352409497</v>
      </c>
      <c r="W76" s="33">
        <v>420560556</v>
      </c>
      <c r="X76" s="33"/>
      <c r="Y76" s="32"/>
      <c r="Z76" s="34">
        <v>841121112</v>
      </c>
    </row>
    <row r="77" spans="1:26" ht="13.5" hidden="1">
      <c r="A77" s="36" t="s">
        <v>31</v>
      </c>
      <c r="B77" s="18">
        <v>287790103</v>
      </c>
      <c r="C77" s="18"/>
      <c r="D77" s="19">
        <v>233598768</v>
      </c>
      <c r="E77" s="20">
        <v>233598768</v>
      </c>
      <c r="F77" s="20">
        <v>12496027</v>
      </c>
      <c r="G77" s="20">
        <v>11933188</v>
      </c>
      <c r="H77" s="20">
        <v>12445818</v>
      </c>
      <c r="I77" s="20">
        <v>36875033</v>
      </c>
      <c r="J77" s="20">
        <v>10678068</v>
      </c>
      <c r="K77" s="20">
        <v>14582167</v>
      </c>
      <c r="L77" s="20">
        <v>8066766</v>
      </c>
      <c r="M77" s="20">
        <v>33327001</v>
      </c>
      <c r="N77" s="20"/>
      <c r="O77" s="20"/>
      <c r="P77" s="20"/>
      <c r="Q77" s="20"/>
      <c r="R77" s="20"/>
      <c r="S77" s="20"/>
      <c r="T77" s="20"/>
      <c r="U77" s="20"/>
      <c r="V77" s="20">
        <v>70202034</v>
      </c>
      <c r="W77" s="20">
        <v>116799384</v>
      </c>
      <c r="X77" s="20"/>
      <c r="Y77" s="19"/>
      <c r="Z77" s="22">
        <v>233598768</v>
      </c>
    </row>
    <row r="78" spans="1:26" ht="13.5" hidden="1">
      <c r="A78" s="37" t="s">
        <v>32</v>
      </c>
      <c r="B78" s="18">
        <v>403672677</v>
      </c>
      <c r="C78" s="18"/>
      <c r="D78" s="19">
        <v>537522348</v>
      </c>
      <c r="E78" s="20">
        <v>537522348</v>
      </c>
      <c r="F78" s="20">
        <v>53871816</v>
      </c>
      <c r="G78" s="20">
        <v>43790413</v>
      </c>
      <c r="H78" s="20">
        <v>45246217</v>
      </c>
      <c r="I78" s="20">
        <v>142908446</v>
      </c>
      <c r="J78" s="20">
        <v>49928367</v>
      </c>
      <c r="K78" s="20">
        <v>48164356</v>
      </c>
      <c r="L78" s="20">
        <v>37722039</v>
      </c>
      <c r="M78" s="20">
        <v>135814762</v>
      </c>
      <c r="N78" s="20"/>
      <c r="O78" s="20"/>
      <c r="P78" s="20"/>
      <c r="Q78" s="20"/>
      <c r="R78" s="20"/>
      <c r="S78" s="20"/>
      <c r="T78" s="20"/>
      <c r="U78" s="20"/>
      <c r="V78" s="20">
        <v>278723208</v>
      </c>
      <c r="W78" s="20">
        <v>268761174</v>
      </c>
      <c r="X78" s="20"/>
      <c r="Y78" s="19"/>
      <c r="Z78" s="22">
        <v>537522348</v>
      </c>
    </row>
    <row r="79" spans="1:26" ht="13.5" hidden="1">
      <c r="A79" s="38" t="s">
        <v>105</v>
      </c>
      <c r="B79" s="18"/>
      <c r="C79" s="18"/>
      <c r="D79" s="19">
        <v>367806084</v>
      </c>
      <c r="E79" s="20">
        <v>367806084</v>
      </c>
      <c r="F79" s="20">
        <v>37758880</v>
      </c>
      <c r="G79" s="20">
        <v>37188866</v>
      </c>
      <c r="H79" s="20">
        <v>33180263</v>
      </c>
      <c r="I79" s="20">
        <v>108128009</v>
      </c>
      <c r="J79" s="20">
        <v>37764000</v>
      </c>
      <c r="K79" s="20">
        <v>36275055</v>
      </c>
      <c r="L79" s="20">
        <v>24099687</v>
      </c>
      <c r="M79" s="20">
        <v>98138742</v>
      </c>
      <c r="N79" s="20"/>
      <c r="O79" s="20"/>
      <c r="P79" s="20"/>
      <c r="Q79" s="20"/>
      <c r="R79" s="20"/>
      <c r="S79" s="20"/>
      <c r="T79" s="20"/>
      <c r="U79" s="20"/>
      <c r="V79" s="20">
        <v>206266751</v>
      </c>
      <c r="W79" s="20">
        <v>183903042</v>
      </c>
      <c r="X79" s="20"/>
      <c r="Y79" s="19"/>
      <c r="Z79" s="22">
        <v>367806084</v>
      </c>
    </row>
    <row r="80" spans="1:26" ht="13.5" hidden="1">
      <c r="A80" s="38" t="s">
        <v>106</v>
      </c>
      <c r="B80" s="18"/>
      <c r="C80" s="18"/>
      <c r="D80" s="19">
        <v>117839796</v>
      </c>
      <c r="E80" s="20">
        <v>117839796</v>
      </c>
      <c r="F80" s="20">
        <v>4117921</v>
      </c>
      <c r="G80" s="20">
        <v>4179300</v>
      </c>
      <c r="H80" s="20">
        <v>4109843</v>
      </c>
      <c r="I80" s="20">
        <v>12407064</v>
      </c>
      <c r="J80" s="20">
        <v>3799272</v>
      </c>
      <c r="K80" s="20">
        <v>6390108</v>
      </c>
      <c r="L80" s="20">
        <v>2873435</v>
      </c>
      <c r="M80" s="20">
        <v>13062815</v>
      </c>
      <c r="N80" s="20"/>
      <c r="O80" s="20"/>
      <c r="P80" s="20"/>
      <c r="Q80" s="20"/>
      <c r="R80" s="20"/>
      <c r="S80" s="20"/>
      <c r="T80" s="20"/>
      <c r="U80" s="20"/>
      <c r="V80" s="20">
        <v>25469879</v>
      </c>
      <c r="W80" s="20">
        <v>58919898</v>
      </c>
      <c r="X80" s="20"/>
      <c r="Y80" s="19"/>
      <c r="Z80" s="22">
        <v>117839796</v>
      </c>
    </row>
    <row r="81" spans="1:26" ht="13.5" hidden="1">
      <c r="A81" s="38" t="s">
        <v>107</v>
      </c>
      <c r="B81" s="18"/>
      <c r="C81" s="18"/>
      <c r="D81" s="19">
        <v>27760548</v>
      </c>
      <c r="E81" s="20">
        <v>27760548</v>
      </c>
      <c r="F81" s="20">
        <v>1103849</v>
      </c>
      <c r="G81" s="20">
        <v>1162171</v>
      </c>
      <c r="H81" s="20">
        <v>1157001</v>
      </c>
      <c r="I81" s="20">
        <v>3423021</v>
      </c>
      <c r="J81" s="20">
        <v>1801884</v>
      </c>
      <c r="K81" s="20">
        <v>1611519</v>
      </c>
      <c r="L81" s="20">
        <v>974664</v>
      </c>
      <c r="M81" s="20">
        <v>4388067</v>
      </c>
      <c r="N81" s="20"/>
      <c r="O81" s="20"/>
      <c r="P81" s="20"/>
      <c r="Q81" s="20"/>
      <c r="R81" s="20"/>
      <c r="S81" s="20"/>
      <c r="T81" s="20"/>
      <c r="U81" s="20"/>
      <c r="V81" s="20">
        <v>7811088</v>
      </c>
      <c r="W81" s="20">
        <v>13880274</v>
      </c>
      <c r="X81" s="20"/>
      <c r="Y81" s="19"/>
      <c r="Z81" s="22">
        <v>27760548</v>
      </c>
    </row>
    <row r="82" spans="1:26" ht="13.5" hidden="1">
      <c r="A82" s="38" t="s">
        <v>108</v>
      </c>
      <c r="B82" s="18"/>
      <c r="C82" s="18"/>
      <c r="D82" s="19">
        <v>24115920</v>
      </c>
      <c r="E82" s="20">
        <v>24115920</v>
      </c>
      <c r="F82" s="20">
        <v>1066582</v>
      </c>
      <c r="G82" s="20">
        <v>1260076</v>
      </c>
      <c r="H82" s="20">
        <v>1076193</v>
      </c>
      <c r="I82" s="20">
        <v>3402851</v>
      </c>
      <c r="J82" s="20">
        <v>896205</v>
      </c>
      <c r="K82" s="20">
        <v>1274968</v>
      </c>
      <c r="L82" s="20">
        <v>676373</v>
      </c>
      <c r="M82" s="20">
        <v>2847546</v>
      </c>
      <c r="N82" s="20"/>
      <c r="O82" s="20"/>
      <c r="P82" s="20"/>
      <c r="Q82" s="20"/>
      <c r="R82" s="20"/>
      <c r="S82" s="20"/>
      <c r="T82" s="20"/>
      <c r="U82" s="20"/>
      <c r="V82" s="20">
        <v>6250397</v>
      </c>
      <c r="W82" s="20">
        <v>12057960</v>
      </c>
      <c r="X82" s="20"/>
      <c r="Y82" s="19"/>
      <c r="Z82" s="22">
        <v>24115920</v>
      </c>
    </row>
    <row r="83" spans="1:26" ht="13.5" hidden="1">
      <c r="A83" s="38" t="s">
        <v>109</v>
      </c>
      <c r="B83" s="18">
        <v>403672677</v>
      </c>
      <c r="C83" s="18"/>
      <c r="D83" s="19"/>
      <c r="E83" s="20"/>
      <c r="F83" s="20">
        <v>9824584</v>
      </c>
      <c r="G83" s="20"/>
      <c r="H83" s="20">
        <v>5722917</v>
      </c>
      <c r="I83" s="20">
        <v>15547501</v>
      </c>
      <c r="J83" s="20">
        <v>5667006</v>
      </c>
      <c r="K83" s="20">
        <v>2612706</v>
      </c>
      <c r="L83" s="20">
        <v>9097880</v>
      </c>
      <c r="M83" s="20">
        <v>17377592</v>
      </c>
      <c r="N83" s="20"/>
      <c r="O83" s="20"/>
      <c r="P83" s="20"/>
      <c r="Q83" s="20"/>
      <c r="R83" s="20"/>
      <c r="S83" s="20"/>
      <c r="T83" s="20"/>
      <c r="U83" s="20"/>
      <c r="V83" s="20">
        <v>32925093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69999996</v>
      </c>
      <c r="E84" s="29">
        <v>69999996</v>
      </c>
      <c r="F84" s="29">
        <v>1030471</v>
      </c>
      <c r="G84" s="29"/>
      <c r="H84" s="29">
        <v>940107</v>
      </c>
      <c r="I84" s="29">
        <v>1970578</v>
      </c>
      <c r="J84" s="29"/>
      <c r="K84" s="29">
        <v>979955</v>
      </c>
      <c r="L84" s="29">
        <v>533722</v>
      </c>
      <c r="M84" s="29">
        <v>1513677</v>
      </c>
      <c r="N84" s="29"/>
      <c r="O84" s="29"/>
      <c r="P84" s="29"/>
      <c r="Q84" s="29"/>
      <c r="R84" s="29"/>
      <c r="S84" s="29"/>
      <c r="T84" s="29"/>
      <c r="U84" s="29"/>
      <c r="V84" s="29">
        <v>3484255</v>
      </c>
      <c r="W84" s="29">
        <v>34999998</v>
      </c>
      <c r="X84" s="29"/>
      <c r="Y84" s="28"/>
      <c r="Z84" s="30">
        <v>69999996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300115382</v>
      </c>
      <c r="E5" s="59">
        <v>300115382</v>
      </c>
      <c r="F5" s="59">
        <v>24429195</v>
      </c>
      <c r="G5" s="59">
        <v>24913779</v>
      </c>
      <c r="H5" s="59">
        <v>24774125</v>
      </c>
      <c r="I5" s="59">
        <v>74117099</v>
      </c>
      <c r="J5" s="59">
        <v>24722882</v>
      </c>
      <c r="K5" s="59">
        <v>24793435</v>
      </c>
      <c r="L5" s="59">
        <v>24797226</v>
      </c>
      <c r="M5" s="59">
        <v>74313543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148430642</v>
      </c>
      <c r="W5" s="59">
        <v>143510350</v>
      </c>
      <c r="X5" s="59">
        <v>4920292</v>
      </c>
      <c r="Y5" s="60">
        <v>3.43</v>
      </c>
      <c r="Z5" s="61">
        <v>300115382</v>
      </c>
    </row>
    <row r="6" spans="1:26" ht="13.5">
      <c r="A6" s="57" t="s">
        <v>32</v>
      </c>
      <c r="B6" s="18">
        <v>0</v>
      </c>
      <c r="C6" s="18">
        <v>0</v>
      </c>
      <c r="D6" s="58">
        <v>2921054967</v>
      </c>
      <c r="E6" s="59">
        <v>2921054967</v>
      </c>
      <c r="F6" s="59">
        <v>254645546</v>
      </c>
      <c r="G6" s="59">
        <v>254603560</v>
      </c>
      <c r="H6" s="59">
        <v>216289634</v>
      </c>
      <c r="I6" s="59">
        <v>725538740</v>
      </c>
      <c r="J6" s="59">
        <v>218795388</v>
      </c>
      <c r="K6" s="59">
        <v>250195814</v>
      </c>
      <c r="L6" s="59">
        <v>268650229</v>
      </c>
      <c r="M6" s="59">
        <v>737641431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1463180171</v>
      </c>
      <c r="W6" s="59">
        <v>1466363536</v>
      </c>
      <c r="X6" s="59">
        <v>-3183365</v>
      </c>
      <c r="Y6" s="60">
        <v>-0.22</v>
      </c>
      <c r="Z6" s="61">
        <v>2921054967</v>
      </c>
    </row>
    <row r="7" spans="1:26" ht="13.5">
      <c r="A7" s="57" t="s">
        <v>33</v>
      </c>
      <c r="B7" s="18">
        <v>0</v>
      </c>
      <c r="C7" s="18">
        <v>0</v>
      </c>
      <c r="D7" s="58">
        <v>35240813</v>
      </c>
      <c r="E7" s="59">
        <v>35240813</v>
      </c>
      <c r="F7" s="59">
        <v>464644</v>
      </c>
      <c r="G7" s="59">
        <v>1512925</v>
      </c>
      <c r="H7" s="59">
        <v>1009725</v>
      </c>
      <c r="I7" s="59">
        <v>2987294</v>
      </c>
      <c r="J7" s="59">
        <v>599346</v>
      </c>
      <c r="K7" s="59">
        <v>400892</v>
      </c>
      <c r="L7" s="59">
        <v>940641</v>
      </c>
      <c r="M7" s="59">
        <v>1940879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4928173</v>
      </c>
      <c r="W7" s="59">
        <v>17628596</v>
      </c>
      <c r="X7" s="59">
        <v>-12700423</v>
      </c>
      <c r="Y7" s="60">
        <v>-72.04</v>
      </c>
      <c r="Z7" s="61">
        <v>35240813</v>
      </c>
    </row>
    <row r="8" spans="1:26" ht="13.5">
      <c r="A8" s="57" t="s">
        <v>34</v>
      </c>
      <c r="B8" s="18">
        <v>0</v>
      </c>
      <c r="C8" s="18">
        <v>0</v>
      </c>
      <c r="D8" s="58">
        <v>583767909</v>
      </c>
      <c r="E8" s="59">
        <v>583767909</v>
      </c>
      <c r="F8" s="59">
        <v>91267001</v>
      </c>
      <c r="G8" s="59">
        <v>4342511</v>
      </c>
      <c r="H8" s="59">
        <v>369535</v>
      </c>
      <c r="I8" s="59">
        <v>95979047</v>
      </c>
      <c r="J8" s="59">
        <v>22635143</v>
      </c>
      <c r="K8" s="59">
        <v>0</v>
      </c>
      <c r="L8" s="59">
        <v>57582079</v>
      </c>
      <c r="M8" s="59">
        <v>80217222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176196269</v>
      </c>
      <c r="W8" s="59">
        <v>400000000</v>
      </c>
      <c r="X8" s="59">
        <v>-223803731</v>
      </c>
      <c r="Y8" s="60">
        <v>-55.95</v>
      </c>
      <c r="Z8" s="61">
        <v>583767909</v>
      </c>
    </row>
    <row r="9" spans="1:26" ht="13.5">
      <c r="A9" s="57" t="s">
        <v>35</v>
      </c>
      <c r="B9" s="18">
        <v>0</v>
      </c>
      <c r="C9" s="18">
        <v>0</v>
      </c>
      <c r="D9" s="58">
        <v>216722654</v>
      </c>
      <c r="E9" s="59">
        <v>216722654</v>
      </c>
      <c r="F9" s="59">
        <v>22260564</v>
      </c>
      <c r="G9" s="59">
        <v>16332153</v>
      </c>
      <c r="H9" s="59">
        <v>23400041</v>
      </c>
      <c r="I9" s="59">
        <v>61992758</v>
      </c>
      <c r="J9" s="59">
        <v>19618138</v>
      </c>
      <c r="K9" s="59">
        <v>24802753</v>
      </c>
      <c r="L9" s="59">
        <v>16080454</v>
      </c>
      <c r="M9" s="59">
        <v>60501345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122494103</v>
      </c>
      <c r="W9" s="59">
        <v>105677882</v>
      </c>
      <c r="X9" s="59">
        <v>16816221</v>
      </c>
      <c r="Y9" s="60">
        <v>15.91</v>
      </c>
      <c r="Z9" s="61">
        <v>216722654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4056901725</v>
      </c>
      <c r="E10" s="65">
        <f t="shared" si="0"/>
        <v>4056901725</v>
      </c>
      <c r="F10" s="65">
        <f t="shared" si="0"/>
        <v>393066950</v>
      </c>
      <c r="G10" s="65">
        <f t="shared" si="0"/>
        <v>301704928</v>
      </c>
      <c r="H10" s="65">
        <f t="shared" si="0"/>
        <v>265843060</v>
      </c>
      <c r="I10" s="65">
        <f t="shared" si="0"/>
        <v>960614938</v>
      </c>
      <c r="J10" s="65">
        <f t="shared" si="0"/>
        <v>286370897</v>
      </c>
      <c r="K10" s="65">
        <f t="shared" si="0"/>
        <v>300192894</v>
      </c>
      <c r="L10" s="65">
        <f t="shared" si="0"/>
        <v>368050629</v>
      </c>
      <c r="M10" s="65">
        <f t="shared" si="0"/>
        <v>954614420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1915229358</v>
      </c>
      <c r="W10" s="65">
        <f t="shared" si="0"/>
        <v>2133180364</v>
      </c>
      <c r="X10" s="65">
        <f t="shared" si="0"/>
        <v>-217951006</v>
      </c>
      <c r="Y10" s="66">
        <f>+IF(W10&lt;&gt;0,(X10/W10)*100,0)</f>
        <v>-10.217186023188052</v>
      </c>
      <c r="Z10" s="67">
        <f t="shared" si="0"/>
        <v>4056901725</v>
      </c>
    </row>
    <row r="11" spans="1:26" ht="13.5">
      <c r="A11" s="57" t="s">
        <v>36</v>
      </c>
      <c r="B11" s="18">
        <v>0</v>
      </c>
      <c r="C11" s="18">
        <v>0</v>
      </c>
      <c r="D11" s="58">
        <v>577888981</v>
      </c>
      <c r="E11" s="59">
        <v>577888981</v>
      </c>
      <c r="F11" s="59">
        <v>47765377</v>
      </c>
      <c r="G11" s="59">
        <v>48639522</v>
      </c>
      <c r="H11" s="59">
        <v>46295847</v>
      </c>
      <c r="I11" s="59">
        <v>142700746</v>
      </c>
      <c r="J11" s="59">
        <v>46626644</v>
      </c>
      <c r="K11" s="59">
        <v>45995261</v>
      </c>
      <c r="L11" s="59">
        <v>45960532</v>
      </c>
      <c r="M11" s="59">
        <v>138582437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281283183</v>
      </c>
      <c r="W11" s="59">
        <v>290650530</v>
      </c>
      <c r="X11" s="59">
        <v>-9367347</v>
      </c>
      <c r="Y11" s="60">
        <v>-3.22</v>
      </c>
      <c r="Z11" s="61">
        <v>577888981</v>
      </c>
    </row>
    <row r="12" spans="1:26" ht="13.5">
      <c r="A12" s="57" t="s">
        <v>37</v>
      </c>
      <c r="B12" s="18">
        <v>0</v>
      </c>
      <c r="C12" s="18">
        <v>0</v>
      </c>
      <c r="D12" s="58">
        <v>30722162</v>
      </c>
      <c r="E12" s="59">
        <v>30722162</v>
      </c>
      <c r="F12" s="59">
        <v>2172565</v>
      </c>
      <c r="G12" s="59">
        <v>2217730</v>
      </c>
      <c r="H12" s="59">
        <v>2720995</v>
      </c>
      <c r="I12" s="59">
        <v>7111290</v>
      </c>
      <c r="J12" s="59">
        <v>2765869</v>
      </c>
      <c r="K12" s="59">
        <v>2706565</v>
      </c>
      <c r="L12" s="59">
        <v>2714768</v>
      </c>
      <c r="M12" s="59">
        <v>8187202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15298492</v>
      </c>
      <c r="W12" s="59">
        <v>15316987</v>
      </c>
      <c r="X12" s="59">
        <v>-18495</v>
      </c>
      <c r="Y12" s="60">
        <v>-0.12</v>
      </c>
      <c r="Z12" s="61">
        <v>30722162</v>
      </c>
    </row>
    <row r="13" spans="1:26" ht="13.5">
      <c r="A13" s="57" t="s">
        <v>98</v>
      </c>
      <c r="B13" s="18">
        <v>0</v>
      </c>
      <c r="C13" s="18">
        <v>0</v>
      </c>
      <c r="D13" s="58">
        <v>415968379</v>
      </c>
      <c r="E13" s="59">
        <v>415968379</v>
      </c>
      <c r="F13" s="59">
        <v>2083081</v>
      </c>
      <c r="G13" s="59">
        <v>1920119</v>
      </c>
      <c r="H13" s="59">
        <v>1789746</v>
      </c>
      <c r="I13" s="59">
        <v>5792946</v>
      </c>
      <c r="J13" s="59">
        <v>417184</v>
      </c>
      <c r="K13" s="59">
        <v>1351702</v>
      </c>
      <c r="L13" s="59">
        <v>1335017</v>
      </c>
      <c r="M13" s="59">
        <v>3103903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8896849</v>
      </c>
      <c r="W13" s="59">
        <v>184623961</v>
      </c>
      <c r="X13" s="59">
        <v>-175727112</v>
      </c>
      <c r="Y13" s="60">
        <v>-95.18</v>
      </c>
      <c r="Z13" s="61">
        <v>415968379</v>
      </c>
    </row>
    <row r="14" spans="1:26" ht="13.5">
      <c r="A14" s="57" t="s">
        <v>38</v>
      </c>
      <c r="B14" s="18">
        <v>0</v>
      </c>
      <c r="C14" s="18">
        <v>0</v>
      </c>
      <c r="D14" s="58">
        <v>52720935</v>
      </c>
      <c r="E14" s="59">
        <v>52720935</v>
      </c>
      <c r="F14" s="59">
        <v>1672414</v>
      </c>
      <c r="G14" s="59">
        <v>4378986</v>
      </c>
      <c r="H14" s="59">
        <v>1652568</v>
      </c>
      <c r="I14" s="59">
        <v>7703968</v>
      </c>
      <c r="J14" s="59">
        <v>0</v>
      </c>
      <c r="K14" s="59">
        <v>1686824</v>
      </c>
      <c r="L14" s="59">
        <v>23070083</v>
      </c>
      <c r="M14" s="59">
        <v>24756907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32460875</v>
      </c>
      <c r="W14" s="59">
        <v>26429793</v>
      </c>
      <c r="X14" s="59">
        <v>6031082</v>
      </c>
      <c r="Y14" s="60">
        <v>22.82</v>
      </c>
      <c r="Z14" s="61">
        <v>52720935</v>
      </c>
    </row>
    <row r="15" spans="1:26" ht="13.5">
      <c r="A15" s="57" t="s">
        <v>39</v>
      </c>
      <c r="B15" s="18">
        <v>0</v>
      </c>
      <c r="C15" s="18">
        <v>0</v>
      </c>
      <c r="D15" s="58">
        <v>1900983638</v>
      </c>
      <c r="E15" s="59">
        <v>1900983638</v>
      </c>
      <c r="F15" s="59">
        <v>123475060</v>
      </c>
      <c r="G15" s="59">
        <v>279711758</v>
      </c>
      <c r="H15" s="59">
        <v>207055793</v>
      </c>
      <c r="I15" s="59">
        <v>610242611</v>
      </c>
      <c r="J15" s="59">
        <v>161575010</v>
      </c>
      <c r="K15" s="59">
        <v>144155531</v>
      </c>
      <c r="L15" s="59">
        <v>185430760</v>
      </c>
      <c r="M15" s="59">
        <v>491161301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1101403912</v>
      </c>
      <c r="W15" s="59">
        <v>933664936</v>
      </c>
      <c r="X15" s="59">
        <v>167738976</v>
      </c>
      <c r="Y15" s="60">
        <v>17.97</v>
      </c>
      <c r="Z15" s="61">
        <v>1900983638</v>
      </c>
    </row>
    <row r="16" spans="1:26" ht="13.5">
      <c r="A16" s="68" t="s">
        <v>40</v>
      </c>
      <c r="B16" s="18">
        <v>0</v>
      </c>
      <c r="C16" s="18">
        <v>0</v>
      </c>
      <c r="D16" s="58">
        <v>24778715</v>
      </c>
      <c r="E16" s="59">
        <v>24778715</v>
      </c>
      <c r="F16" s="59">
        <v>0</v>
      </c>
      <c r="G16" s="59">
        <v>0</v>
      </c>
      <c r="H16" s="59">
        <v>924470</v>
      </c>
      <c r="I16" s="59">
        <v>924470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924470</v>
      </c>
      <c r="W16" s="59">
        <v>12089457</v>
      </c>
      <c r="X16" s="59">
        <v>-11164987</v>
      </c>
      <c r="Y16" s="60">
        <v>-92.35</v>
      </c>
      <c r="Z16" s="61">
        <v>24778715</v>
      </c>
    </row>
    <row r="17" spans="1:26" ht="13.5">
      <c r="A17" s="57" t="s">
        <v>41</v>
      </c>
      <c r="B17" s="18">
        <v>0</v>
      </c>
      <c r="C17" s="18">
        <v>0</v>
      </c>
      <c r="D17" s="58">
        <v>882972233</v>
      </c>
      <c r="E17" s="59">
        <v>882972233</v>
      </c>
      <c r="F17" s="59">
        <v>14003282</v>
      </c>
      <c r="G17" s="59">
        <v>22260878</v>
      </c>
      <c r="H17" s="59">
        <v>29848583</v>
      </c>
      <c r="I17" s="59">
        <v>66112743</v>
      </c>
      <c r="J17" s="59">
        <v>26459686</v>
      </c>
      <c r="K17" s="59">
        <v>38759969</v>
      </c>
      <c r="L17" s="59">
        <v>24146650</v>
      </c>
      <c r="M17" s="59">
        <v>89366305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155479048</v>
      </c>
      <c r="W17" s="59">
        <v>460512606</v>
      </c>
      <c r="X17" s="59">
        <v>-305033558</v>
      </c>
      <c r="Y17" s="60">
        <v>-66.24</v>
      </c>
      <c r="Z17" s="61">
        <v>882972233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3886035043</v>
      </c>
      <c r="E18" s="72">
        <f t="shared" si="1"/>
        <v>3886035043</v>
      </c>
      <c r="F18" s="72">
        <f t="shared" si="1"/>
        <v>191171779</v>
      </c>
      <c r="G18" s="72">
        <f t="shared" si="1"/>
        <v>359128993</v>
      </c>
      <c r="H18" s="72">
        <f t="shared" si="1"/>
        <v>290288002</v>
      </c>
      <c r="I18" s="72">
        <f t="shared" si="1"/>
        <v>840588774</v>
      </c>
      <c r="J18" s="72">
        <f t="shared" si="1"/>
        <v>237844393</v>
      </c>
      <c r="K18" s="72">
        <f t="shared" si="1"/>
        <v>234655852</v>
      </c>
      <c r="L18" s="72">
        <f t="shared" si="1"/>
        <v>282657810</v>
      </c>
      <c r="M18" s="72">
        <f t="shared" si="1"/>
        <v>755158055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1595746829</v>
      </c>
      <c r="W18" s="72">
        <f t="shared" si="1"/>
        <v>1923288270</v>
      </c>
      <c r="X18" s="72">
        <f t="shared" si="1"/>
        <v>-327541441</v>
      </c>
      <c r="Y18" s="66">
        <f>+IF(W18&lt;&gt;0,(X18/W18)*100,0)</f>
        <v>-17.030283297053543</v>
      </c>
      <c r="Z18" s="73">
        <f t="shared" si="1"/>
        <v>3886035043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170866682</v>
      </c>
      <c r="E19" s="76">
        <f t="shared" si="2"/>
        <v>170866682</v>
      </c>
      <c r="F19" s="76">
        <f t="shared" si="2"/>
        <v>201895171</v>
      </c>
      <c r="G19" s="76">
        <f t="shared" si="2"/>
        <v>-57424065</v>
      </c>
      <c r="H19" s="76">
        <f t="shared" si="2"/>
        <v>-24444942</v>
      </c>
      <c r="I19" s="76">
        <f t="shared" si="2"/>
        <v>120026164</v>
      </c>
      <c r="J19" s="76">
        <f t="shared" si="2"/>
        <v>48526504</v>
      </c>
      <c r="K19" s="76">
        <f t="shared" si="2"/>
        <v>65537042</v>
      </c>
      <c r="L19" s="76">
        <f t="shared" si="2"/>
        <v>85392819</v>
      </c>
      <c r="M19" s="76">
        <f t="shared" si="2"/>
        <v>199456365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319482529</v>
      </c>
      <c r="W19" s="76">
        <f>IF(E10=E18,0,W10-W18)</f>
        <v>209892094</v>
      </c>
      <c r="X19" s="76">
        <f t="shared" si="2"/>
        <v>109590435</v>
      </c>
      <c r="Y19" s="77">
        <f>+IF(W19&lt;&gt;0,(X19/W19)*100,0)</f>
        <v>52.21275032874749</v>
      </c>
      <c r="Z19" s="78">
        <f t="shared" si="2"/>
        <v>170866682</v>
      </c>
    </row>
    <row r="20" spans="1:26" ht="13.5">
      <c r="A20" s="57" t="s">
        <v>44</v>
      </c>
      <c r="B20" s="18">
        <v>0</v>
      </c>
      <c r="C20" s="18">
        <v>0</v>
      </c>
      <c r="D20" s="58">
        <v>398874090</v>
      </c>
      <c r="E20" s="59">
        <v>398874090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198424764</v>
      </c>
      <c r="X20" s="59">
        <v>-198424764</v>
      </c>
      <c r="Y20" s="60">
        <v>-100</v>
      </c>
      <c r="Z20" s="61">
        <v>398874090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569740772</v>
      </c>
      <c r="E22" s="87">
        <f t="shared" si="3"/>
        <v>569740772</v>
      </c>
      <c r="F22" s="87">
        <f t="shared" si="3"/>
        <v>201895171</v>
      </c>
      <c r="G22" s="87">
        <f t="shared" si="3"/>
        <v>-57424065</v>
      </c>
      <c r="H22" s="87">
        <f t="shared" si="3"/>
        <v>-24444942</v>
      </c>
      <c r="I22" s="87">
        <f t="shared" si="3"/>
        <v>120026164</v>
      </c>
      <c r="J22" s="87">
        <f t="shared" si="3"/>
        <v>48526504</v>
      </c>
      <c r="K22" s="87">
        <f t="shared" si="3"/>
        <v>65537042</v>
      </c>
      <c r="L22" s="87">
        <f t="shared" si="3"/>
        <v>85392819</v>
      </c>
      <c r="M22" s="87">
        <f t="shared" si="3"/>
        <v>199456365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319482529</v>
      </c>
      <c r="W22" s="87">
        <f t="shared" si="3"/>
        <v>408316858</v>
      </c>
      <c r="X22" s="87">
        <f t="shared" si="3"/>
        <v>-88834329</v>
      </c>
      <c r="Y22" s="88">
        <f>+IF(W22&lt;&gt;0,(X22/W22)*100,0)</f>
        <v>-21.756223692336505</v>
      </c>
      <c r="Z22" s="89">
        <f t="shared" si="3"/>
        <v>569740772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569740772</v>
      </c>
      <c r="E24" s="76">
        <f t="shared" si="4"/>
        <v>569740772</v>
      </c>
      <c r="F24" s="76">
        <f t="shared" si="4"/>
        <v>201895171</v>
      </c>
      <c r="G24" s="76">
        <f t="shared" si="4"/>
        <v>-57424065</v>
      </c>
      <c r="H24" s="76">
        <f t="shared" si="4"/>
        <v>-24444942</v>
      </c>
      <c r="I24" s="76">
        <f t="shared" si="4"/>
        <v>120026164</v>
      </c>
      <c r="J24" s="76">
        <f t="shared" si="4"/>
        <v>48526504</v>
      </c>
      <c r="K24" s="76">
        <f t="shared" si="4"/>
        <v>65537042</v>
      </c>
      <c r="L24" s="76">
        <f t="shared" si="4"/>
        <v>85392819</v>
      </c>
      <c r="M24" s="76">
        <f t="shared" si="4"/>
        <v>199456365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319482529</v>
      </c>
      <c r="W24" s="76">
        <f t="shared" si="4"/>
        <v>408316858</v>
      </c>
      <c r="X24" s="76">
        <f t="shared" si="4"/>
        <v>-88834329</v>
      </c>
      <c r="Y24" s="77">
        <f>+IF(W24&lt;&gt;0,(X24/W24)*100,0)</f>
        <v>-21.756223692336505</v>
      </c>
      <c r="Z24" s="78">
        <f t="shared" si="4"/>
        <v>569740772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486874090</v>
      </c>
      <c r="E27" s="99">
        <v>486874090</v>
      </c>
      <c r="F27" s="99">
        <v>34235696</v>
      </c>
      <c r="G27" s="99">
        <v>29778636</v>
      </c>
      <c r="H27" s="99">
        <v>20532565</v>
      </c>
      <c r="I27" s="99">
        <v>84546897</v>
      </c>
      <c r="J27" s="99">
        <v>21799556</v>
      </c>
      <c r="K27" s="99">
        <v>77376189</v>
      </c>
      <c r="L27" s="99">
        <v>20708447</v>
      </c>
      <c r="M27" s="99">
        <v>119884192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204431089</v>
      </c>
      <c r="W27" s="99">
        <v>243437045</v>
      </c>
      <c r="X27" s="99">
        <v>-39005956</v>
      </c>
      <c r="Y27" s="100">
        <v>-16.02</v>
      </c>
      <c r="Z27" s="101">
        <v>486874090</v>
      </c>
    </row>
    <row r="28" spans="1:26" ht="13.5">
      <c r="A28" s="102" t="s">
        <v>44</v>
      </c>
      <c r="B28" s="18">
        <v>0</v>
      </c>
      <c r="C28" s="18">
        <v>0</v>
      </c>
      <c r="D28" s="58">
        <v>398874090</v>
      </c>
      <c r="E28" s="59">
        <v>398874090</v>
      </c>
      <c r="F28" s="59">
        <v>34235696</v>
      </c>
      <c r="G28" s="59">
        <v>29049636</v>
      </c>
      <c r="H28" s="59">
        <v>20532565</v>
      </c>
      <c r="I28" s="59">
        <v>83817897</v>
      </c>
      <c r="J28" s="59">
        <v>21655946</v>
      </c>
      <c r="K28" s="59">
        <v>39179374</v>
      </c>
      <c r="L28" s="59">
        <v>20382520</v>
      </c>
      <c r="M28" s="59">
        <v>81217840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165035737</v>
      </c>
      <c r="W28" s="59">
        <v>199437045</v>
      </c>
      <c r="X28" s="59">
        <v>-34401308</v>
      </c>
      <c r="Y28" s="60">
        <v>-17.25</v>
      </c>
      <c r="Z28" s="61">
        <v>398874090</v>
      </c>
    </row>
    <row r="29" spans="1:26" ht="13.5">
      <c r="A29" s="57" t="s">
        <v>102</v>
      </c>
      <c r="B29" s="18">
        <v>0</v>
      </c>
      <c r="C29" s="18">
        <v>0</v>
      </c>
      <c r="D29" s="58">
        <v>69000000</v>
      </c>
      <c r="E29" s="59">
        <v>69000000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32905806</v>
      </c>
      <c r="L29" s="59">
        <v>0</v>
      </c>
      <c r="M29" s="59">
        <v>32905806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32905806</v>
      </c>
      <c r="W29" s="59">
        <v>34500000</v>
      </c>
      <c r="X29" s="59">
        <v>-1594194</v>
      </c>
      <c r="Y29" s="60">
        <v>-4.62</v>
      </c>
      <c r="Z29" s="61">
        <v>69000000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5242565</v>
      </c>
      <c r="L30" s="59">
        <v>315977</v>
      </c>
      <c r="M30" s="59">
        <v>5558542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5558542</v>
      </c>
      <c r="W30" s="59"/>
      <c r="X30" s="59">
        <v>5558542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19000000</v>
      </c>
      <c r="E31" s="59">
        <v>19000000</v>
      </c>
      <c r="F31" s="59">
        <v>0</v>
      </c>
      <c r="G31" s="59">
        <v>729000</v>
      </c>
      <c r="H31" s="59">
        <v>0</v>
      </c>
      <c r="I31" s="59">
        <v>729000</v>
      </c>
      <c r="J31" s="59">
        <v>143610</v>
      </c>
      <c r="K31" s="59">
        <v>48445</v>
      </c>
      <c r="L31" s="59">
        <v>9950</v>
      </c>
      <c r="M31" s="59">
        <v>202005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931005</v>
      </c>
      <c r="W31" s="59">
        <v>9500000</v>
      </c>
      <c r="X31" s="59">
        <v>-8568995</v>
      </c>
      <c r="Y31" s="60">
        <v>-90.2</v>
      </c>
      <c r="Z31" s="61">
        <v>19000000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486874090</v>
      </c>
      <c r="E32" s="99">
        <f t="shared" si="5"/>
        <v>486874090</v>
      </c>
      <c r="F32" s="99">
        <f t="shared" si="5"/>
        <v>34235696</v>
      </c>
      <c r="G32" s="99">
        <f t="shared" si="5"/>
        <v>29778636</v>
      </c>
      <c r="H32" s="99">
        <f t="shared" si="5"/>
        <v>20532565</v>
      </c>
      <c r="I32" s="99">
        <f t="shared" si="5"/>
        <v>84546897</v>
      </c>
      <c r="J32" s="99">
        <f t="shared" si="5"/>
        <v>21799556</v>
      </c>
      <c r="K32" s="99">
        <f t="shared" si="5"/>
        <v>77376190</v>
      </c>
      <c r="L32" s="99">
        <f t="shared" si="5"/>
        <v>20708447</v>
      </c>
      <c r="M32" s="99">
        <f t="shared" si="5"/>
        <v>119884193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204431090</v>
      </c>
      <c r="W32" s="99">
        <f t="shared" si="5"/>
        <v>243437045</v>
      </c>
      <c r="X32" s="99">
        <f t="shared" si="5"/>
        <v>-39005955</v>
      </c>
      <c r="Y32" s="100">
        <f>+IF(W32&lt;&gt;0,(X32/W32)*100,0)</f>
        <v>-16.023015313877146</v>
      </c>
      <c r="Z32" s="101">
        <f t="shared" si="5"/>
        <v>486874090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1528237939</v>
      </c>
      <c r="E35" s="59">
        <v>1528237939</v>
      </c>
      <c r="F35" s="59">
        <v>33574734</v>
      </c>
      <c r="G35" s="59">
        <v>66059969</v>
      </c>
      <c r="H35" s="59">
        <v>-542261451</v>
      </c>
      <c r="I35" s="59">
        <v>-542261451</v>
      </c>
      <c r="J35" s="59">
        <v>-135012813</v>
      </c>
      <c r="K35" s="59">
        <v>194263844</v>
      </c>
      <c r="L35" s="59">
        <v>136440715</v>
      </c>
      <c r="M35" s="59">
        <v>136440715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136440715</v>
      </c>
      <c r="W35" s="59">
        <v>764118970</v>
      </c>
      <c r="X35" s="59">
        <v>-627678255</v>
      </c>
      <c r="Y35" s="60">
        <v>-82.14</v>
      </c>
      <c r="Z35" s="61">
        <v>1528237939</v>
      </c>
    </row>
    <row r="36" spans="1:26" ht="13.5">
      <c r="A36" s="57" t="s">
        <v>53</v>
      </c>
      <c r="B36" s="18">
        <v>0</v>
      </c>
      <c r="C36" s="18">
        <v>0</v>
      </c>
      <c r="D36" s="58">
        <v>9522300158</v>
      </c>
      <c r="E36" s="59">
        <v>9522300158</v>
      </c>
      <c r="F36" s="59">
        <v>138260354</v>
      </c>
      <c r="G36" s="59">
        <v>23598391</v>
      </c>
      <c r="H36" s="59">
        <v>-319356013</v>
      </c>
      <c r="I36" s="59">
        <v>-319356013</v>
      </c>
      <c r="J36" s="59">
        <v>-309036881</v>
      </c>
      <c r="K36" s="59">
        <v>405176163</v>
      </c>
      <c r="L36" s="59">
        <v>21083777</v>
      </c>
      <c r="M36" s="59">
        <v>21083777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21083777</v>
      </c>
      <c r="W36" s="59">
        <v>4761150079</v>
      </c>
      <c r="X36" s="59">
        <v>-4740066302</v>
      </c>
      <c r="Y36" s="60">
        <v>-99.56</v>
      </c>
      <c r="Z36" s="61">
        <v>9522300158</v>
      </c>
    </row>
    <row r="37" spans="1:26" ht="13.5">
      <c r="A37" s="57" t="s">
        <v>54</v>
      </c>
      <c r="B37" s="18">
        <v>0</v>
      </c>
      <c r="C37" s="18">
        <v>0</v>
      </c>
      <c r="D37" s="58">
        <v>912436362</v>
      </c>
      <c r="E37" s="59">
        <v>912436362</v>
      </c>
      <c r="F37" s="59">
        <v>110959992</v>
      </c>
      <c r="G37" s="59">
        <v>127955903</v>
      </c>
      <c r="H37" s="59">
        <v>-70152792</v>
      </c>
      <c r="I37" s="59">
        <v>-70152792</v>
      </c>
      <c r="J37" s="59">
        <v>-86315205</v>
      </c>
      <c r="K37" s="59">
        <v>42222969</v>
      </c>
      <c r="L37" s="59">
        <v>20407656</v>
      </c>
      <c r="M37" s="59">
        <v>20407656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20407656</v>
      </c>
      <c r="W37" s="59">
        <v>456218181</v>
      </c>
      <c r="X37" s="59">
        <v>-435810525</v>
      </c>
      <c r="Y37" s="60">
        <v>-95.53</v>
      </c>
      <c r="Z37" s="61">
        <v>912436362</v>
      </c>
    </row>
    <row r="38" spans="1:26" ht="13.5">
      <c r="A38" s="57" t="s">
        <v>55</v>
      </c>
      <c r="B38" s="18">
        <v>0</v>
      </c>
      <c r="C38" s="18">
        <v>0</v>
      </c>
      <c r="D38" s="58">
        <v>775325170</v>
      </c>
      <c r="E38" s="59">
        <v>775325170</v>
      </c>
      <c r="F38" s="59">
        <v>8518560</v>
      </c>
      <c r="G38" s="59">
        <v>47571889</v>
      </c>
      <c r="H38" s="59">
        <v>885139</v>
      </c>
      <c r="I38" s="59">
        <v>885139</v>
      </c>
      <c r="J38" s="59">
        <v>-163360025</v>
      </c>
      <c r="K38" s="59">
        <v>163360383</v>
      </c>
      <c r="L38" s="59">
        <v>-7754965</v>
      </c>
      <c r="M38" s="59">
        <v>-7754965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-7754965</v>
      </c>
      <c r="W38" s="59">
        <v>387662585</v>
      </c>
      <c r="X38" s="59">
        <v>-395417550</v>
      </c>
      <c r="Y38" s="60">
        <v>-102</v>
      </c>
      <c r="Z38" s="61">
        <v>775325170</v>
      </c>
    </row>
    <row r="39" spans="1:26" ht="13.5">
      <c r="A39" s="57" t="s">
        <v>56</v>
      </c>
      <c r="B39" s="18">
        <v>0</v>
      </c>
      <c r="C39" s="18">
        <v>0</v>
      </c>
      <c r="D39" s="58">
        <v>9362776565</v>
      </c>
      <c r="E39" s="59">
        <v>9362776565</v>
      </c>
      <c r="F39" s="59">
        <v>52356536</v>
      </c>
      <c r="G39" s="59">
        <v>-85869432</v>
      </c>
      <c r="H39" s="59">
        <v>-792349811</v>
      </c>
      <c r="I39" s="59">
        <v>-792349811</v>
      </c>
      <c r="J39" s="59">
        <v>-194374464</v>
      </c>
      <c r="K39" s="59">
        <v>393856655</v>
      </c>
      <c r="L39" s="59">
        <v>144871801</v>
      </c>
      <c r="M39" s="59">
        <v>144871801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144871801</v>
      </c>
      <c r="W39" s="59">
        <v>4681388283</v>
      </c>
      <c r="X39" s="59">
        <v>-4536516482</v>
      </c>
      <c r="Y39" s="60">
        <v>-96.91</v>
      </c>
      <c r="Z39" s="61">
        <v>9362776565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954035459</v>
      </c>
      <c r="E42" s="59">
        <v>954035459</v>
      </c>
      <c r="F42" s="59">
        <v>371417688</v>
      </c>
      <c r="G42" s="59">
        <v>-122878679</v>
      </c>
      <c r="H42" s="59">
        <v>-38739735</v>
      </c>
      <c r="I42" s="59">
        <v>209799274</v>
      </c>
      <c r="J42" s="59">
        <v>28109549</v>
      </c>
      <c r="K42" s="59">
        <v>130585929</v>
      </c>
      <c r="L42" s="59">
        <v>326476337</v>
      </c>
      <c r="M42" s="59">
        <v>485171815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694971089</v>
      </c>
      <c r="W42" s="59">
        <v>577315035</v>
      </c>
      <c r="X42" s="59">
        <v>117656054</v>
      </c>
      <c r="Y42" s="60">
        <v>20.38</v>
      </c>
      <c r="Z42" s="61">
        <v>954035459</v>
      </c>
    </row>
    <row r="43" spans="1:26" ht="13.5">
      <c r="A43" s="57" t="s">
        <v>59</v>
      </c>
      <c r="B43" s="18">
        <v>0</v>
      </c>
      <c r="C43" s="18">
        <v>0</v>
      </c>
      <c r="D43" s="58">
        <v>-393873090</v>
      </c>
      <c r="E43" s="59">
        <v>-393873090</v>
      </c>
      <c r="F43" s="59">
        <v>-34235696</v>
      </c>
      <c r="G43" s="59">
        <v>-29692671</v>
      </c>
      <c r="H43" s="59">
        <v>-20486074</v>
      </c>
      <c r="I43" s="59">
        <v>-84414441</v>
      </c>
      <c r="J43" s="59">
        <v>-21799556</v>
      </c>
      <c r="K43" s="59">
        <v>-76716540</v>
      </c>
      <c r="L43" s="59">
        <v>-20708447</v>
      </c>
      <c r="M43" s="59">
        <v>-119224543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-203638984</v>
      </c>
      <c r="W43" s="59">
        <v>-196362997</v>
      </c>
      <c r="X43" s="59">
        <v>-7275987</v>
      </c>
      <c r="Y43" s="60">
        <v>3.71</v>
      </c>
      <c r="Z43" s="61">
        <v>-393873090</v>
      </c>
    </row>
    <row r="44" spans="1:26" ht="13.5">
      <c r="A44" s="57" t="s">
        <v>60</v>
      </c>
      <c r="B44" s="18">
        <v>0</v>
      </c>
      <c r="C44" s="18">
        <v>0</v>
      </c>
      <c r="D44" s="58">
        <v>-50643337</v>
      </c>
      <c r="E44" s="59">
        <v>-50643337</v>
      </c>
      <c r="F44" s="59">
        <v>0</v>
      </c>
      <c r="G44" s="59">
        <v>-4002069</v>
      </c>
      <c r="H44" s="59">
        <v>0</v>
      </c>
      <c r="I44" s="59">
        <v>-4002069</v>
      </c>
      <c r="J44" s="59">
        <v>0</v>
      </c>
      <c r="K44" s="59">
        <v>-4368118</v>
      </c>
      <c r="L44" s="59">
        <v>-29222304</v>
      </c>
      <c r="M44" s="59">
        <v>-33590422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-37592491</v>
      </c>
      <c r="W44" s="59">
        <v>-33796776</v>
      </c>
      <c r="X44" s="59">
        <v>-3795715</v>
      </c>
      <c r="Y44" s="60">
        <v>11.23</v>
      </c>
      <c r="Z44" s="61">
        <v>-50643337</v>
      </c>
    </row>
    <row r="45" spans="1:26" ht="13.5">
      <c r="A45" s="69" t="s">
        <v>61</v>
      </c>
      <c r="B45" s="21">
        <v>0</v>
      </c>
      <c r="C45" s="21">
        <v>0</v>
      </c>
      <c r="D45" s="98">
        <v>1103211621</v>
      </c>
      <c r="E45" s="99">
        <v>1103211621</v>
      </c>
      <c r="F45" s="99">
        <v>930874581</v>
      </c>
      <c r="G45" s="99">
        <v>774301162</v>
      </c>
      <c r="H45" s="99">
        <v>715075353</v>
      </c>
      <c r="I45" s="99">
        <v>715075353</v>
      </c>
      <c r="J45" s="99">
        <v>721385346</v>
      </c>
      <c r="K45" s="99">
        <v>770886617</v>
      </c>
      <c r="L45" s="99">
        <v>1047432203</v>
      </c>
      <c r="M45" s="99">
        <v>1047432203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1047432203</v>
      </c>
      <c r="W45" s="99">
        <v>940847851</v>
      </c>
      <c r="X45" s="99">
        <v>106584352</v>
      </c>
      <c r="Y45" s="100">
        <v>11.33</v>
      </c>
      <c r="Z45" s="101">
        <v>1103211621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319230009</v>
      </c>
      <c r="C49" s="51">
        <v>0</v>
      </c>
      <c r="D49" s="128">
        <v>200230646</v>
      </c>
      <c r="E49" s="53">
        <v>59474908</v>
      </c>
      <c r="F49" s="53">
        <v>0</v>
      </c>
      <c r="G49" s="53">
        <v>0</v>
      </c>
      <c r="H49" s="53">
        <v>0</v>
      </c>
      <c r="I49" s="53">
        <v>61509060</v>
      </c>
      <c r="J49" s="53">
        <v>0</v>
      </c>
      <c r="K49" s="53">
        <v>0</v>
      </c>
      <c r="L49" s="53">
        <v>0</v>
      </c>
      <c r="M49" s="53">
        <v>53532898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56342414</v>
      </c>
      <c r="W49" s="53">
        <v>49412485</v>
      </c>
      <c r="X49" s="53">
        <v>2404847573</v>
      </c>
      <c r="Y49" s="53">
        <v>3204579993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683353</v>
      </c>
      <c r="C51" s="51">
        <v>0</v>
      </c>
      <c r="D51" s="128">
        <v>557330</v>
      </c>
      <c r="E51" s="53">
        <v>57036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1775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67467</v>
      </c>
      <c r="W51" s="53">
        <v>0</v>
      </c>
      <c r="X51" s="53">
        <v>0</v>
      </c>
      <c r="Y51" s="53">
        <v>1366961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87.70043364788602</v>
      </c>
      <c r="E58" s="7">
        <f t="shared" si="6"/>
        <v>87.70043364788602</v>
      </c>
      <c r="F58" s="7">
        <f t="shared" si="6"/>
        <v>83.21398114279029</v>
      </c>
      <c r="G58" s="7">
        <f t="shared" si="6"/>
        <v>74.5750477061716</v>
      </c>
      <c r="H58" s="7">
        <f t="shared" si="6"/>
        <v>92.13302467713459</v>
      </c>
      <c r="I58" s="7">
        <f t="shared" si="6"/>
        <v>82.90316827040722</v>
      </c>
      <c r="J58" s="7">
        <f t="shared" si="6"/>
        <v>84.0871011543214</v>
      </c>
      <c r="K58" s="7">
        <f t="shared" si="6"/>
        <v>94.81307906736082</v>
      </c>
      <c r="L58" s="7">
        <f t="shared" si="6"/>
        <v>160.4827612079289</v>
      </c>
      <c r="M58" s="7">
        <f t="shared" si="6"/>
        <v>115.24915686890193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99.21229009875132</v>
      </c>
      <c r="W58" s="7">
        <f t="shared" si="6"/>
        <v>85.79077141143799</v>
      </c>
      <c r="X58" s="7">
        <f t="shared" si="6"/>
        <v>0</v>
      </c>
      <c r="Y58" s="7">
        <f t="shared" si="6"/>
        <v>0</v>
      </c>
      <c r="Z58" s="8">
        <f t="shared" si="6"/>
        <v>87.70043364788602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91.8167956482817</v>
      </c>
      <c r="E59" s="10">
        <f t="shared" si="7"/>
        <v>91.8167956482817</v>
      </c>
      <c r="F59" s="10">
        <f t="shared" si="7"/>
        <v>88.65849652434311</v>
      </c>
      <c r="G59" s="10">
        <f t="shared" si="7"/>
        <v>66.49404733019428</v>
      </c>
      <c r="H59" s="10">
        <f t="shared" si="7"/>
        <v>71.5013789588936</v>
      </c>
      <c r="I59" s="10">
        <f t="shared" si="7"/>
        <v>75.47324268587468</v>
      </c>
      <c r="J59" s="10">
        <f t="shared" si="7"/>
        <v>79.13032954653102</v>
      </c>
      <c r="K59" s="10">
        <f t="shared" si="7"/>
        <v>94.32670785633374</v>
      </c>
      <c r="L59" s="10">
        <f t="shared" si="7"/>
        <v>173.9520097933535</v>
      </c>
      <c r="M59" s="10">
        <f t="shared" si="7"/>
        <v>115.8407990317458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95.683733551459</v>
      </c>
      <c r="W59" s="10">
        <f t="shared" si="7"/>
        <v>95.43207928905476</v>
      </c>
      <c r="X59" s="10">
        <f t="shared" si="7"/>
        <v>0</v>
      </c>
      <c r="Y59" s="10">
        <f t="shared" si="7"/>
        <v>0</v>
      </c>
      <c r="Z59" s="11">
        <f t="shared" si="7"/>
        <v>91.8167956482817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91.4581171933147</v>
      </c>
      <c r="E60" s="13">
        <f t="shared" si="7"/>
        <v>91.4581171933147</v>
      </c>
      <c r="F60" s="13">
        <f t="shared" si="7"/>
        <v>81.68301321869576</v>
      </c>
      <c r="G60" s="13">
        <f t="shared" si="7"/>
        <v>73.79267438365747</v>
      </c>
      <c r="H60" s="13">
        <f t="shared" si="7"/>
        <v>93.93437828832796</v>
      </c>
      <c r="I60" s="13">
        <f t="shared" si="7"/>
        <v>82.56640493104476</v>
      </c>
      <c r="J60" s="13">
        <f t="shared" si="7"/>
        <v>83.45160730718875</v>
      </c>
      <c r="K60" s="13">
        <f t="shared" si="7"/>
        <v>94.5435450011166</v>
      </c>
      <c r="L60" s="13">
        <f t="shared" si="7"/>
        <v>163.0222477867309</v>
      </c>
      <c r="M60" s="13">
        <f t="shared" si="7"/>
        <v>116.19356857952845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99.51906025385851</v>
      </c>
      <c r="W60" s="13">
        <f t="shared" si="7"/>
        <v>88.69479969120017</v>
      </c>
      <c r="X60" s="13">
        <f t="shared" si="7"/>
        <v>0</v>
      </c>
      <c r="Y60" s="13">
        <f t="shared" si="7"/>
        <v>0</v>
      </c>
      <c r="Z60" s="14">
        <f t="shared" si="7"/>
        <v>91.4581171933147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93.47483660892496</v>
      </c>
      <c r="E61" s="13">
        <f t="shared" si="7"/>
        <v>93.47483660892496</v>
      </c>
      <c r="F61" s="13">
        <f t="shared" si="7"/>
        <v>87.65735705711522</v>
      </c>
      <c r="G61" s="13">
        <f t="shared" si="7"/>
        <v>82.18747195367743</v>
      </c>
      <c r="H61" s="13">
        <f t="shared" si="7"/>
        <v>110.4091859618193</v>
      </c>
      <c r="I61" s="13">
        <f t="shared" si="7"/>
        <v>92.3132864661351</v>
      </c>
      <c r="J61" s="13">
        <f t="shared" si="7"/>
        <v>90.09730728559198</v>
      </c>
      <c r="K61" s="13">
        <f t="shared" si="7"/>
        <v>108.79715667185168</v>
      </c>
      <c r="L61" s="13">
        <f t="shared" si="7"/>
        <v>175.63909430640996</v>
      </c>
      <c r="M61" s="13">
        <f t="shared" si="7"/>
        <v>127.78830246233856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109.99069048393943</v>
      </c>
      <c r="W61" s="13">
        <f t="shared" si="7"/>
        <v>89.927010360773</v>
      </c>
      <c r="X61" s="13">
        <f t="shared" si="7"/>
        <v>0</v>
      </c>
      <c r="Y61" s="13">
        <f t="shared" si="7"/>
        <v>0</v>
      </c>
      <c r="Z61" s="14">
        <f t="shared" si="7"/>
        <v>93.47483660892496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91.99537432739314</v>
      </c>
      <c r="E62" s="13">
        <f t="shared" si="7"/>
        <v>91.99537432739314</v>
      </c>
      <c r="F62" s="13">
        <f t="shared" si="7"/>
        <v>75.59531937789787</v>
      </c>
      <c r="G62" s="13">
        <f t="shared" si="7"/>
        <v>46.9192162098215</v>
      </c>
      <c r="H62" s="13">
        <f t="shared" si="7"/>
        <v>51.84022175042159</v>
      </c>
      <c r="I62" s="13">
        <f t="shared" si="7"/>
        <v>57.78640873553594</v>
      </c>
      <c r="J62" s="13">
        <f t="shared" si="7"/>
        <v>55.47913224271981</v>
      </c>
      <c r="K62" s="13">
        <f t="shared" si="7"/>
        <v>90.36390807953316</v>
      </c>
      <c r="L62" s="13">
        <f t="shared" si="7"/>
        <v>188.88570628051716</v>
      </c>
      <c r="M62" s="13">
        <f t="shared" si="7"/>
        <v>107.38626793739468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82.68611431026612</v>
      </c>
      <c r="W62" s="13">
        <f t="shared" si="7"/>
        <v>87.09511720766172</v>
      </c>
      <c r="X62" s="13">
        <f t="shared" si="7"/>
        <v>0</v>
      </c>
      <c r="Y62" s="13">
        <f t="shared" si="7"/>
        <v>0</v>
      </c>
      <c r="Z62" s="14">
        <f t="shared" si="7"/>
        <v>91.99537432739314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73.45826176726517</v>
      </c>
      <c r="E63" s="13">
        <f t="shared" si="7"/>
        <v>73.45826176726517</v>
      </c>
      <c r="F63" s="13">
        <f t="shared" si="7"/>
        <v>35.67571470137935</v>
      </c>
      <c r="G63" s="13">
        <f t="shared" si="7"/>
        <v>36.00635022473483</v>
      </c>
      <c r="H63" s="13">
        <f t="shared" si="7"/>
        <v>28.28451135484864</v>
      </c>
      <c r="I63" s="13">
        <f t="shared" si="7"/>
        <v>33.21740618186844</v>
      </c>
      <c r="J63" s="13">
        <f t="shared" si="7"/>
        <v>77.67430327274774</v>
      </c>
      <c r="K63" s="13">
        <f t="shared" si="7"/>
        <v>23.099402811115844</v>
      </c>
      <c r="L63" s="13">
        <f t="shared" si="7"/>
        <v>50.23031638851878</v>
      </c>
      <c r="M63" s="13">
        <f t="shared" si="7"/>
        <v>40.11604230040784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37.20914467740545</v>
      </c>
      <c r="W63" s="13">
        <f t="shared" si="7"/>
        <v>78.43376044709586</v>
      </c>
      <c r="X63" s="13">
        <f t="shared" si="7"/>
        <v>0</v>
      </c>
      <c r="Y63" s="13">
        <f t="shared" si="7"/>
        <v>0</v>
      </c>
      <c r="Z63" s="14">
        <f t="shared" si="7"/>
        <v>73.45826176726517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92.10000006362652</v>
      </c>
      <c r="E64" s="13">
        <f t="shared" si="7"/>
        <v>92.10000006362652</v>
      </c>
      <c r="F64" s="13">
        <f t="shared" si="7"/>
        <v>58.18099415216107</v>
      </c>
      <c r="G64" s="13">
        <f t="shared" si="7"/>
        <v>45.99569079900166</v>
      </c>
      <c r="H64" s="13">
        <f t="shared" si="7"/>
        <v>49.705747999863505</v>
      </c>
      <c r="I64" s="13">
        <f t="shared" si="7"/>
        <v>51.524780610153364</v>
      </c>
      <c r="J64" s="13">
        <f t="shared" si="7"/>
        <v>57.0569727964055</v>
      </c>
      <c r="K64" s="13">
        <f t="shared" si="7"/>
        <v>85.5725228625675</v>
      </c>
      <c r="L64" s="13">
        <f t="shared" si="7"/>
        <v>146.06660393784568</v>
      </c>
      <c r="M64" s="13">
        <f t="shared" si="7"/>
        <v>96.20162477683823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72.42927821565588</v>
      </c>
      <c r="W64" s="13">
        <f t="shared" si="7"/>
        <v>94.12545265684086</v>
      </c>
      <c r="X64" s="13">
        <f t="shared" si="7"/>
        <v>0</v>
      </c>
      <c r="Y64" s="13">
        <f t="shared" si="7"/>
        <v>0</v>
      </c>
      <c r="Z64" s="14">
        <f t="shared" si="7"/>
        <v>92.10000006362652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100.09222158621127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3360414629</v>
      </c>
      <c r="E67" s="25">
        <v>3360414629</v>
      </c>
      <c r="F67" s="25">
        <v>294376108</v>
      </c>
      <c r="G67" s="25">
        <v>295270497</v>
      </c>
      <c r="H67" s="25">
        <v>256510211</v>
      </c>
      <c r="I67" s="25">
        <v>846156816</v>
      </c>
      <c r="J67" s="25">
        <v>259957060</v>
      </c>
      <c r="K67" s="25">
        <v>290315318</v>
      </c>
      <c r="L67" s="25">
        <v>310249493</v>
      </c>
      <c r="M67" s="25">
        <v>860521871</v>
      </c>
      <c r="N67" s="25"/>
      <c r="O67" s="25"/>
      <c r="P67" s="25"/>
      <c r="Q67" s="25"/>
      <c r="R67" s="25"/>
      <c r="S67" s="25"/>
      <c r="T67" s="25"/>
      <c r="U67" s="25"/>
      <c r="V67" s="25">
        <v>1706678687</v>
      </c>
      <c r="W67" s="25">
        <v>1675638403</v>
      </c>
      <c r="X67" s="25"/>
      <c r="Y67" s="24"/>
      <c r="Z67" s="26">
        <v>3360414629</v>
      </c>
    </row>
    <row r="68" spans="1:26" ht="13.5" hidden="1">
      <c r="A68" s="36" t="s">
        <v>31</v>
      </c>
      <c r="B68" s="18"/>
      <c r="C68" s="18"/>
      <c r="D68" s="19">
        <v>300115382</v>
      </c>
      <c r="E68" s="20">
        <v>300115382</v>
      </c>
      <c r="F68" s="20">
        <v>24429195</v>
      </c>
      <c r="G68" s="20">
        <v>24913779</v>
      </c>
      <c r="H68" s="20">
        <v>24774125</v>
      </c>
      <c r="I68" s="20">
        <v>74117099</v>
      </c>
      <c r="J68" s="20">
        <v>24722882</v>
      </c>
      <c r="K68" s="20">
        <v>24793435</v>
      </c>
      <c r="L68" s="20">
        <v>24797226</v>
      </c>
      <c r="M68" s="20">
        <v>74313543</v>
      </c>
      <c r="N68" s="20"/>
      <c r="O68" s="20"/>
      <c r="P68" s="20"/>
      <c r="Q68" s="20"/>
      <c r="R68" s="20"/>
      <c r="S68" s="20"/>
      <c r="T68" s="20"/>
      <c r="U68" s="20"/>
      <c r="V68" s="20">
        <v>148430642</v>
      </c>
      <c r="W68" s="20">
        <v>143510350</v>
      </c>
      <c r="X68" s="20"/>
      <c r="Y68" s="19"/>
      <c r="Z68" s="22">
        <v>300115382</v>
      </c>
    </row>
    <row r="69" spans="1:26" ht="13.5" hidden="1">
      <c r="A69" s="37" t="s">
        <v>32</v>
      </c>
      <c r="B69" s="18"/>
      <c r="C69" s="18"/>
      <c r="D69" s="19">
        <v>2921054967</v>
      </c>
      <c r="E69" s="20">
        <v>2921054967</v>
      </c>
      <c r="F69" s="20">
        <v>254645546</v>
      </c>
      <c r="G69" s="20">
        <v>254603560</v>
      </c>
      <c r="H69" s="20">
        <v>216289634</v>
      </c>
      <c r="I69" s="20">
        <v>725538740</v>
      </c>
      <c r="J69" s="20">
        <v>218795388</v>
      </c>
      <c r="K69" s="20">
        <v>250195814</v>
      </c>
      <c r="L69" s="20">
        <v>268650229</v>
      </c>
      <c r="M69" s="20">
        <v>737641431</v>
      </c>
      <c r="N69" s="20"/>
      <c r="O69" s="20"/>
      <c r="P69" s="20"/>
      <c r="Q69" s="20"/>
      <c r="R69" s="20"/>
      <c r="S69" s="20"/>
      <c r="T69" s="20"/>
      <c r="U69" s="20"/>
      <c r="V69" s="20">
        <v>1463180171</v>
      </c>
      <c r="W69" s="20">
        <v>1466363536</v>
      </c>
      <c r="X69" s="20"/>
      <c r="Y69" s="19"/>
      <c r="Z69" s="22">
        <v>2921054967</v>
      </c>
    </row>
    <row r="70" spans="1:26" ht="13.5" hidden="1">
      <c r="A70" s="38" t="s">
        <v>105</v>
      </c>
      <c r="B70" s="18"/>
      <c r="C70" s="18"/>
      <c r="D70" s="19">
        <v>2072510233</v>
      </c>
      <c r="E70" s="20">
        <v>2072510233</v>
      </c>
      <c r="F70" s="20">
        <v>199580658</v>
      </c>
      <c r="G70" s="20">
        <v>199034561</v>
      </c>
      <c r="H70" s="20">
        <v>162723080</v>
      </c>
      <c r="I70" s="20">
        <v>561338299</v>
      </c>
      <c r="J70" s="20">
        <v>171569476</v>
      </c>
      <c r="K70" s="20">
        <v>179568440</v>
      </c>
      <c r="L70" s="20">
        <v>206409013</v>
      </c>
      <c r="M70" s="20">
        <v>557546929</v>
      </c>
      <c r="N70" s="20"/>
      <c r="O70" s="20"/>
      <c r="P70" s="20"/>
      <c r="Q70" s="20"/>
      <c r="R70" s="20"/>
      <c r="S70" s="20"/>
      <c r="T70" s="20"/>
      <c r="U70" s="20"/>
      <c r="V70" s="20">
        <v>1118885228</v>
      </c>
      <c r="W70" s="20">
        <v>1049053000</v>
      </c>
      <c r="X70" s="20"/>
      <c r="Y70" s="19"/>
      <c r="Z70" s="22">
        <v>2072510233</v>
      </c>
    </row>
    <row r="71" spans="1:26" ht="13.5" hidden="1">
      <c r="A71" s="38" t="s">
        <v>106</v>
      </c>
      <c r="B71" s="18"/>
      <c r="C71" s="18"/>
      <c r="D71" s="19">
        <v>484253900</v>
      </c>
      <c r="E71" s="20">
        <v>484253900</v>
      </c>
      <c r="F71" s="20">
        <v>27820319</v>
      </c>
      <c r="G71" s="20">
        <v>30857391</v>
      </c>
      <c r="H71" s="20">
        <v>26927570</v>
      </c>
      <c r="I71" s="20">
        <v>85605280</v>
      </c>
      <c r="J71" s="20">
        <v>31060621</v>
      </c>
      <c r="K71" s="20">
        <v>29328093</v>
      </c>
      <c r="L71" s="20">
        <v>25908169</v>
      </c>
      <c r="M71" s="20">
        <v>86296883</v>
      </c>
      <c r="N71" s="20"/>
      <c r="O71" s="20"/>
      <c r="P71" s="20"/>
      <c r="Q71" s="20"/>
      <c r="R71" s="20"/>
      <c r="S71" s="20"/>
      <c r="T71" s="20"/>
      <c r="U71" s="20"/>
      <c r="V71" s="20">
        <v>171902163</v>
      </c>
      <c r="W71" s="20">
        <v>245747416</v>
      </c>
      <c r="X71" s="20"/>
      <c r="Y71" s="19"/>
      <c r="Z71" s="22">
        <v>484253900</v>
      </c>
    </row>
    <row r="72" spans="1:26" ht="13.5" hidden="1">
      <c r="A72" s="38" t="s">
        <v>107</v>
      </c>
      <c r="B72" s="18"/>
      <c r="C72" s="18"/>
      <c r="D72" s="19">
        <v>250835237</v>
      </c>
      <c r="E72" s="20">
        <v>250835237</v>
      </c>
      <c r="F72" s="20">
        <v>17008887</v>
      </c>
      <c r="G72" s="20">
        <v>15486696</v>
      </c>
      <c r="H72" s="20">
        <v>17232198</v>
      </c>
      <c r="I72" s="20">
        <v>49727781</v>
      </c>
      <c r="J72" s="20">
        <v>7533364</v>
      </c>
      <c r="K72" s="20">
        <v>33076972</v>
      </c>
      <c r="L72" s="20">
        <v>27675625</v>
      </c>
      <c r="M72" s="20">
        <v>68285961</v>
      </c>
      <c r="N72" s="20"/>
      <c r="O72" s="20"/>
      <c r="P72" s="20"/>
      <c r="Q72" s="20"/>
      <c r="R72" s="20"/>
      <c r="S72" s="20"/>
      <c r="T72" s="20"/>
      <c r="U72" s="20"/>
      <c r="V72" s="20">
        <v>118013742</v>
      </c>
      <c r="W72" s="20">
        <v>116748833</v>
      </c>
      <c r="X72" s="20"/>
      <c r="Y72" s="19"/>
      <c r="Z72" s="22">
        <v>250835237</v>
      </c>
    </row>
    <row r="73" spans="1:26" ht="13.5" hidden="1">
      <c r="A73" s="38" t="s">
        <v>108</v>
      </c>
      <c r="B73" s="18"/>
      <c r="C73" s="18"/>
      <c r="D73" s="19">
        <v>113160368</v>
      </c>
      <c r="E73" s="20">
        <v>113160368</v>
      </c>
      <c r="F73" s="20">
        <v>10233524</v>
      </c>
      <c r="G73" s="20">
        <v>9224912</v>
      </c>
      <c r="H73" s="20">
        <v>9406733</v>
      </c>
      <c r="I73" s="20">
        <v>28865169</v>
      </c>
      <c r="J73" s="20">
        <v>8631874</v>
      </c>
      <c r="K73" s="20">
        <v>8222283</v>
      </c>
      <c r="L73" s="20">
        <v>8528775</v>
      </c>
      <c r="M73" s="20">
        <v>25382932</v>
      </c>
      <c r="N73" s="20"/>
      <c r="O73" s="20"/>
      <c r="P73" s="20"/>
      <c r="Q73" s="20"/>
      <c r="R73" s="20"/>
      <c r="S73" s="20"/>
      <c r="T73" s="20"/>
      <c r="U73" s="20"/>
      <c r="V73" s="20">
        <v>54248101</v>
      </c>
      <c r="W73" s="20">
        <v>54688503</v>
      </c>
      <c r="X73" s="20"/>
      <c r="Y73" s="19"/>
      <c r="Z73" s="22">
        <v>113160368</v>
      </c>
    </row>
    <row r="74" spans="1:26" ht="13.5" hidden="1">
      <c r="A74" s="38" t="s">
        <v>109</v>
      </c>
      <c r="B74" s="18"/>
      <c r="C74" s="18"/>
      <c r="D74" s="19">
        <v>295229</v>
      </c>
      <c r="E74" s="20">
        <v>295229</v>
      </c>
      <c r="F74" s="20">
        <v>2158</v>
      </c>
      <c r="G74" s="20"/>
      <c r="H74" s="20">
        <v>53</v>
      </c>
      <c r="I74" s="20">
        <v>2211</v>
      </c>
      <c r="J74" s="20">
        <v>53</v>
      </c>
      <c r="K74" s="20">
        <v>26</v>
      </c>
      <c r="L74" s="20">
        <v>128647</v>
      </c>
      <c r="M74" s="20">
        <v>128726</v>
      </c>
      <c r="N74" s="20"/>
      <c r="O74" s="20"/>
      <c r="P74" s="20"/>
      <c r="Q74" s="20"/>
      <c r="R74" s="20"/>
      <c r="S74" s="20"/>
      <c r="T74" s="20"/>
      <c r="U74" s="20"/>
      <c r="V74" s="20">
        <v>130937</v>
      </c>
      <c r="W74" s="20">
        <v>125784</v>
      </c>
      <c r="X74" s="20"/>
      <c r="Y74" s="19"/>
      <c r="Z74" s="22">
        <v>295229</v>
      </c>
    </row>
    <row r="75" spans="1:26" ht="13.5" hidden="1">
      <c r="A75" s="39" t="s">
        <v>110</v>
      </c>
      <c r="B75" s="27"/>
      <c r="C75" s="27"/>
      <c r="D75" s="28">
        <v>139244280</v>
      </c>
      <c r="E75" s="29">
        <v>139244280</v>
      </c>
      <c r="F75" s="29">
        <v>15301367</v>
      </c>
      <c r="G75" s="29">
        <v>15753158</v>
      </c>
      <c r="H75" s="29">
        <v>15446452</v>
      </c>
      <c r="I75" s="29">
        <v>46500977</v>
      </c>
      <c r="J75" s="29">
        <v>16438790</v>
      </c>
      <c r="K75" s="29">
        <v>15326069</v>
      </c>
      <c r="L75" s="29">
        <v>16802038</v>
      </c>
      <c r="M75" s="29">
        <v>48566897</v>
      </c>
      <c r="N75" s="29"/>
      <c r="O75" s="29"/>
      <c r="P75" s="29"/>
      <c r="Q75" s="29"/>
      <c r="R75" s="29"/>
      <c r="S75" s="29"/>
      <c r="T75" s="29"/>
      <c r="U75" s="29"/>
      <c r="V75" s="29">
        <v>95067874</v>
      </c>
      <c r="W75" s="29">
        <v>65764517</v>
      </c>
      <c r="X75" s="29"/>
      <c r="Y75" s="28"/>
      <c r="Z75" s="30">
        <v>139244280</v>
      </c>
    </row>
    <row r="76" spans="1:26" ht="13.5" hidden="1">
      <c r="A76" s="41" t="s">
        <v>112</v>
      </c>
      <c r="B76" s="31"/>
      <c r="C76" s="31"/>
      <c r="D76" s="32">
        <v>2947098202</v>
      </c>
      <c r="E76" s="33">
        <v>2947098202</v>
      </c>
      <c r="F76" s="33">
        <v>244962079</v>
      </c>
      <c r="G76" s="33">
        <v>220198114</v>
      </c>
      <c r="H76" s="33">
        <v>236330616</v>
      </c>
      <c r="I76" s="33">
        <v>701490809</v>
      </c>
      <c r="J76" s="33">
        <v>218590356</v>
      </c>
      <c r="K76" s="33">
        <v>275256892</v>
      </c>
      <c r="L76" s="33">
        <v>497896953</v>
      </c>
      <c r="M76" s="33">
        <v>991744201</v>
      </c>
      <c r="N76" s="33"/>
      <c r="O76" s="33"/>
      <c r="P76" s="33"/>
      <c r="Q76" s="33"/>
      <c r="R76" s="33"/>
      <c r="S76" s="33"/>
      <c r="T76" s="33"/>
      <c r="U76" s="33"/>
      <c r="V76" s="33">
        <v>1693235010</v>
      </c>
      <c r="W76" s="33">
        <v>1437543112</v>
      </c>
      <c r="X76" s="33"/>
      <c r="Y76" s="32"/>
      <c r="Z76" s="34">
        <v>2947098202</v>
      </c>
    </row>
    <row r="77" spans="1:26" ht="13.5" hidden="1">
      <c r="A77" s="36" t="s">
        <v>31</v>
      </c>
      <c r="B77" s="18"/>
      <c r="C77" s="18"/>
      <c r="D77" s="19">
        <v>275556327</v>
      </c>
      <c r="E77" s="20">
        <v>275556327</v>
      </c>
      <c r="F77" s="20">
        <v>21658557</v>
      </c>
      <c r="G77" s="20">
        <v>16566180</v>
      </c>
      <c r="H77" s="20">
        <v>17713841</v>
      </c>
      <c r="I77" s="20">
        <v>55938578</v>
      </c>
      <c r="J77" s="20">
        <v>19563298</v>
      </c>
      <c r="K77" s="20">
        <v>23386831</v>
      </c>
      <c r="L77" s="20">
        <v>43135273</v>
      </c>
      <c r="M77" s="20">
        <v>86085402</v>
      </c>
      <c r="N77" s="20"/>
      <c r="O77" s="20"/>
      <c r="P77" s="20"/>
      <c r="Q77" s="20"/>
      <c r="R77" s="20"/>
      <c r="S77" s="20"/>
      <c r="T77" s="20"/>
      <c r="U77" s="20"/>
      <c r="V77" s="20">
        <v>142023980</v>
      </c>
      <c r="W77" s="20">
        <v>136954911</v>
      </c>
      <c r="X77" s="20"/>
      <c r="Y77" s="19"/>
      <c r="Z77" s="22">
        <v>275556327</v>
      </c>
    </row>
    <row r="78" spans="1:26" ht="13.5" hidden="1">
      <c r="A78" s="37" t="s">
        <v>32</v>
      </c>
      <c r="B78" s="18"/>
      <c r="C78" s="18"/>
      <c r="D78" s="19">
        <v>2671541875</v>
      </c>
      <c r="E78" s="20">
        <v>2671541875</v>
      </c>
      <c r="F78" s="20">
        <v>208002155</v>
      </c>
      <c r="G78" s="20">
        <v>187878776</v>
      </c>
      <c r="H78" s="20">
        <v>203170323</v>
      </c>
      <c r="I78" s="20">
        <v>599051254</v>
      </c>
      <c r="J78" s="20">
        <v>182588268</v>
      </c>
      <c r="K78" s="20">
        <v>236543992</v>
      </c>
      <c r="L78" s="20">
        <v>437959642</v>
      </c>
      <c r="M78" s="20">
        <v>857091902</v>
      </c>
      <c r="N78" s="20"/>
      <c r="O78" s="20"/>
      <c r="P78" s="20"/>
      <c r="Q78" s="20"/>
      <c r="R78" s="20"/>
      <c r="S78" s="20"/>
      <c r="T78" s="20"/>
      <c r="U78" s="20"/>
      <c r="V78" s="20">
        <v>1456143156</v>
      </c>
      <c r="W78" s="20">
        <v>1300588201</v>
      </c>
      <c r="X78" s="20"/>
      <c r="Y78" s="19"/>
      <c r="Z78" s="22">
        <v>2671541875</v>
      </c>
    </row>
    <row r="79" spans="1:26" ht="13.5" hidden="1">
      <c r="A79" s="38" t="s">
        <v>105</v>
      </c>
      <c r="B79" s="18"/>
      <c r="C79" s="18"/>
      <c r="D79" s="19">
        <v>1937275554</v>
      </c>
      <c r="E79" s="20">
        <v>1937275554</v>
      </c>
      <c r="F79" s="20">
        <v>174947130</v>
      </c>
      <c r="G79" s="20">
        <v>163581474</v>
      </c>
      <c r="H79" s="20">
        <v>179661228</v>
      </c>
      <c r="I79" s="20">
        <v>518189832</v>
      </c>
      <c r="J79" s="20">
        <v>154579478</v>
      </c>
      <c r="K79" s="20">
        <v>195365357</v>
      </c>
      <c r="L79" s="20">
        <v>362534921</v>
      </c>
      <c r="M79" s="20">
        <v>712479756</v>
      </c>
      <c r="N79" s="20"/>
      <c r="O79" s="20"/>
      <c r="P79" s="20"/>
      <c r="Q79" s="20"/>
      <c r="R79" s="20"/>
      <c r="S79" s="20"/>
      <c r="T79" s="20"/>
      <c r="U79" s="20"/>
      <c r="V79" s="20">
        <v>1230669588</v>
      </c>
      <c r="W79" s="20">
        <v>943382000</v>
      </c>
      <c r="X79" s="20"/>
      <c r="Y79" s="19"/>
      <c r="Z79" s="22">
        <v>1937275554</v>
      </c>
    </row>
    <row r="80" spans="1:26" ht="13.5" hidden="1">
      <c r="A80" s="38" t="s">
        <v>106</v>
      </c>
      <c r="B80" s="18"/>
      <c r="C80" s="18"/>
      <c r="D80" s="19">
        <v>445491188</v>
      </c>
      <c r="E80" s="20">
        <v>445491188</v>
      </c>
      <c r="F80" s="20">
        <v>21030859</v>
      </c>
      <c r="G80" s="20">
        <v>14478046</v>
      </c>
      <c r="H80" s="20">
        <v>13959312</v>
      </c>
      <c r="I80" s="20">
        <v>49468217</v>
      </c>
      <c r="J80" s="20">
        <v>17232163</v>
      </c>
      <c r="K80" s="20">
        <v>26502011</v>
      </c>
      <c r="L80" s="20">
        <v>48936828</v>
      </c>
      <c r="M80" s="20">
        <v>92671002</v>
      </c>
      <c r="N80" s="20"/>
      <c r="O80" s="20"/>
      <c r="P80" s="20"/>
      <c r="Q80" s="20"/>
      <c r="R80" s="20"/>
      <c r="S80" s="20"/>
      <c r="T80" s="20"/>
      <c r="U80" s="20"/>
      <c r="V80" s="20">
        <v>142139219</v>
      </c>
      <c r="W80" s="20">
        <v>214034000</v>
      </c>
      <c r="X80" s="20"/>
      <c r="Y80" s="19"/>
      <c r="Z80" s="22">
        <v>445491188</v>
      </c>
    </row>
    <row r="81" spans="1:26" ht="13.5" hidden="1">
      <c r="A81" s="38" t="s">
        <v>107</v>
      </c>
      <c r="B81" s="18"/>
      <c r="C81" s="18"/>
      <c r="D81" s="19">
        <v>184259205</v>
      </c>
      <c r="E81" s="20">
        <v>184259205</v>
      </c>
      <c r="F81" s="20">
        <v>6068042</v>
      </c>
      <c r="G81" s="20">
        <v>5576194</v>
      </c>
      <c r="H81" s="20">
        <v>4874043</v>
      </c>
      <c r="I81" s="20">
        <v>16518279</v>
      </c>
      <c r="J81" s="20">
        <v>5851488</v>
      </c>
      <c r="K81" s="20">
        <v>7640583</v>
      </c>
      <c r="L81" s="20">
        <v>13901554</v>
      </c>
      <c r="M81" s="20">
        <v>27393625</v>
      </c>
      <c r="N81" s="20"/>
      <c r="O81" s="20"/>
      <c r="P81" s="20"/>
      <c r="Q81" s="20"/>
      <c r="R81" s="20"/>
      <c r="S81" s="20"/>
      <c r="T81" s="20"/>
      <c r="U81" s="20"/>
      <c r="V81" s="20">
        <v>43911904</v>
      </c>
      <c r="W81" s="20">
        <v>91570500</v>
      </c>
      <c r="X81" s="20"/>
      <c r="Y81" s="19"/>
      <c r="Z81" s="22">
        <v>184259205</v>
      </c>
    </row>
    <row r="82" spans="1:26" ht="13.5" hidden="1">
      <c r="A82" s="38" t="s">
        <v>108</v>
      </c>
      <c r="B82" s="18"/>
      <c r="C82" s="18"/>
      <c r="D82" s="19">
        <v>104220699</v>
      </c>
      <c r="E82" s="20">
        <v>104220699</v>
      </c>
      <c r="F82" s="20">
        <v>5953966</v>
      </c>
      <c r="G82" s="20">
        <v>4243062</v>
      </c>
      <c r="H82" s="20">
        <v>4675687</v>
      </c>
      <c r="I82" s="20">
        <v>14872715</v>
      </c>
      <c r="J82" s="20">
        <v>4925086</v>
      </c>
      <c r="K82" s="20">
        <v>7036015</v>
      </c>
      <c r="L82" s="20">
        <v>12457692</v>
      </c>
      <c r="M82" s="20">
        <v>24418793</v>
      </c>
      <c r="N82" s="20"/>
      <c r="O82" s="20"/>
      <c r="P82" s="20"/>
      <c r="Q82" s="20"/>
      <c r="R82" s="20"/>
      <c r="S82" s="20"/>
      <c r="T82" s="20"/>
      <c r="U82" s="20"/>
      <c r="V82" s="20">
        <v>39291508</v>
      </c>
      <c r="W82" s="20">
        <v>51475801</v>
      </c>
      <c r="X82" s="20"/>
      <c r="Y82" s="19"/>
      <c r="Z82" s="22">
        <v>104220699</v>
      </c>
    </row>
    <row r="83" spans="1:26" ht="13.5" hidden="1">
      <c r="A83" s="38" t="s">
        <v>109</v>
      </c>
      <c r="B83" s="18"/>
      <c r="C83" s="18"/>
      <c r="D83" s="19">
        <v>295229</v>
      </c>
      <c r="E83" s="20">
        <v>295229</v>
      </c>
      <c r="F83" s="20">
        <v>2158</v>
      </c>
      <c r="G83" s="20"/>
      <c r="H83" s="20">
        <v>53</v>
      </c>
      <c r="I83" s="20">
        <v>2211</v>
      </c>
      <c r="J83" s="20">
        <v>53</v>
      </c>
      <c r="K83" s="20">
        <v>26</v>
      </c>
      <c r="L83" s="20">
        <v>128647</v>
      </c>
      <c r="M83" s="20">
        <v>128726</v>
      </c>
      <c r="N83" s="20"/>
      <c r="O83" s="20"/>
      <c r="P83" s="20"/>
      <c r="Q83" s="20"/>
      <c r="R83" s="20"/>
      <c r="S83" s="20"/>
      <c r="T83" s="20"/>
      <c r="U83" s="20"/>
      <c r="V83" s="20">
        <v>130937</v>
      </c>
      <c r="W83" s="20">
        <v>125900</v>
      </c>
      <c r="X83" s="20"/>
      <c r="Y83" s="19"/>
      <c r="Z83" s="22">
        <v>295229</v>
      </c>
    </row>
    <row r="84" spans="1:26" ht="13.5" hidden="1">
      <c r="A84" s="39" t="s">
        <v>110</v>
      </c>
      <c r="B84" s="27"/>
      <c r="C84" s="27"/>
      <c r="D84" s="28"/>
      <c r="E84" s="29"/>
      <c r="F84" s="29">
        <v>15301367</v>
      </c>
      <c r="G84" s="29">
        <v>15753158</v>
      </c>
      <c r="H84" s="29">
        <v>15446452</v>
      </c>
      <c r="I84" s="29">
        <v>46500977</v>
      </c>
      <c r="J84" s="29">
        <v>16438790</v>
      </c>
      <c r="K84" s="29">
        <v>15326069</v>
      </c>
      <c r="L84" s="29">
        <v>16802038</v>
      </c>
      <c r="M84" s="29">
        <v>48566897</v>
      </c>
      <c r="N84" s="29"/>
      <c r="O84" s="29"/>
      <c r="P84" s="29"/>
      <c r="Q84" s="29"/>
      <c r="R84" s="29"/>
      <c r="S84" s="29"/>
      <c r="T84" s="29"/>
      <c r="U84" s="29"/>
      <c r="V84" s="29">
        <v>95067874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7608108</v>
      </c>
      <c r="C5" s="18">
        <v>0</v>
      </c>
      <c r="D5" s="58">
        <v>7145954</v>
      </c>
      <c r="E5" s="59">
        <v>7145954</v>
      </c>
      <c r="F5" s="59">
        <v>636311</v>
      </c>
      <c r="G5" s="59">
        <v>628789</v>
      </c>
      <c r="H5" s="59">
        <v>638779</v>
      </c>
      <c r="I5" s="59">
        <v>1903879</v>
      </c>
      <c r="J5" s="59">
        <v>632337</v>
      </c>
      <c r="K5" s="59">
        <v>1407455</v>
      </c>
      <c r="L5" s="59">
        <v>638749</v>
      </c>
      <c r="M5" s="59">
        <v>2678541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4582420</v>
      </c>
      <c r="W5" s="59">
        <v>3570000</v>
      </c>
      <c r="X5" s="59">
        <v>1012420</v>
      </c>
      <c r="Y5" s="60">
        <v>28.36</v>
      </c>
      <c r="Z5" s="61">
        <v>7145954</v>
      </c>
    </row>
    <row r="6" spans="1:26" ht="13.5">
      <c r="A6" s="57" t="s">
        <v>32</v>
      </c>
      <c r="B6" s="18">
        <v>40079559</v>
      </c>
      <c r="C6" s="18">
        <v>0</v>
      </c>
      <c r="D6" s="58">
        <v>56910895</v>
      </c>
      <c r="E6" s="59">
        <v>56910895</v>
      </c>
      <c r="F6" s="59">
        <v>9353014</v>
      </c>
      <c r="G6" s="59">
        <v>5828076</v>
      </c>
      <c r="H6" s="59">
        <v>7554730907</v>
      </c>
      <c r="I6" s="59">
        <v>7569911997</v>
      </c>
      <c r="J6" s="59">
        <v>-7474543634</v>
      </c>
      <c r="K6" s="59">
        <v>32352506</v>
      </c>
      <c r="L6" s="59">
        <v>2620878</v>
      </c>
      <c r="M6" s="59">
        <v>-7439570250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130341747</v>
      </c>
      <c r="W6" s="59">
        <v>28535661</v>
      </c>
      <c r="X6" s="59">
        <v>101806086</v>
      </c>
      <c r="Y6" s="60">
        <v>356.77</v>
      </c>
      <c r="Z6" s="61">
        <v>56910895</v>
      </c>
    </row>
    <row r="7" spans="1:26" ht="13.5">
      <c r="A7" s="57" t="s">
        <v>33</v>
      </c>
      <c r="B7" s="18">
        <v>292160</v>
      </c>
      <c r="C7" s="18">
        <v>0</v>
      </c>
      <c r="D7" s="58">
        <v>628493</v>
      </c>
      <c r="E7" s="59">
        <v>628493</v>
      </c>
      <c r="F7" s="59">
        <v>17196</v>
      </c>
      <c r="G7" s="59">
        <v>23790</v>
      </c>
      <c r="H7" s="59">
        <v>-9638</v>
      </c>
      <c r="I7" s="59">
        <v>31348</v>
      </c>
      <c r="J7" s="59">
        <v>-22039</v>
      </c>
      <c r="K7" s="59">
        <v>-15537</v>
      </c>
      <c r="L7" s="59">
        <v>10810</v>
      </c>
      <c r="M7" s="59">
        <v>-26766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4582</v>
      </c>
      <c r="W7" s="59">
        <v>313998</v>
      </c>
      <c r="X7" s="59">
        <v>-309416</v>
      </c>
      <c r="Y7" s="60">
        <v>-98.54</v>
      </c>
      <c r="Z7" s="61">
        <v>628493</v>
      </c>
    </row>
    <row r="8" spans="1:26" ht="13.5">
      <c r="A8" s="57" t="s">
        <v>34</v>
      </c>
      <c r="B8" s="18">
        <v>69621616</v>
      </c>
      <c r="C8" s="18">
        <v>0</v>
      </c>
      <c r="D8" s="58">
        <v>69241257</v>
      </c>
      <c r="E8" s="59">
        <v>69241257</v>
      </c>
      <c r="F8" s="59">
        <v>29839000</v>
      </c>
      <c r="G8" s="59">
        <v>3444000</v>
      </c>
      <c r="H8" s="59">
        <v>0</v>
      </c>
      <c r="I8" s="59">
        <v>33283000</v>
      </c>
      <c r="J8" s="59">
        <v>6500000</v>
      </c>
      <c r="K8" s="59">
        <v>0</v>
      </c>
      <c r="L8" s="59">
        <v>20365000</v>
      </c>
      <c r="M8" s="59">
        <v>26865000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60148000</v>
      </c>
      <c r="W8" s="59">
        <v>38000000</v>
      </c>
      <c r="X8" s="59">
        <v>22148000</v>
      </c>
      <c r="Y8" s="60">
        <v>58.28</v>
      </c>
      <c r="Z8" s="61">
        <v>69241257</v>
      </c>
    </row>
    <row r="9" spans="1:26" ht="13.5">
      <c r="A9" s="57" t="s">
        <v>35</v>
      </c>
      <c r="B9" s="18">
        <v>42544086</v>
      </c>
      <c r="C9" s="18">
        <v>0</v>
      </c>
      <c r="D9" s="58">
        <v>29663401</v>
      </c>
      <c r="E9" s="59">
        <v>29663401</v>
      </c>
      <c r="F9" s="59">
        <v>631177</v>
      </c>
      <c r="G9" s="59">
        <v>1573373</v>
      </c>
      <c r="H9" s="59">
        <v>1127202</v>
      </c>
      <c r="I9" s="59">
        <v>3331752</v>
      </c>
      <c r="J9" s="59">
        <v>4327512</v>
      </c>
      <c r="K9" s="59">
        <v>7220644</v>
      </c>
      <c r="L9" s="59">
        <v>2859859</v>
      </c>
      <c r="M9" s="59">
        <v>14408015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17739767</v>
      </c>
      <c r="W9" s="59">
        <v>17227684</v>
      </c>
      <c r="X9" s="59">
        <v>512083</v>
      </c>
      <c r="Y9" s="60">
        <v>2.97</v>
      </c>
      <c r="Z9" s="61">
        <v>29663401</v>
      </c>
    </row>
    <row r="10" spans="1:26" ht="25.5">
      <c r="A10" s="62" t="s">
        <v>97</v>
      </c>
      <c r="B10" s="63">
        <f>SUM(B5:B9)</f>
        <v>160145529</v>
      </c>
      <c r="C10" s="63">
        <f>SUM(C5:C9)</f>
        <v>0</v>
      </c>
      <c r="D10" s="64">
        <f aca="true" t="shared" si="0" ref="D10:Z10">SUM(D5:D9)</f>
        <v>163590000</v>
      </c>
      <c r="E10" s="65">
        <f t="shared" si="0"/>
        <v>163590000</v>
      </c>
      <c r="F10" s="65">
        <f t="shared" si="0"/>
        <v>40476698</v>
      </c>
      <c r="G10" s="65">
        <f t="shared" si="0"/>
        <v>11498028</v>
      </c>
      <c r="H10" s="65">
        <f t="shared" si="0"/>
        <v>7556487250</v>
      </c>
      <c r="I10" s="65">
        <f t="shared" si="0"/>
        <v>7608461976</v>
      </c>
      <c r="J10" s="65">
        <f t="shared" si="0"/>
        <v>-7463105824</v>
      </c>
      <c r="K10" s="65">
        <f t="shared" si="0"/>
        <v>40965068</v>
      </c>
      <c r="L10" s="65">
        <f t="shared" si="0"/>
        <v>26495296</v>
      </c>
      <c r="M10" s="65">
        <f t="shared" si="0"/>
        <v>-7395645460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212816516</v>
      </c>
      <c r="W10" s="65">
        <f t="shared" si="0"/>
        <v>87647343</v>
      </c>
      <c r="X10" s="65">
        <f t="shared" si="0"/>
        <v>125169173</v>
      </c>
      <c r="Y10" s="66">
        <f>+IF(W10&lt;&gt;0,(X10/W10)*100,0)</f>
        <v>142.81000280864188</v>
      </c>
      <c r="Z10" s="67">
        <f t="shared" si="0"/>
        <v>163590000</v>
      </c>
    </row>
    <row r="11" spans="1:26" ht="13.5">
      <c r="A11" s="57" t="s">
        <v>36</v>
      </c>
      <c r="B11" s="18">
        <v>41641191</v>
      </c>
      <c r="C11" s="18">
        <v>0</v>
      </c>
      <c r="D11" s="58">
        <v>43322000</v>
      </c>
      <c r="E11" s="59">
        <v>43322000</v>
      </c>
      <c r="F11" s="59">
        <v>3991559</v>
      </c>
      <c r="G11" s="59">
        <v>3488146</v>
      </c>
      <c r="H11" s="59">
        <v>3866884</v>
      </c>
      <c r="I11" s="59">
        <v>11346589</v>
      </c>
      <c r="J11" s="59">
        <v>-3761437</v>
      </c>
      <c r="K11" s="59">
        <v>3928724</v>
      </c>
      <c r="L11" s="59">
        <v>4187698</v>
      </c>
      <c r="M11" s="59">
        <v>4354985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15701574</v>
      </c>
      <c r="W11" s="59">
        <v>21556002</v>
      </c>
      <c r="X11" s="59">
        <v>-5854428</v>
      </c>
      <c r="Y11" s="60">
        <v>-27.16</v>
      </c>
      <c r="Z11" s="61">
        <v>43322000</v>
      </c>
    </row>
    <row r="12" spans="1:26" ht="13.5">
      <c r="A12" s="57" t="s">
        <v>37</v>
      </c>
      <c r="B12" s="18">
        <v>5517189</v>
      </c>
      <c r="C12" s="18">
        <v>0</v>
      </c>
      <c r="D12" s="58">
        <v>4810429</v>
      </c>
      <c r="E12" s="59">
        <v>4810429</v>
      </c>
      <c r="F12" s="59">
        <v>332000</v>
      </c>
      <c r="G12" s="59">
        <v>378736</v>
      </c>
      <c r="H12" s="59">
        <v>371846</v>
      </c>
      <c r="I12" s="59">
        <v>1082582</v>
      </c>
      <c r="J12" s="59">
        <v>-371847</v>
      </c>
      <c r="K12" s="59">
        <v>370847</v>
      </c>
      <c r="L12" s="59">
        <v>412157</v>
      </c>
      <c r="M12" s="59">
        <v>411157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1493739</v>
      </c>
      <c r="W12" s="59">
        <v>2404998</v>
      </c>
      <c r="X12" s="59">
        <v>-911259</v>
      </c>
      <c r="Y12" s="60">
        <v>-37.89</v>
      </c>
      <c r="Z12" s="61">
        <v>4810429</v>
      </c>
    </row>
    <row r="13" spans="1:26" ht="13.5">
      <c r="A13" s="57" t="s">
        <v>98</v>
      </c>
      <c r="B13" s="18">
        <v>38909830</v>
      </c>
      <c r="C13" s="18">
        <v>0</v>
      </c>
      <c r="D13" s="58">
        <v>23348694</v>
      </c>
      <c r="E13" s="59">
        <v>23348694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11674140</v>
      </c>
      <c r="X13" s="59">
        <v>-11674140</v>
      </c>
      <c r="Y13" s="60">
        <v>-100</v>
      </c>
      <c r="Z13" s="61">
        <v>23348694</v>
      </c>
    </row>
    <row r="14" spans="1:26" ht="13.5">
      <c r="A14" s="57" t="s">
        <v>38</v>
      </c>
      <c r="B14" s="18">
        <v>4146583</v>
      </c>
      <c r="C14" s="18">
        <v>0</v>
      </c>
      <c r="D14" s="58">
        <v>500000</v>
      </c>
      <c r="E14" s="59">
        <v>500000</v>
      </c>
      <c r="F14" s="59">
        <v>46243</v>
      </c>
      <c r="G14" s="59">
        <v>21458</v>
      </c>
      <c r="H14" s="59">
        <v>26686</v>
      </c>
      <c r="I14" s="59">
        <v>94387</v>
      </c>
      <c r="J14" s="59">
        <v>0</v>
      </c>
      <c r="K14" s="59">
        <v>28437</v>
      </c>
      <c r="L14" s="59">
        <v>20059</v>
      </c>
      <c r="M14" s="59">
        <v>48496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142883</v>
      </c>
      <c r="W14" s="59">
        <v>250002</v>
      </c>
      <c r="X14" s="59">
        <v>-107119</v>
      </c>
      <c r="Y14" s="60">
        <v>-42.85</v>
      </c>
      <c r="Z14" s="61">
        <v>500000</v>
      </c>
    </row>
    <row r="15" spans="1:26" ht="13.5">
      <c r="A15" s="57" t="s">
        <v>39</v>
      </c>
      <c r="B15" s="18">
        <v>44582321</v>
      </c>
      <c r="C15" s="18">
        <v>0</v>
      </c>
      <c r="D15" s="58">
        <v>26578224</v>
      </c>
      <c r="E15" s="59">
        <v>26578224</v>
      </c>
      <c r="F15" s="59">
        <v>7329315</v>
      </c>
      <c r="G15" s="59">
        <v>2449518</v>
      </c>
      <c r="H15" s="59">
        <v>0</v>
      </c>
      <c r="I15" s="59">
        <v>9778833</v>
      </c>
      <c r="J15" s="59">
        <v>0</v>
      </c>
      <c r="K15" s="59">
        <v>0</v>
      </c>
      <c r="L15" s="59">
        <v>2994397</v>
      </c>
      <c r="M15" s="59">
        <v>2994397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12773230</v>
      </c>
      <c r="W15" s="59">
        <v>13237002</v>
      </c>
      <c r="X15" s="59">
        <v>-463772</v>
      </c>
      <c r="Y15" s="60">
        <v>-3.5</v>
      </c>
      <c r="Z15" s="61">
        <v>26578224</v>
      </c>
    </row>
    <row r="16" spans="1:26" ht="13.5">
      <c r="A16" s="68" t="s">
        <v>40</v>
      </c>
      <c r="B16" s="18">
        <v>0</v>
      </c>
      <c r="C16" s="18">
        <v>0</v>
      </c>
      <c r="D16" s="58">
        <v>25856000</v>
      </c>
      <c r="E16" s="59">
        <v>25856000</v>
      </c>
      <c r="F16" s="59">
        <v>43781</v>
      </c>
      <c r="G16" s="59">
        <v>0</v>
      </c>
      <c r="H16" s="59">
        <v>0</v>
      </c>
      <c r="I16" s="59">
        <v>43781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43781</v>
      </c>
      <c r="W16" s="59">
        <v>12928062</v>
      </c>
      <c r="X16" s="59">
        <v>-12884281</v>
      </c>
      <c r="Y16" s="60">
        <v>-99.66</v>
      </c>
      <c r="Z16" s="61">
        <v>25856000</v>
      </c>
    </row>
    <row r="17" spans="1:26" ht="13.5">
      <c r="A17" s="57" t="s">
        <v>41</v>
      </c>
      <c r="B17" s="18">
        <v>78192210</v>
      </c>
      <c r="C17" s="18">
        <v>0</v>
      </c>
      <c r="D17" s="58">
        <v>33644584</v>
      </c>
      <c r="E17" s="59">
        <v>33644584</v>
      </c>
      <c r="F17" s="59">
        <v>12300704</v>
      </c>
      <c r="G17" s="59">
        <v>7306606</v>
      </c>
      <c r="H17" s="59">
        <v>5861334</v>
      </c>
      <c r="I17" s="59">
        <v>25468644</v>
      </c>
      <c r="J17" s="59">
        <v>-4557493</v>
      </c>
      <c r="K17" s="59">
        <v>6025630</v>
      </c>
      <c r="L17" s="59">
        <v>3415588</v>
      </c>
      <c r="M17" s="59">
        <v>4883725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30352369</v>
      </c>
      <c r="W17" s="59">
        <v>16822608</v>
      </c>
      <c r="X17" s="59">
        <v>13529761</v>
      </c>
      <c r="Y17" s="60">
        <v>80.43</v>
      </c>
      <c r="Z17" s="61">
        <v>33644584</v>
      </c>
    </row>
    <row r="18" spans="1:26" ht="13.5">
      <c r="A18" s="69" t="s">
        <v>42</v>
      </c>
      <c r="B18" s="70">
        <f>SUM(B11:B17)</f>
        <v>212989324</v>
      </c>
      <c r="C18" s="70">
        <f>SUM(C11:C17)</f>
        <v>0</v>
      </c>
      <c r="D18" s="71">
        <f aca="true" t="shared" si="1" ref="D18:Z18">SUM(D11:D17)</f>
        <v>158059931</v>
      </c>
      <c r="E18" s="72">
        <f t="shared" si="1"/>
        <v>158059931</v>
      </c>
      <c r="F18" s="72">
        <f t="shared" si="1"/>
        <v>24043602</v>
      </c>
      <c r="G18" s="72">
        <f t="shared" si="1"/>
        <v>13644464</v>
      </c>
      <c r="H18" s="72">
        <f t="shared" si="1"/>
        <v>10126750</v>
      </c>
      <c r="I18" s="72">
        <f t="shared" si="1"/>
        <v>47814816</v>
      </c>
      <c r="J18" s="72">
        <f t="shared" si="1"/>
        <v>-8690777</v>
      </c>
      <c r="K18" s="72">
        <f t="shared" si="1"/>
        <v>10353638</v>
      </c>
      <c r="L18" s="72">
        <f t="shared" si="1"/>
        <v>11029899</v>
      </c>
      <c r="M18" s="72">
        <f t="shared" si="1"/>
        <v>12692760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60507576</v>
      </c>
      <c r="W18" s="72">
        <f t="shared" si="1"/>
        <v>78872814</v>
      </c>
      <c r="X18" s="72">
        <f t="shared" si="1"/>
        <v>-18365238</v>
      </c>
      <c r="Y18" s="66">
        <f>+IF(W18&lt;&gt;0,(X18/W18)*100,0)</f>
        <v>-23.284623774168878</v>
      </c>
      <c r="Z18" s="73">
        <f t="shared" si="1"/>
        <v>158059931</v>
      </c>
    </row>
    <row r="19" spans="1:26" ht="13.5">
      <c r="A19" s="69" t="s">
        <v>43</v>
      </c>
      <c r="B19" s="74">
        <f>+B10-B18</f>
        <v>-52843795</v>
      </c>
      <c r="C19" s="74">
        <f>+C10-C18</f>
        <v>0</v>
      </c>
      <c r="D19" s="75">
        <f aca="true" t="shared" si="2" ref="D19:Z19">+D10-D18</f>
        <v>5530069</v>
      </c>
      <c r="E19" s="76">
        <f t="shared" si="2"/>
        <v>5530069</v>
      </c>
      <c r="F19" s="76">
        <f t="shared" si="2"/>
        <v>16433096</v>
      </c>
      <c r="G19" s="76">
        <f t="shared" si="2"/>
        <v>-2146436</v>
      </c>
      <c r="H19" s="76">
        <f t="shared" si="2"/>
        <v>7546360500</v>
      </c>
      <c r="I19" s="76">
        <f t="shared" si="2"/>
        <v>7560647160</v>
      </c>
      <c r="J19" s="76">
        <f t="shared" si="2"/>
        <v>-7454415047</v>
      </c>
      <c r="K19" s="76">
        <f t="shared" si="2"/>
        <v>30611430</v>
      </c>
      <c r="L19" s="76">
        <f t="shared" si="2"/>
        <v>15465397</v>
      </c>
      <c r="M19" s="76">
        <f t="shared" si="2"/>
        <v>-7408338220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152308940</v>
      </c>
      <c r="W19" s="76">
        <f>IF(E10=E18,0,W10-W18)</f>
        <v>8774529</v>
      </c>
      <c r="X19" s="76">
        <f t="shared" si="2"/>
        <v>143534411</v>
      </c>
      <c r="Y19" s="77">
        <f>+IF(W19&lt;&gt;0,(X19/W19)*100,0)</f>
        <v>1635.807585797483</v>
      </c>
      <c r="Z19" s="78">
        <f t="shared" si="2"/>
        <v>5530069</v>
      </c>
    </row>
    <row r="20" spans="1:26" ht="13.5">
      <c r="A20" s="57" t="s">
        <v>44</v>
      </c>
      <c r="B20" s="18">
        <v>21259153</v>
      </c>
      <c r="C20" s="18">
        <v>0</v>
      </c>
      <c r="D20" s="58">
        <v>0</v>
      </c>
      <c r="E20" s="59">
        <v>0</v>
      </c>
      <c r="F20" s="59">
        <v>10900000</v>
      </c>
      <c r="G20" s="59">
        <v>0</v>
      </c>
      <c r="H20" s="59">
        <v>0</v>
      </c>
      <c r="I20" s="59">
        <v>10900000</v>
      </c>
      <c r="J20" s="59">
        <v>0</v>
      </c>
      <c r="K20" s="59">
        <v>0</v>
      </c>
      <c r="L20" s="59">
        <v>8673000</v>
      </c>
      <c r="M20" s="59">
        <v>8673000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19573000</v>
      </c>
      <c r="W20" s="59">
        <v>17500000</v>
      </c>
      <c r="X20" s="59">
        <v>2073000</v>
      </c>
      <c r="Y20" s="60">
        <v>11.85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-31584642</v>
      </c>
      <c r="C22" s="85">
        <f>SUM(C19:C21)</f>
        <v>0</v>
      </c>
      <c r="D22" s="86">
        <f aca="true" t="shared" si="3" ref="D22:Z22">SUM(D19:D21)</f>
        <v>5530069</v>
      </c>
      <c r="E22" s="87">
        <f t="shared" si="3"/>
        <v>5530069</v>
      </c>
      <c r="F22" s="87">
        <f t="shared" si="3"/>
        <v>27333096</v>
      </c>
      <c r="G22" s="87">
        <f t="shared" si="3"/>
        <v>-2146436</v>
      </c>
      <c r="H22" s="87">
        <f t="shared" si="3"/>
        <v>7546360500</v>
      </c>
      <c r="I22" s="87">
        <f t="shared" si="3"/>
        <v>7571547160</v>
      </c>
      <c r="J22" s="87">
        <f t="shared" si="3"/>
        <v>-7454415047</v>
      </c>
      <c r="K22" s="87">
        <f t="shared" si="3"/>
        <v>30611430</v>
      </c>
      <c r="L22" s="87">
        <f t="shared" si="3"/>
        <v>24138397</v>
      </c>
      <c r="M22" s="87">
        <f t="shared" si="3"/>
        <v>-7399665220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171881940</v>
      </c>
      <c r="W22" s="87">
        <f t="shared" si="3"/>
        <v>26274529</v>
      </c>
      <c r="X22" s="87">
        <f t="shared" si="3"/>
        <v>145607411</v>
      </c>
      <c r="Y22" s="88">
        <f>+IF(W22&lt;&gt;0,(X22/W22)*100,0)</f>
        <v>554.1770548960174</v>
      </c>
      <c r="Z22" s="89">
        <f t="shared" si="3"/>
        <v>5530069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-31584642</v>
      </c>
      <c r="C24" s="74">
        <f>SUM(C22:C23)</f>
        <v>0</v>
      </c>
      <c r="D24" s="75">
        <f aca="true" t="shared" si="4" ref="D24:Z24">SUM(D22:D23)</f>
        <v>5530069</v>
      </c>
      <c r="E24" s="76">
        <f t="shared" si="4"/>
        <v>5530069</v>
      </c>
      <c r="F24" s="76">
        <f t="shared" si="4"/>
        <v>27333096</v>
      </c>
      <c r="G24" s="76">
        <f t="shared" si="4"/>
        <v>-2146436</v>
      </c>
      <c r="H24" s="76">
        <f t="shared" si="4"/>
        <v>7546360500</v>
      </c>
      <c r="I24" s="76">
        <f t="shared" si="4"/>
        <v>7571547160</v>
      </c>
      <c r="J24" s="76">
        <f t="shared" si="4"/>
        <v>-7454415047</v>
      </c>
      <c r="K24" s="76">
        <f t="shared" si="4"/>
        <v>30611430</v>
      </c>
      <c r="L24" s="76">
        <f t="shared" si="4"/>
        <v>24138397</v>
      </c>
      <c r="M24" s="76">
        <f t="shared" si="4"/>
        <v>-7399665220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171881940</v>
      </c>
      <c r="W24" s="76">
        <f t="shared" si="4"/>
        <v>26274529</v>
      </c>
      <c r="X24" s="76">
        <f t="shared" si="4"/>
        <v>145607411</v>
      </c>
      <c r="Y24" s="77">
        <f>+IF(W24&lt;&gt;0,(X24/W24)*100,0)</f>
        <v>554.1770548960174</v>
      </c>
      <c r="Z24" s="78">
        <f t="shared" si="4"/>
        <v>5530069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51600411</v>
      </c>
      <c r="C27" s="21">
        <v>0</v>
      </c>
      <c r="D27" s="98">
        <v>34769250</v>
      </c>
      <c r="E27" s="99">
        <v>34769250</v>
      </c>
      <c r="F27" s="99">
        <v>2874930</v>
      </c>
      <c r="G27" s="99">
        <v>4084328</v>
      </c>
      <c r="H27" s="99">
        <v>2835520</v>
      </c>
      <c r="I27" s="99">
        <v>9794778</v>
      </c>
      <c r="J27" s="99">
        <v>2056178</v>
      </c>
      <c r="K27" s="99">
        <v>3583294</v>
      </c>
      <c r="L27" s="99">
        <v>4767782</v>
      </c>
      <c r="M27" s="99">
        <v>10407254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20202032</v>
      </c>
      <c r="W27" s="99">
        <v>17384625</v>
      </c>
      <c r="X27" s="99">
        <v>2817407</v>
      </c>
      <c r="Y27" s="100">
        <v>16.21</v>
      </c>
      <c r="Z27" s="101">
        <v>34769250</v>
      </c>
    </row>
    <row r="28" spans="1:26" ht="13.5">
      <c r="A28" s="102" t="s">
        <v>44</v>
      </c>
      <c r="B28" s="18">
        <v>48677390</v>
      </c>
      <c r="C28" s="18">
        <v>0</v>
      </c>
      <c r="D28" s="58">
        <v>31269250</v>
      </c>
      <c r="E28" s="59">
        <v>31269250</v>
      </c>
      <c r="F28" s="59">
        <v>2874930</v>
      </c>
      <c r="G28" s="59">
        <v>2708747</v>
      </c>
      <c r="H28" s="59">
        <v>1162671</v>
      </c>
      <c r="I28" s="59">
        <v>6746348</v>
      </c>
      <c r="J28" s="59">
        <v>2056178</v>
      </c>
      <c r="K28" s="59">
        <v>3404396</v>
      </c>
      <c r="L28" s="59">
        <v>4767782</v>
      </c>
      <c r="M28" s="59">
        <v>10228356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16974704</v>
      </c>
      <c r="W28" s="59">
        <v>15634625</v>
      </c>
      <c r="X28" s="59">
        <v>1340079</v>
      </c>
      <c r="Y28" s="60">
        <v>8.57</v>
      </c>
      <c r="Z28" s="61">
        <v>31269250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2923021</v>
      </c>
      <c r="C31" s="18">
        <v>0</v>
      </c>
      <c r="D31" s="58">
        <v>3500000</v>
      </c>
      <c r="E31" s="59">
        <v>3500000</v>
      </c>
      <c r="F31" s="59">
        <v>0</v>
      </c>
      <c r="G31" s="59">
        <v>1375581</v>
      </c>
      <c r="H31" s="59">
        <v>1672849</v>
      </c>
      <c r="I31" s="59">
        <v>3048430</v>
      </c>
      <c r="J31" s="59">
        <v>0</v>
      </c>
      <c r="K31" s="59">
        <v>178898</v>
      </c>
      <c r="L31" s="59">
        <v>0</v>
      </c>
      <c r="M31" s="59">
        <v>178898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3227328</v>
      </c>
      <c r="W31" s="59">
        <v>1750000</v>
      </c>
      <c r="X31" s="59">
        <v>1477328</v>
      </c>
      <c r="Y31" s="60">
        <v>84.42</v>
      </c>
      <c r="Z31" s="61">
        <v>3500000</v>
      </c>
    </row>
    <row r="32" spans="1:26" ht="13.5">
      <c r="A32" s="69" t="s">
        <v>50</v>
      </c>
      <c r="B32" s="21">
        <f>SUM(B28:B31)</f>
        <v>51600411</v>
      </c>
      <c r="C32" s="21">
        <f>SUM(C28:C31)</f>
        <v>0</v>
      </c>
      <c r="D32" s="98">
        <f aca="true" t="shared" si="5" ref="D32:Z32">SUM(D28:D31)</f>
        <v>34769250</v>
      </c>
      <c r="E32" s="99">
        <f t="shared" si="5"/>
        <v>34769250</v>
      </c>
      <c r="F32" s="99">
        <f t="shared" si="5"/>
        <v>2874930</v>
      </c>
      <c r="G32" s="99">
        <f t="shared" si="5"/>
        <v>4084328</v>
      </c>
      <c r="H32" s="99">
        <f t="shared" si="5"/>
        <v>2835520</v>
      </c>
      <c r="I32" s="99">
        <f t="shared" si="5"/>
        <v>9794778</v>
      </c>
      <c r="J32" s="99">
        <f t="shared" si="5"/>
        <v>2056178</v>
      </c>
      <c r="K32" s="99">
        <f t="shared" si="5"/>
        <v>3583294</v>
      </c>
      <c r="L32" s="99">
        <f t="shared" si="5"/>
        <v>4767782</v>
      </c>
      <c r="M32" s="99">
        <f t="shared" si="5"/>
        <v>10407254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20202032</v>
      </c>
      <c r="W32" s="99">
        <f t="shared" si="5"/>
        <v>17384625</v>
      </c>
      <c r="X32" s="99">
        <f t="shared" si="5"/>
        <v>2817407</v>
      </c>
      <c r="Y32" s="100">
        <f>+IF(W32&lt;&gt;0,(X32/W32)*100,0)</f>
        <v>16.206314487657917</v>
      </c>
      <c r="Z32" s="101">
        <f t="shared" si="5"/>
        <v>34769250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98639559</v>
      </c>
      <c r="C35" s="18">
        <v>0</v>
      </c>
      <c r="D35" s="58">
        <v>139923007</v>
      </c>
      <c r="E35" s="59">
        <v>139923007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69961504</v>
      </c>
      <c r="X35" s="59">
        <v>-69961504</v>
      </c>
      <c r="Y35" s="60">
        <v>-100</v>
      </c>
      <c r="Z35" s="61">
        <v>139923007</v>
      </c>
    </row>
    <row r="36" spans="1:26" ht="13.5">
      <c r="A36" s="57" t="s">
        <v>53</v>
      </c>
      <c r="B36" s="18">
        <v>601464081</v>
      </c>
      <c r="C36" s="18">
        <v>0</v>
      </c>
      <c r="D36" s="58">
        <v>382087446</v>
      </c>
      <c r="E36" s="59">
        <v>382087446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191043723</v>
      </c>
      <c r="X36" s="59">
        <v>-191043723</v>
      </c>
      <c r="Y36" s="60">
        <v>-100</v>
      </c>
      <c r="Z36" s="61">
        <v>382087446</v>
      </c>
    </row>
    <row r="37" spans="1:26" ht="13.5">
      <c r="A37" s="57" t="s">
        <v>54</v>
      </c>
      <c r="B37" s="18">
        <v>144367892</v>
      </c>
      <c r="C37" s="18">
        <v>0</v>
      </c>
      <c r="D37" s="58">
        <v>60625000</v>
      </c>
      <c r="E37" s="59">
        <v>60625000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30312500</v>
      </c>
      <c r="X37" s="59">
        <v>-30312500</v>
      </c>
      <c r="Y37" s="60">
        <v>-100</v>
      </c>
      <c r="Z37" s="61">
        <v>60625000</v>
      </c>
    </row>
    <row r="38" spans="1:26" ht="13.5">
      <c r="A38" s="57" t="s">
        <v>55</v>
      </c>
      <c r="B38" s="18">
        <v>16438000</v>
      </c>
      <c r="C38" s="18">
        <v>0</v>
      </c>
      <c r="D38" s="58">
        <v>16500129</v>
      </c>
      <c r="E38" s="59">
        <v>16500129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8250065</v>
      </c>
      <c r="X38" s="59">
        <v>-8250065</v>
      </c>
      <c r="Y38" s="60">
        <v>-100</v>
      </c>
      <c r="Z38" s="61">
        <v>16500129</v>
      </c>
    </row>
    <row r="39" spans="1:26" ht="13.5">
      <c r="A39" s="57" t="s">
        <v>56</v>
      </c>
      <c r="B39" s="18">
        <v>539297748</v>
      </c>
      <c r="C39" s="18">
        <v>0</v>
      </c>
      <c r="D39" s="58">
        <v>444885324</v>
      </c>
      <c r="E39" s="59">
        <v>444885324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222442662</v>
      </c>
      <c r="X39" s="59">
        <v>-222442662</v>
      </c>
      <c r="Y39" s="60">
        <v>-100</v>
      </c>
      <c r="Z39" s="61">
        <v>444885324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53175754</v>
      </c>
      <c r="C42" s="18">
        <v>0</v>
      </c>
      <c r="D42" s="58">
        <v>30221330</v>
      </c>
      <c r="E42" s="59">
        <v>30221330</v>
      </c>
      <c r="F42" s="59">
        <v>4632340</v>
      </c>
      <c r="G42" s="59">
        <v>-3066033</v>
      </c>
      <c r="H42" s="59">
        <v>196289</v>
      </c>
      <c r="I42" s="59">
        <v>1762596</v>
      </c>
      <c r="J42" s="59">
        <v>1235519</v>
      </c>
      <c r="K42" s="59">
        <v>-1543389</v>
      </c>
      <c r="L42" s="59">
        <v>14283119</v>
      </c>
      <c r="M42" s="59">
        <v>13975249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15737845</v>
      </c>
      <c r="W42" s="59">
        <v>18483494</v>
      </c>
      <c r="X42" s="59">
        <v>-2745649</v>
      </c>
      <c r="Y42" s="60">
        <v>-14.85</v>
      </c>
      <c r="Z42" s="61">
        <v>30221330</v>
      </c>
    </row>
    <row r="43" spans="1:26" ht="13.5">
      <c r="A43" s="57" t="s">
        <v>59</v>
      </c>
      <c r="B43" s="18">
        <v>-51600411</v>
      </c>
      <c r="C43" s="18">
        <v>0</v>
      </c>
      <c r="D43" s="58">
        <v>-29977250</v>
      </c>
      <c r="E43" s="59">
        <v>-29977250</v>
      </c>
      <c r="F43" s="59">
        <v>-2874930</v>
      </c>
      <c r="G43" s="59">
        <v>-2708747</v>
      </c>
      <c r="H43" s="59">
        <v>-1162671</v>
      </c>
      <c r="I43" s="59">
        <v>-6746348</v>
      </c>
      <c r="J43" s="59">
        <v>-1769591</v>
      </c>
      <c r="K43" s="59">
        <v>-2454125</v>
      </c>
      <c r="L43" s="59">
        <v>-4767782</v>
      </c>
      <c r="M43" s="59">
        <v>-8991498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-15737846</v>
      </c>
      <c r="W43" s="59">
        <v>-4424077</v>
      </c>
      <c r="X43" s="59">
        <v>-11313769</v>
      </c>
      <c r="Y43" s="60">
        <v>255.73</v>
      </c>
      <c r="Z43" s="61">
        <v>-29977250</v>
      </c>
    </row>
    <row r="44" spans="1:26" ht="13.5">
      <c r="A44" s="57" t="s">
        <v>60</v>
      </c>
      <c r="B44" s="18">
        <v>0</v>
      </c>
      <c r="C44" s="18">
        <v>0</v>
      </c>
      <c r="D44" s="58">
        <v>2470000</v>
      </c>
      <c r="E44" s="59">
        <v>2470000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2470000</v>
      </c>
    </row>
    <row r="45" spans="1:26" ht="13.5">
      <c r="A45" s="69" t="s">
        <v>61</v>
      </c>
      <c r="B45" s="21">
        <v>3488096</v>
      </c>
      <c r="C45" s="21">
        <v>0</v>
      </c>
      <c r="D45" s="98">
        <v>7940880</v>
      </c>
      <c r="E45" s="99">
        <v>7940880</v>
      </c>
      <c r="F45" s="99">
        <v>3364953</v>
      </c>
      <c r="G45" s="99">
        <v>-2409827</v>
      </c>
      <c r="H45" s="99">
        <v>-3376209</v>
      </c>
      <c r="I45" s="99">
        <v>-3376209</v>
      </c>
      <c r="J45" s="99">
        <v>-3910281</v>
      </c>
      <c r="K45" s="99">
        <v>-7907795</v>
      </c>
      <c r="L45" s="99">
        <v>1607542</v>
      </c>
      <c r="M45" s="99">
        <v>1607542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1607542</v>
      </c>
      <c r="W45" s="99">
        <v>19286217</v>
      </c>
      <c r="X45" s="99">
        <v>-17678675</v>
      </c>
      <c r="Y45" s="100">
        <v>-91.66</v>
      </c>
      <c r="Z45" s="101">
        <v>7940880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3683587</v>
      </c>
      <c r="C49" s="51">
        <v>0</v>
      </c>
      <c r="D49" s="128">
        <v>4824877</v>
      </c>
      <c r="E49" s="53">
        <v>15427302</v>
      </c>
      <c r="F49" s="53">
        <v>0</v>
      </c>
      <c r="G49" s="53">
        <v>0</v>
      </c>
      <c r="H49" s="53">
        <v>0</v>
      </c>
      <c r="I49" s="53">
        <v>3386421</v>
      </c>
      <c r="J49" s="53">
        <v>0</v>
      </c>
      <c r="K49" s="53">
        <v>0</v>
      </c>
      <c r="L49" s="53">
        <v>0</v>
      </c>
      <c r="M49" s="53">
        <v>3844183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2756017</v>
      </c>
      <c r="W49" s="53">
        <v>14892986</v>
      </c>
      <c r="X49" s="53">
        <v>113036036</v>
      </c>
      <c r="Y49" s="53">
        <v>161851409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929945</v>
      </c>
      <c r="C51" s="51">
        <v>0</v>
      </c>
      <c r="D51" s="128">
        <v>1709319</v>
      </c>
      <c r="E51" s="53">
        <v>5953833</v>
      </c>
      <c r="F51" s="53">
        <v>0</v>
      </c>
      <c r="G51" s="53">
        <v>0</v>
      </c>
      <c r="H51" s="53">
        <v>0</v>
      </c>
      <c r="I51" s="53">
        <v>5602922</v>
      </c>
      <c r="J51" s="53">
        <v>0</v>
      </c>
      <c r="K51" s="53">
        <v>0</v>
      </c>
      <c r="L51" s="53">
        <v>0</v>
      </c>
      <c r="M51" s="53">
        <v>2048283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7560947</v>
      </c>
      <c r="W51" s="53">
        <v>16037071</v>
      </c>
      <c r="X51" s="53">
        <v>41745537</v>
      </c>
      <c r="Y51" s="53">
        <v>81587857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63.270767607265924</v>
      </c>
      <c r="C58" s="5">
        <f>IF(C67=0,0,+(C76/C67)*100)</f>
        <v>0</v>
      </c>
      <c r="D58" s="6">
        <f aca="true" t="shared" si="6" ref="D58:Z58">IF(D67=0,0,+(D76/D67)*100)</f>
        <v>79.78842406785078</v>
      </c>
      <c r="E58" s="7">
        <f t="shared" si="6"/>
        <v>79.78842406785078</v>
      </c>
      <c r="F58" s="7">
        <f t="shared" si="6"/>
        <v>23.41365445764219</v>
      </c>
      <c r="G58" s="7">
        <f t="shared" si="6"/>
        <v>25.598837371394417</v>
      </c>
      <c r="H58" s="7">
        <f t="shared" si="6"/>
        <v>0.03562818577837078</v>
      </c>
      <c r="I58" s="7">
        <f t="shared" si="6"/>
        <v>0.09224293557773695</v>
      </c>
      <c r="J58" s="7">
        <f t="shared" si="6"/>
        <v>-0.032008094275502615</v>
      </c>
      <c r="K58" s="7">
        <f t="shared" si="6"/>
        <v>3.2270811804192063</v>
      </c>
      <c r="L58" s="7">
        <f t="shared" si="6"/>
        <v>51.75136636611279</v>
      </c>
      <c r="M58" s="7">
        <f t="shared" si="6"/>
        <v>-0.08055026147360582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9.11293185502282</v>
      </c>
      <c r="W58" s="7">
        <f t="shared" si="6"/>
        <v>79.60864078807224</v>
      </c>
      <c r="X58" s="7">
        <f t="shared" si="6"/>
        <v>0</v>
      </c>
      <c r="Y58" s="7">
        <f t="shared" si="6"/>
        <v>0</v>
      </c>
      <c r="Z58" s="8">
        <f t="shared" si="6"/>
        <v>79.78842406785078</v>
      </c>
    </row>
    <row r="59" spans="1:26" ht="13.5">
      <c r="A59" s="36" t="s">
        <v>31</v>
      </c>
      <c r="B59" s="9">
        <f aca="true" t="shared" si="7" ref="B59:Z66">IF(B68=0,0,+(B77/B68)*100)</f>
        <v>57.48232017736867</v>
      </c>
      <c r="C59" s="9">
        <f t="shared" si="7"/>
        <v>0</v>
      </c>
      <c r="D59" s="2">
        <f t="shared" si="7"/>
        <v>85.60088687948453</v>
      </c>
      <c r="E59" s="10">
        <f t="shared" si="7"/>
        <v>85.60088687948453</v>
      </c>
      <c r="F59" s="10">
        <f t="shared" si="7"/>
        <v>44.647664428243424</v>
      </c>
      <c r="G59" s="10">
        <f t="shared" si="7"/>
        <v>39.55094634289086</v>
      </c>
      <c r="H59" s="10">
        <f t="shared" si="7"/>
        <v>60.11860126898348</v>
      </c>
      <c r="I59" s="10">
        <f t="shared" si="7"/>
        <v>48.155108596712296</v>
      </c>
      <c r="J59" s="10">
        <f t="shared" si="7"/>
        <v>55.69466914003134</v>
      </c>
      <c r="K59" s="10">
        <f t="shared" si="7"/>
        <v>17.05745476764799</v>
      </c>
      <c r="L59" s="10">
        <f t="shared" si="7"/>
        <v>83.55191162725892</v>
      </c>
      <c r="M59" s="10">
        <f t="shared" si="7"/>
        <v>42.03560819117572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44.57810501874555</v>
      </c>
      <c r="W59" s="10">
        <f t="shared" si="7"/>
        <v>85.67226890756302</v>
      </c>
      <c r="X59" s="10">
        <f t="shared" si="7"/>
        <v>0</v>
      </c>
      <c r="Y59" s="10">
        <f t="shared" si="7"/>
        <v>0</v>
      </c>
      <c r="Z59" s="11">
        <f t="shared" si="7"/>
        <v>85.60088687948453</v>
      </c>
    </row>
    <row r="60" spans="1:26" ht="13.5">
      <c r="A60" s="37" t="s">
        <v>32</v>
      </c>
      <c r="B60" s="12">
        <f t="shared" si="7"/>
        <v>82.24154612080437</v>
      </c>
      <c r="C60" s="12">
        <f t="shared" si="7"/>
        <v>0</v>
      </c>
      <c r="D60" s="3">
        <f t="shared" si="7"/>
        <v>80.07779178310234</v>
      </c>
      <c r="E60" s="13">
        <f t="shared" si="7"/>
        <v>80.07779178310234</v>
      </c>
      <c r="F60" s="13">
        <f t="shared" si="7"/>
        <v>21.25134208074531</v>
      </c>
      <c r="G60" s="13">
        <f t="shared" si="7"/>
        <v>28.305739321175633</v>
      </c>
      <c r="H60" s="13">
        <f t="shared" si="7"/>
        <v>0.02877625989279991</v>
      </c>
      <c r="I60" s="13">
        <f t="shared" si="7"/>
        <v>0.0767682636509255</v>
      </c>
      <c r="J60" s="13">
        <f t="shared" si="7"/>
        <v>-0.02582484088017834</v>
      </c>
      <c r="K60" s="13">
        <f t="shared" si="7"/>
        <v>2.6366551017717144</v>
      </c>
      <c r="L60" s="13">
        <f t="shared" si="7"/>
        <v>69.65574132027511</v>
      </c>
      <c r="M60" s="13">
        <f t="shared" si="7"/>
        <v>-0.061951226282190165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7.994518440818505</v>
      </c>
      <c r="W60" s="13">
        <f t="shared" si="7"/>
        <v>79.85269379251456</v>
      </c>
      <c r="X60" s="13">
        <f t="shared" si="7"/>
        <v>0</v>
      </c>
      <c r="Y60" s="13">
        <f t="shared" si="7"/>
        <v>0</v>
      </c>
      <c r="Z60" s="14">
        <f t="shared" si="7"/>
        <v>80.07779178310234</v>
      </c>
    </row>
    <row r="61" spans="1:26" ht="13.5">
      <c r="A61" s="38" t="s">
        <v>105</v>
      </c>
      <c r="B61" s="12">
        <f t="shared" si="7"/>
        <v>98.53464795317215</v>
      </c>
      <c r="C61" s="12">
        <f t="shared" si="7"/>
        <v>0</v>
      </c>
      <c r="D61" s="3">
        <f t="shared" si="7"/>
        <v>85.60087962117638</v>
      </c>
      <c r="E61" s="13">
        <f t="shared" si="7"/>
        <v>85.60087962117638</v>
      </c>
      <c r="F61" s="13">
        <f t="shared" si="7"/>
        <v>23.24246261440263</v>
      </c>
      <c r="G61" s="13">
        <f t="shared" si="7"/>
        <v>32.76003143622391</v>
      </c>
      <c r="H61" s="13">
        <f t="shared" si="7"/>
        <v>52.56075422051737</v>
      </c>
      <c r="I61" s="13">
        <f t="shared" si="7"/>
        <v>32.70619908827032</v>
      </c>
      <c r="J61" s="13">
        <f t="shared" si="7"/>
        <v>1.0775099856760304</v>
      </c>
      <c r="K61" s="13">
        <f t="shared" si="7"/>
        <v>2.9798219321661983</v>
      </c>
      <c r="L61" s="13">
        <f t="shared" si="7"/>
        <v>103.64758507952561</v>
      </c>
      <c r="M61" s="13">
        <f t="shared" si="7"/>
        <v>2.1994851748417696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4.660334049308478</v>
      </c>
      <c r="W61" s="13">
        <f t="shared" si="7"/>
        <v>85.17107519776155</v>
      </c>
      <c r="X61" s="13">
        <f t="shared" si="7"/>
        <v>0</v>
      </c>
      <c r="Y61" s="13">
        <f t="shared" si="7"/>
        <v>0</v>
      </c>
      <c r="Z61" s="14">
        <f t="shared" si="7"/>
        <v>85.60087962117638</v>
      </c>
    </row>
    <row r="62" spans="1:26" ht="13.5">
      <c r="A62" s="38" t="s">
        <v>106</v>
      </c>
      <c r="B62" s="12">
        <f t="shared" si="7"/>
        <v>23.816733032855822</v>
      </c>
      <c r="C62" s="12">
        <f t="shared" si="7"/>
        <v>0</v>
      </c>
      <c r="D62" s="3">
        <f t="shared" si="7"/>
        <v>64.99670949814241</v>
      </c>
      <c r="E62" s="13">
        <f t="shared" si="7"/>
        <v>64.99670949814241</v>
      </c>
      <c r="F62" s="13">
        <f t="shared" si="7"/>
        <v>11.645515999788199</v>
      </c>
      <c r="G62" s="13">
        <f t="shared" si="7"/>
        <v>6.83904390307879</v>
      </c>
      <c r="H62" s="13">
        <f t="shared" si="7"/>
        <v>0.0013061195041279452</v>
      </c>
      <c r="I62" s="13">
        <f t="shared" si="7"/>
        <v>0.003044761417199632</v>
      </c>
      <c r="J62" s="13">
        <f t="shared" si="7"/>
        <v>-0.0011691149797480645</v>
      </c>
      <c r="K62" s="13">
        <f t="shared" si="7"/>
        <v>0.7430743338075949</v>
      </c>
      <c r="L62" s="13">
        <f t="shared" si="7"/>
        <v>16.302625184016453</v>
      </c>
      <c r="M62" s="13">
        <f t="shared" si="7"/>
        <v>-0.0032760266573573977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-0.6835697284504547</v>
      </c>
      <c r="W62" s="13">
        <f t="shared" si="7"/>
        <v>66.58405764467462</v>
      </c>
      <c r="X62" s="13">
        <f t="shared" si="7"/>
        <v>0</v>
      </c>
      <c r="Y62" s="13">
        <f t="shared" si="7"/>
        <v>0</v>
      </c>
      <c r="Z62" s="14">
        <f t="shared" si="7"/>
        <v>64.99670949814241</v>
      </c>
    </row>
    <row r="63" spans="1:26" ht="13.5">
      <c r="A63" s="38" t="s">
        <v>107</v>
      </c>
      <c r="B63" s="12">
        <f t="shared" si="7"/>
        <v>32.52836939899101</v>
      </c>
      <c r="C63" s="12">
        <f t="shared" si="7"/>
        <v>0</v>
      </c>
      <c r="D63" s="3">
        <f t="shared" si="7"/>
        <v>65.00014617745944</v>
      </c>
      <c r="E63" s="13">
        <f t="shared" si="7"/>
        <v>65.00014617745944</v>
      </c>
      <c r="F63" s="13">
        <f t="shared" si="7"/>
        <v>15.140996513669553</v>
      </c>
      <c r="G63" s="13">
        <f t="shared" si="7"/>
        <v>19.388444737492787</v>
      </c>
      <c r="H63" s="13">
        <f t="shared" si="7"/>
        <v>37.49864296265104</v>
      </c>
      <c r="I63" s="13">
        <f t="shared" si="7"/>
        <v>21.876997091276916</v>
      </c>
      <c r="J63" s="13">
        <f t="shared" si="7"/>
        <v>31.540065355546197</v>
      </c>
      <c r="K63" s="13">
        <f t="shared" si="7"/>
        <v>14.525772008620832</v>
      </c>
      <c r="L63" s="13">
        <f t="shared" si="7"/>
        <v>13.869265497368092</v>
      </c>
      <c r="M63" s="13">
        <f t="shared" si="7"/>
        <v>18.564159880078385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20.212834331478028</v>
      </c>
      <c r="W63" s="13">
        <f t="shared" si="7"/>
        <v>63.0136041568257</v>
      </c>
      <c r="X63" s="13">
        <f t="shared" si="7"/>
        <v>0</v>
      </c>
      <c r="Y63" s="13">
        <f t="shared" si="7"/>
        <v>0</v>
      </c>
      <c r="Z63" s="14">
        <f t="shared" si="7"/>
        <v>65.00014617745944</v>
      </c>
    </row>
    <row r="64" spans="1:26" ht="13.5">
      <c r="A64" s="38" t="s">
        <v>108</v>
      </c>
      <c r="B64" s="12">
        <f t="shared" si="7"/>
        <v>86.73708236901679</v>
      </c>
      <c r="C64" s="12">
        <f t="shared" si="7"/>
        <v>0</v>
      </c>
      <c r="D64" s="3">
        <f t="shared" si="7"/>
        <v>64.98409518029119</v>
      </c>
      <c r="E64" s="13">
        <f t="shared" si="7"/>
        <v>64.98409518029119</v>
      </c>
      <c r="F64" s="13">
        <f t="shared" si="7"/>
        <v>9.616314797838575</v>
      </c>
      <c r="G64" s="13">
        <f t="shared" si="7"/>
        <v>21.13753136575457</v>
      </c>
      <c r="H64" s="13">
        <f t="shared" si="7"/>
        <v>28.46632219866731</v>
      </c>
      <c r="I64" s="13">
        <f t="shared" si="7"/>
        <v>16.590072441651145</v>
      </c>
      <c r="J64" s="13">
        <f t="shared" si="7"/>
        <v>31.50438598955904</v>
      </c>
      <c r="K64" s="13">
        <f t="shared" si="7"/>
        <v>9.290883955436286</v>
      </c>
      <c r="L64" s="13">
        <f t="shared" si="7"/>
        <v>37.69972728110649</v>
      </c>
      <c r="M64" s="13">
        <f t="shared" si="7"/>
        <v>21.861146284298417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19.102917373145146</v>
      </c>
      <c r="W64" s="13">
        <f t="shared" si="7"/>
        <v>63.81036631951426</v>
      </c>
      <c r="X64" s="13">
        <f t="shared" si="7"/>
        <v>0</v>
      </c>
      <c r="Y64" s="13">
        <f t="shared" si="7"/>
        <v>0</v>
      </c>
      <c r="Z64" s="14">
        <f t="shared" si="7"/>
        <v>64.98409518029119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2.4795115253663633</v>
      </c>
      <c r="C66" s="15">
        <f t="shared" si="7"/>
        <v>0</v>
      </c>
      <c r="D66" s="4">
        <f t="shared" si="7"/>
        <v>65.01674312212813</v>
      </c>
      <c r="E66" s="16">
        <f t="shared" si="7"/>
        <v>65.01674312212813</v>
      </c>
      <c r="F66" s="16">
        <f t="shared" si="7"/>
        <v>-6163.410138248848</v>
      </c>
      <c r="G66" s="16">
        <f t="shared" si="7"/>
        <v>4.848511999350838</v>
      </c>
      <c r="H66" s="16">
        <f t="shared" si="7"/>
        <v>12.052023977641934</v>
      </c>
      <c r="I66" s="16">
        <f t="shared" si="7"/>
        <v>11.258488141646884</v>
      </c>
      <c r="J66" s="16">
        <f t="shared" si="7"/>
        <v>9.823323267612915</v>
      </c>
      <c r="K66" s="16">
        <f t="shared" si="7"/>
        <v>3.0873753604324805</v>
      </c>
      <c r="L66" s="16">
        <f t="shared" si="7"/>
        <v>4.343816365036255</v>
      </c>
      <c r="M66" s="16">
        <f t="shared" si="7"/>
        <v>4.895096454728554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6.86066261033729</v>
      </c>
      <c r="W66" s="16">
        <f t="shared" si="7"/>
        <v>65.03702571937866</v>
      </c>
      <c r="X66" s="16">
        <f t="shared" si="7"/>
        <v>0</v>
      </c>
      <c r="Y66" s="16">
        <f t="shared" si="7"/>
        <v>0</v>
      </c>
      <c r="Z66" s="17">
        <f t="shared" si="7"/>
        <v>65.01674312212813</v>
      </c>
    </row>
    <row r="67" spans="1:26" ht="13.5" hidden="1">
      <c r="A67" s="40" t="s">
        <v>111</v>
      </c>
      <c r="B67" s="23">
        <v>59470633</v>
      </c>
      <c r="C67" s="23"/>
      <c r="D67" s="24">
        <v>67983536</v>
      </c>
      <c r="E67" s="25">
        <v>67983536</v>
      </c>
      <c r="F67" s="25">
        <v>9988240</v>
      </c>
      <c r="G67" s="25">
        <v>7639929</v>
      </c>
      <c r="H67" s="25">
        <v>7556483557</v>
      </c>
      <c r="I67" s="25">
        <v>7574111726</v>
      </c>
      <c r="J67" s="25">
        <v>-7472797285</v>
      </c>
      <c r="K67" s="25">
        <v>36364471</v>
      </c>
      <c r="L67" s="25">
        <v>4677919</v>
      </c>
      <c r="M67" s="25">
        <v>-7431754895</v>
      </c>
      <c r="N67" s="25"/>
      <c r="O67" s="25"/>
      <c r="P67" s="25"/>
      <c r="Q67" s="25"/>
      <c r="R67" s="25"/>
      <c r="S67" s="25"/>
      <c r="T67" s="25"/>
      <c r="U67" s="25"/>
      <c r="V67" s="25">
        <v>142356831</v>
      </c>
      <c r="W67" s="25">
        <v>34069161</v>
      </c>
      <c r="X67" s="25"/>
      <c r="Y67" s="24"/>
      <c r="Z67" s="26">
        <v>67983536</v>
      </c>
    </row>
    <row r="68" spans="1:26" ht="13.5" hidden="1">
      <c r="A68" s="36" t="s">
        <v>31</v>
      </c>
      <c r="B68" s="18">
        <v>7608108</v>
      </c>
      <c r="C68" s="18"/>
      <c r="D68" s="19">
        <v>7145954</v>
      </c>
      <c r="E68" s="20">
        <v>7145954</v>
      </c>
      <c r="F68" s="20">
        <v>636311</v>
      </c>
      <c r="G68" s="20">
        <v>628789</v>
      </c>
      <c r="H68" s="20">
        <v>638779</v>
      </c>
      <c r="I68" s="20">
        <v>1903879</v>
      </c>
      <c r="J68" s="20">
        <v>632337</v>
      </c>
      <c r="K68" s="20">
        <v>1407455</v>
      </c>
      <c r="L68" s="20">
        <v>638749</v>
      </c>
      <c r="M68" s="20">
        <v>2678541</v>
      </c>
      <c r="N68" s="20"/>
      <c r="O68" s="20"/>
      <c r="P68" s="20"/>
      <c r="Q68" s="20"/>
      <c r="R68" s="20"/>
      <c r="S68" s="20"/>
      <c r="T68" s="20"/>
      <c r="U68" s="20"/>
      <c r="V68" s="20">
        <v>4582420</v>
      </c>
      <c r="W68" s="20">
        <v>3570000</v>
      </c>
      <c r="X68" s="20"/>
      <c r="Y68" s="19"/>
      <c r="Z68" s="22">
        <v>7145954</v>
      </c>
    </row>
    <row r="69" spans="1:26" ht="13.5" hidden="1">
      <c r="A69" s="37" t="s">
        <v>32</v>
      </c>
      <c r="B69" s="18">
        <v>40079559</v>
      </c>
      <c r="C69" s="18"/>
      <c r="D69" s="19">
        <v>56910895</v>
      </c>
      <c r="E69" s="20">
        <v>56910895</v>
      </c>
      <c r="F69" s="20">
        <v>9353014</v>
      </c>
      <c r="G69" s="20">
        <v>5828076</v>
      </c>
      <c r="H69" s="20">
        <v>7554730907</v>
      </c>
      <c r="I69" s="20">
        <v>7569911997</v>
      </c>
      <c r="J69" s="20">
        <v>-7474543634</v>
      </c>
      <c r="K69" s="20">
        <v>32352506</v>
      </c>
      <c r="L69" s="20">
        <v>2620878</v>
      </c>
      <c r="M69" s="20">
        <v>-7439570250</v>
      </c>
      <c r="N69" s="20"/>
      <c r="O69" s="20"/>
      <c r="P69" s="20"/>
      <c r="Q69" s="20"/>
      <c r="R69" s="20"/>
      <c r="S69" s="20"/>
      <c r="T69" s="20"/>
      <c r="U69" s="20"/>
      <c r="V69" s="20">
        <v>130341747</v>
      </c>
      <c r="W69" s="20">
        <v>28535661</v>
      </c>
      <c r="X69" s="20"/>
      <c r="Y69" s="19"/>
      <c r="Z69" s="22">
        <v>56910895</v>
      </c>
    </row>
    <row r="70" spans="1:26" ht="13.5" hidden="1">
      <c r="A70" s="38" t="s">
        <v>105</v>
      </c>
      <c r="B70" s="18">
        <v>29414638</v>
      </c>
      <c r="C70" s="18"/>
      <c r="D70" s="19">
        <v>41656114</v>
      </c>
      <c r="E70" s="20">
        <v>41656114</v>
      </c>
      <c r="F70" s="20">
        <v>7645257</v>
      </c>
      <c r="G70" s="20">
        <v>4578158</v>
      </c>
      <c r="H70" s="20">
        <v>3631723</v>
      </c>
      <c r="I70" s="20">
        <v>15855138</v>
      </c>
      <c r="J70" s="20">
        <v>156899242</v>
      </c>
      <c r="K70" s="20">
        <v>22234785</v>
      </c>
      <c r="L70" s="20">
        <v>1564213</v>
      </c>
      <c r="M70" s="20">
        <v>180698240</v>
      </c>
      <c r="N70" s="20"/>
      <c r="O70" s="20"/>
      <c r="P70" s="20"/>
      <c r="Q70" s="20"/>
      <c r="R70" s="20"/>
      <c r="S70" s="20"/>
      <c r="T70" s="20"/>
      <c r="U70" s="20"/>
      <c r="V70" s="20">
        <v>196553378</v>
      </c>
      <c r="W70" s="20">
        <v>20933163</v>
      </c>
      <c r="X70" s="20"/>
      <c r="Y70" s="19"/>
      <c r="Z70" s="22">
        <v>41656114</v>
      </c>
    </row>
    <row r="71" spans="1:26" ht="13.5" hidden="1">
      <c r="A71" s="38" t="s">
        <v>106</v>
      </c>
      <c r="B71" s="18">
        <v>5483716</v>
      </c>
      <c r="C71" s="18"/>
      <c r="D71" s="19">
        <v>9098916</v>
      </c>
      <c r="E71" s="20">
        <v>9098916</v>
      </c>
      <c r="F71" s="20">
        <v>679884</v>
      </c>
      <c r="G71" s="20">
        <v>762475</v>
      </c>
      <c r="H71" s="20">
        <v>7550610774</v>
      </c>
      <c r="I71" s="20">
        <v>7552053133</v>
      </c>
      <c r="J71" s="20">
        <v>-7631926846</v>
      </c>
      <c r="K71" s="20">
        <v>9137713</v>
      </c>
      <c r="L71" s="20">
        <v>567884</v>
      </c>
      <c r="M71" s="20">
        <v>-7622221249</v>
      </c>
      <c r="N71" s="20"/>
      <c r="O71" s="20"/>
      <c r="P71" s="20"/>
      <c r="Q71" s="20"/>
      <c r="R71" s="20"/>
      <c r="S71" s="20"/>
      <c r="T71" s="20"/>
      <c r="U71" s="20"/>
      <c r="V71" s="20">
        <v>-70168116</v>
      </c>
      <c r="W71" s="20">
        <v>4441000</v>
      </c>
      <c r="X71" s="20"/>
      <c r="Y71" s="19"/>
      <c r="Z71" s="22">
        <v>9098916</v>
      </c>
    </row>
    <row r="72" spans="1:26" ht="13.5" hidden="1">
      <c r="A72" s="38" t="s">
        <v>107</v>
      </c>
      <c r="B72" s="18">
        <v>3360399</v>
      </c>
      <c r="C72" s="18"/>
      <c r="D72" s="19">
        <v>4104600</v>
      </c>
      <c r="E72" s="20">
        <v>4104600</v>
      </c>
      <c r="F72" s="20">
        <v>592887</v>
      </c>
      <c r="G72" s="20">
        <v>303325</v>
      </c>
      <c r="H72" s="20">
        <v>303971</v>
      </c>
      <c r="I72" s="20">
        <v>1200183</v>
      </c>
      <c r="J72" s="20">
        <v>299286</v>
      </c>
      <c r="K72" s="20">
        <v>607830</v>
      </c>
      <c r="L72" s="20">
        <v>304342</v>
      </c>
      <c r="M72" s="20">
        <v>1211458</v>
      </c>
      <c r="N72" s="20"/>
      <c r="O72" s="20"/>
      <c r="P72" s="20"/>
      <c r="Q72" s="20"/>
      <c r="R72" s="20"/>
      <c r="S72" s="20"/>
      <c r="T72" s="20"/>
      <c r="U72" s="20"/>
      <c r="V72" s="20">
        <v>2411641</v>
      </c>
      <c r="W72" s="20">
        <v>2117000</v>
      </c>
      <c r="X72" s="20"/>
      <c r="Y72" s="19"/>
      <c r="Z72" s="22">
        <v>4104600</v>
      </c>
    </row>
    <row r="73" spans="1:26" ht="13.5" hidden="1">
      <c r="A73" s="38" t="s">
        <v>108</v>
      </c>
      <c r="B73" s="18">
        <v>1820806</v>
      </c>
      <c r="C73" s="18"/>
      <c r="D73" s="19">
        <v>2051265</v>
      </c>
      <c r="E73" s="20">
        <v>2051265</v>
      </c>
      <c r="F73" s="20">
        <v>434158</v>
      </c>
      <c r="G73" s="20">
        <v>184118</v>
      </c>
      <c r="H73" s="20">
        <v>184439</v>
      </c>
      <c r="I73" s="20">
        <v>802715</v>
      </c>
      <c r="J73" s="20">
        <v>177953</v>
      </c>
      <c r="K73" s="20">
        <v>368910</v>
      </c>
      <c r="L73" s="20">
        <v>184439</v>
      </c>
      <c r="M73" s="20">
        <v>731302</v>
      </c>
      <c r="N73" s="20"/>
      <c r="O73" s="20"/>
      <c r="P73" s="20"/>
      <c r="Q73" s="20"/>
      <c r="R73" s="20"/>
      <c r="S73" s="20"/>
      <c r="T73" s="20"/>
      <c r="U73" s="20"/>
      <c r="V73" s="20">
        <v>1534017</v>
      </c>
      <c r="W73" s="20">
        <v>1044498</v>
      </c>
      <c r="X73" s="20"/>
      <c r="Y73" s="19"/>
      <c r="Z73" s="22">
        <v>2051265</v>
      </c>
    </row>
    <row r="74" spans="1:26" ht="13.5" hidden="1">
      <c r="A74" s="38" t="s">
        <v>109</v>
      </c>
      <c r="B74" s="18"/>
      <c r="C74" s="18"/>
      <c r="D74" s="19"/>
      <c r="E74" s="20"/>
      <c r="F74" s="20">
        <v>828</v>
      </c>
      <c r="G74" s="20"/>
      <c r="H74" s="20"/>
      <c r="I74" s="20">
        <v>828</v>
      </c>
      <c r="J74" s="20">
        <v>6731</v>
      </c>
      <c r="K74" s="20">
        <v>3268</v>
      </c>
      <c r="L74" s="20"/>
      <c r="M74" s="20">
        <v>9999</v>
      </c>
      <c r="N74" s="20"/>
      <c r="O74" s="20"/>
      <c r="P74" s="20"/>
      <c r="Q74" s="20"/>
      <c r="R74" s="20"/>
      <c r="S74" s="20"/>
      <c r="T74" s="20"/>
      <c r="U74" s="20"/>
      <c r="V74" s="20">
        <v>10827</v>
      </c>
      <c r="W74" s="20"/>
      <c r="X74" s="20"/>
      <c r="Y74" s="19"/>
      <c r="Z74" s="22"/>
    </row>
    <row r="75" spans="1:26" ht="13.5" hidden="1">
      <c r="A75" s="39" t="s">
        <v>110</v>
      </c>
      <c r="B75" s="27">
        <v>11782966</v>
      </c>
      <c r="C75" s="27"/>
      <c r="D75" s="28">
        <v>3926687</v>
      </c>
      <c r="E75" s="29">
        <v>3926687</v>
      </c>
      <c r="F75" s="29">
        <v>-1085</v>
      </c>
      <c r="G75" s="29">
        <v>1183064</v>
      </c>
      <c r="H75" s="29">
        <v>1113871</v>
      </c>
      <c r="I75" s="29">
        <v>2295850</v>
      </c>
      <c r="J75" s="29">
        <v>1114012</v>
      </c>
      <c r="K75" s="29">
        <v>2604510</v>
      </c>
      <c r="L75" s="29">
        <v>1418292</v>
      </c>
      <c r="M75" s="29">
        <v>5136814</v>
      </c>
      <c r="N75" s="29"/>
      <c r="O75" s="29"/>
      <c r="P75" s="29"/>
      <c r="Q75" s="29"/>
      <c r="R75" s="29"/>
      <c r="S75" s="29"/>
      <c r="T75" s="29"/>
      <c r="U75" s="29"/>
      <c r="V75" s="29">
        <v>7432664</v>
      </c>
      <c r="W75" s="29">
        <v>1963500</v>
      </c>
      <c r="X75" s="29"/>
      <c r="Y75" s="28"/>
      <c r="Z75" s="30">
        <v>3926687</v>
      </c>
    </row>
    <row r="76" spans="1:26" ht="13.5" hidden="1">
      <c r="A76" s="41" t="s">
        <v>112</v>
      </c>
      <c r="B76" s="31">
        <v>37627526</v>
      </c>
      <c r="C76" s="31"/>
      <c r="D76" s="32">
        <v>54242992</v>
      </c>
      <c r="E76" s="33">
        <v>54242992</v>
      </c>
      <c r="F76" s="33">
        <v>2338612</v>
      </c>
      <c r="G76" s="33">
        <v>1955733</v>
      </c>
      <c r="H76" s="33">
        <v>2692238</v>
      </c>
      <c r="I76" s="33">
        <v>6986583</v>
      </c>
      <c r="J76" s="33">
        <v>2391900</v>
      </c>
      <c r="K76" s="33">
        <v>1173511</v>
      </c>
      <c r="L76" s="33">
        <v>2420887</v>
      </c>
      <c r="M76" s="33">
        <v>5986298</v>
      </c>
      <c r="N76" s="33"/>
      <c r="O76" s="33"/>
      <c r="P76" s="33"/>
      <c r="Q76" s="33"/>
      <c r="R76" s="33"/>
      <c r="S76" s="33"/>
      <c r="T76" s="33"/>
      <c r="U76" s="33"/>
      <c r="V76" s="33">
        <v>12972881</v>
      </c>
      <c r="W76" s="33">
        <v>27121996</v>
      </c>
      <c r="X76" s="33"/>
      <c r="Y76" s="32"/>
      <c r="Z76" s="34">
        <v>54242992</v>
      </c>
    </row>
    <row r="77" spans="1:26" ht="13.5" hidden="1">
      <c r="A77" s="36" t="s">
        <v>31</v>
      </c>
      <c r="B77" s="18">
        <v>4373317</v>
      </c>
      <c r="C77" s="18"/>
      <c r="D77" s="19">
        <v>6117000</v>
      </c>
      <c r="E77" s="20">
        <v>6117000</v>
      </c>
      <c r="F77" s="20">
        <v>284098</v>
      </c>
      <c r="G77" s="20">
        <v>248692</v>
      </c>
      <c r="H77" s="20">
        <v>384025</v>
      </c>
      <c r="I77" s="20">
        <v>916815</v>
      </c>
      <c r="J77" s="20">
        <v>352178</v>
      </c>
      <c r="K77" s="20">
        <v>240076</v>
      </c>
      <c r="L77" s="20">
        <v>533687</v>
      </c>
      <c r="M77" s="20">
        <v>1125941</v>
      </c>
      <c r="N77" s="20"/>
      <c r="O77" s="20"/>
      <c r="P77" s="20"/>
      <c r="Q77" s="20"/>
      <c r="R77" s="20"/>
      <c r="S77" s="20"/>
      <c r="T77" s="20"/>
      <c r="U77" s="20"/>
      <c r="V77" s="20">
        <v>2042756</v>
      </c>
      <c r="W77" s="20">
        <v>3058500</v>
      </c>
      <c r="X77" s="20"/>
      <c r="Y77" s="19"/>
      <c r="Z77" s="22">
        <v>6117000</v>
      </c>
    </row>
    <row r="78" spans="1:26" ht="13.5" hidden="1">
      <c r="A78" s="37" t="s">
        <v>32</v>
      </c>
      <c r="B78" s="18">
        <v>32962049</v>
      </c>
      <c r="C78" s="18"/>
      <c r="D78" s="19">
        <v>45572988</v>
      </c>
      <c r="E78" s="20">
        <v>45572988</v>
      </c>
      <c r="F78" s="20">
        <v>1987641</v>
      </c>
      <c r="G78" s="20">
        <v>1649680</v>
      </c>
      <c r="H78" s="20">
        <v>2173969</v>
      </c>
      <c r="I78" s="20">
        <v>5811290</v>
      </c>
      <c r="J78" s="20">
        <v>1930289</v>
      </c>
      <c r="K78" s="20">
        <v>853024</v>
      </c>
      <c r="L78" s="20">
        <v>1825592</v>
      </c>
      <c r="M78" s="20">
        <v>4608905</v>
      </c>
      <c r="N78" s="20"/>
      <c r="O78" s="20"/>
      <c r="P78" s="20"/>
      <c r="Q78" s="20"/>
      <c r="R78" s="20"/>
      <c r="S78" s="20"/>
      <c r="T78" s="20"/>
      <c r="U78" s="20"/>
      <c r="V78" s="20">
        <v>10420195</v>
      </c>
      <c r="W78" s="20">
        <v>22786494</v>
      </c>
      <c r="X78" s="20"/>
      <c r="Y78" s="19"/>
      <c r="Z78" s="22">
        <v>45572988</v>
      </c>
    </row>
    <row r="79" spans="1:26" ht="13.5" hidden="1">
      <c r="A79" s="38" t="s">
        <v>105</v>
      </c>
      <c r="B79" s="18">
        <v>28983610</v>
      </c>
      <c r="C79" s="18"/>
      <c r="D79" s="19">
        <v>35658000</v>
      </c>
      <c r="E79" s="20">
        <v>35658000</v>
      </c>
      <c r="F79" s="20">
        <v>1776946</v>
      </c>
      <c r="G79" s="20">
        <v>1499806</v>
      </c>
      <c r="H79" s="20">
        <v>1908861</v>
      </c>
      <c r="I79" s="20">
        <v>5185613</v>
      </c>
      <c r="J79" s="20">
        <v>1690605</v>
      </c>
      <c r="K79" s="20">
        <v>662557</v>
      </c>
      <c r="L79" s="20">
        <v>1621269</v>
      </c>
      <c r="M79" s="20">
        <v>3974431</v>
      </c>
      <c r="N79" s="20"/>
      <c r="O79" s="20"/>
      <c r="P79" s="20"/>
      <c r="Q79" s="20"/>
      <c r="R79" s="20"/>
      <c r="S79" s="20"/>
      <c r="T79" s="20"/>
      <c r="U79" s="20"/>
      <c r="V79" s="20">
        <v>9160044</v>
      </c>
      <c r="W79" s="20">
        <v>17829000</v>
      </c>
      <c r="X79" s="20"/>
      <c r="Y79" s="19"/>
      <c r="Z79" s="22">
        <v>35658000</v>
      </c>
    </row>
    <row r="80" spans="1:26" ht="13.5" hidden="1">
      <c r="A80" s="38" t="s">
        <v>106</v>
      </c>
      <c r="B80" s="18">
        <v>1306042</v>
      </c>
      <c r="C80" s="18"/>
      <c r="D80" s="19">
        <v>5913996</v>
      </c>
      <c r="E80" s="20">
        <v>5913996</v>
      </c>
      <c r="F80" s="20">
        <v>79176</v>
      </c>
      <c r="G80" s="20">
        <v>52146</v>
      </c>
      <c r="H80" s="20">
        <v>98620</v>
      </c>
      <c r="I80" s="20">
        <v>229942</v>
      </c>
      <c r="J80" s="20">
        <v>89226</v>
      </c>
      <c r="K80" s="20">
        <v>67900</v>
      </c>
      <c r="L80" s="20">
        <v>92580</v>
      </c>
      <c r="M80" s="20">
        <v>249706</v>
      </c>
      <c r="N80" s="20"/>
      <c r="O80" s="20"/>
      <c r="P80" s="20"/>
      <c r="Q80" s="20"/>
      <c r="R80" s="20"/>
      <c r="S80" s="20"/>
      <c r="T80" s="20"/>
      <c r="U80" s="20"/>
      <c r="V80" s="20">
        <v>479648</v>
      </c>
      <c r="W80" s="20">
        <v>2956998</v>
      </c>
      <c r="X80" s="20"/>
      <c r="Y80" s="19"/>
      <c r="Z80" s="22">
        <v>5913996</v>
      </c>
    </row>
    <row r="81" spans="1:26" ht="13.5" hidden="1">
      <c r="A81" s="38" t="s">
        <v>107</v>
      </c>
      <c r="B81" s="18">
        <v>1093083</v>
      </c>
      <c r="C81" s="18"/>
      <c r="D81" s="19">
        <v>2667996</v>
      </c>
      <c r="E81" s="20">
        <v>2667996</v>
      </c>
      <c r="F81" s="20">
        <v>89769</v>
      </c>
      <c r="G81" s="20">
        <v>58810</v>
      </c>
      <c r="H81" s="20">
        <v>113985</v>
      </c>
      <c r="I81" s="20">
        <v>262564</v>
      </c>
      <c r="J81" s="20">
        <v>94395</v>
      </c>
      <c r="K81" s="20">
        <v>88292</v>
      </c>
      <c r="L81" s="20">
        <v>42210</v>
      </c>
      <c r="M81" s="20">
        <v>224897</v>
      </c>
      <c r="N81" s="20"/>
      <c r="O81" s="20"/>
      <c r="P81" s="20"/>
      <c r="Q81" s="20"/>
      <c r="R81" s="20"/>
      <c r="S81" s="20"/>
      <c r="T81" s="20"/>
      <c r="U81" s="20"/>
      <c r="V81" s="20">
        <v>487461</v>
      </c>
      <c r="W81" s="20">
        <v>1333998</v>
      </c>
      <c r="X81" s="20"/>
      <c r="Y81" s="19"/>
      <c r="Z81" s="22">
        <v>2667996</v>
      </c>
    </row>
    <row r="82" spans="1:26" ht="13.5" hidden="1">
      <c r="A82" s="38" t="s">
        <v>108</v>
      </c>
      <c r="B82" s="18">
        <v>1579314</v>
      </c>
      <c r="C82" s="18"/>
      <c r="D82" s="19">
        <v>1332996</v>
      </c>
      <c r="E82" s="20">
        <v>1332996</v>
      </c>
      <c r="F82" s="20">
        <v>41750</v>
      </c>
      <c r="G82" s="20">
        <v>38918</v>
      </c>
      <c r="H82" s="20">
        <v>52503</v>
      </c>
      <c r="I82" s="20">
        <v>133171</v>
      </c>
      <c r="J82" s="20">
        <v>56063</v>
      </c>
      <c r="K82" s="20">
        <v>34275</v>
      </c>
      <c r="L82" s="20">
        <v>69533</v>
      </c>
      <c r="M82" s="20">
        <v>159871</v>
      </c>
      <c r="N82" s="20"/>
      <c r="O82" s="20"/>
      <c r="P82" s="20"/>
      <c r="Q82" s="20"/>
      <c r="R82" s="20"/>
      <c r="S82" s="20"/>
      <c r="T82" s="20"/>
      <c r="U82" s="20"/>
      <c r="V82" s="20">
        <v>293042</v>
      </c>
      <c r="W82" s="20">
        <v>666498</v>
      </c>
      <c r="X82" s="20"/>
      <c r="Y82" s="19"/>
      <c r="Z82" s="22">
        <v>1332996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>
        <v>292160</v>
      </c>
      <c r="C84" s="27"/>
      <c r="D84" s="28">
        <v>2553004</v>
      </c>
      <c r="E84" s="29">
        <v>2553004</v>
      </c>
      <c r="F84" s="29">
        <v>66873</v>
      </c>
      <c r="G84" s="29">
        <v>57361</v>
      </c>
      <c r="H84" s="29">
        <v>134244</v>
      </c>
      <c r="I84" s="29">
        <v>258478</v>
      </c>
      <c r="J84" s="29">
        <v>109433</v>
      </c>
      <c r="K84" s="29">
        <v>80411</v>
      </c>
      <c r="L84" s="29">
        <v>61608</v>
      </c>
      <c r="M84" s="29">
        <v>251452</v>
      </c>
      <c r="N84" s="29"/>
      <c r="O84" s="29"/>
      <c r="P84" s="29"/>
      <c r="Q84" s="29"/>
      <c r="R84" s="29"/>
      <c r="S84" s="29"/>
      <c r="T84" s="29"/>
      <c r="U84" s="29"/>
      <c r="V84" s="29">
        <v>509930</v>
      </c>
      <c r="W84" s="29">
        <v>1277002</v>
      </c>
      <c r="X84" s="29"/>
      <c r="Y84" s="28"/>
      <c r="Z84" s="30">
        <v>2553004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91273959</v>
      </c>
      <c r="E5" s="59">
        <v>91273959</v>
      </c>
      <c r="F5" s="59">
        <v>8881762</v>
      </c>
      <c r="G5" s="59">
        <v>9395525</v>
      </c>
      <c r="H5" s="59">
        <v>9138526</v>
      </c>
      <c r="I5" s="59">
        <v>27415813</v>
      </c>
      <c r="J5" s="59">
        <v>7782499</v>
      </c>
      <c r="K5" s="59">
        <v>9011088</v>
      </c>
      <c r="L5" s="59">
        <v>9017258</v>
      </c>
      <c r="M5" s="59">
        <v>25810845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53226658</v>
      </c>
      <c r="W5" s="59">
        <v>45636000</v>
      </c>
      <c r="X5" s="59">
        <v>7590658</v>
      </c>
      <c r="Y5" s="60">
        <v>16.63</v>
      </c>
      <c r="Z5" s="61">
        <v>91273959</v>
      </c>
    </row>
    <row r="6" spans="1:26" ht="13.5">
      <c r="A6" s="57" t="s">
        <v>32</v>
      </c>
      <c r="B6" s="18">
        <v>0</v>
      </c>
      <c r="C6" s="18">
        <v>0</v>
      </c>
      <c r="D6" s="58">
        <v>114118913</v>
      </c>
      <c r="E6" s="59">
        <v>114118913</v>
      </c>
      <c r="F6" s="59">
        <v>8274122</v>
      </c>
      <c r="G6" s="59">
        <v>9359565</v>
      </c>
      <c r="H6" s="59">
        <v>10142930</v>
      </c>
      <c r="I6" s="59">
        <v>27776617</v>
      </c>
      <c r="J6" s="59">
        <v>8946347</v>
      </c>
      <c r="K6" s="59">
        <v>10219507</v>
      </c>
      <c r="L6" s="59">
        <v>9951318</v>
      </c>
      <c r="M6" s="59">
        <v>29117172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56893789</v>
      </c>
      <c r="W6" s="59">
        <v>57700000</v>
      </c>
      <c r="X6" s="59">
        <v>-806211</v>
      </c>
      <c r="Y6" s="60">
        <v>-1.4</v>
      </c>
      <c r="Z6" s="61">
        <v>114118913</v>
      </c>
    </row>
    <row r="7" spans="1:26" ht="13.5">
      <c r="A7" s="57" t="s">
        <v>33</v>
      </c>
      <c r="B7" s="18">
        <v>0</v>
      </c>
      <c r="C7" s="18">
        <v>0</v>
      </c>
      <c r="D7" s="58">
        <v>9500000</v>
      </c>
      <c r="E7" s="59">
        <v>9500000</v>
      </c>
      <c r="F7" s="59">
        <v>816907</v>
      </c>
      <c r="G7" s="59">
        <v>1045847</v>
      </c>
      <c r="H7" s="59">
        <v>922694</v>
      </c>
      <c r="I7" s="59">
        <v>2785448</v>
      </c>
      <c r="J7" s="59">
        <v>2442237</v>
      </c>
      <c r="K7" s="59">
        <v>700189</v>
      </c>
      <c r="L7" s="59">
        <v>-1505792</v>
      </c>
      <c r="M7" s="59">
        <v>1636634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4422082</v>
      </c>
      <c r="W7" s="59">
        <v>4752000</v>
      </c>
      <c r="X7" s="59">
        <v>-329918</v>
      </c>
      <c r="Y7" s="60">
        <v>-6.94</v>
      </c>
      <c r="Z7" s="61">
        <v>9500000</v>
      </c>
    </row>
    <row r="8" spans="1:26" ht="13.5">
      <c r="A8" s="57" t="s">
        <v>34</v>
      </c>
      <c r="B8" s="18">
        <v>0</v>
      </c>
      <c r="C8" s="18">
        <v>0</v>
      </c>
      <c r="D8" s="58">
        <v>354468387</v>
      </c>
      <c r="E8" s="59">
        <v>354468387</v>
      </c>
      <c r="F8" s="59">
        <v>138860000</v>
      </c>
      <c r="G8" s="59">
        <v>0</v>
      </c>
      <c r="H8" s="59">
        <v>0</v>
      </c>
      <c r="I8" s="59">
        <v>138860000</v>
      </c>
      <c r="J8" s="59">
        <v>0</v>
      </c>
      <c r="K8" s="59">
        <v>0</v>
      </c>
      <c r="L8" s="59">
        <v>115789048</v>
      </c>
      <c r="M8" s="59">
        <v>115789048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254649048</v>
      </c>
      <c r="W8" s="59">
        <v>257422000</v>
      </c>
      <c r="X8" s="59">
        <v>-2772952</v>
      </c>
      <c r="Y8" s="60">
        <v>-1.08</v>
      </c>
      <c r="Z8" s="61">
        <v>354468387</v>
      </c>
    </row>
    <row r="9" spans="1:26" ht="13.5">
      <c r="A9" s="57" t="s">
        <v>35</v>
      </c>
      <c r="B9" s="18">
        <v>0</v>
      </c>
      <c r="C9" s="18">
        <v>0</v>
      </c>
      <c r="D9" s="58">
        <v>84679140</v>
      </c>
      <c r="E9" s="59">
        <v>84679140</v>
      </c>
      <c r="F9" s="59">
        <v>3582820</v>
      </c>
      <c r="G9" s="59">
        <v>3954755</v>
      </c>
      <c r="H9" s="59">
        <v>4019718</v>
      </c>
      <c r="I9" s="59">
        <v>11557293</v>
      </c>
      <c r="J9" s="59">
        <v>3604749</v>
      </c>
      <c r="K9" s="59">
        <v>4239170</v>
      </c>
      <c r="L9" s="59">
        <v>4332760</v>
      </c>
      <c r="M9" s="59">
        <v>12176679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23733972</v>
      </c>
      <c r="W9" s="59">
        <v>42336000</v>
      </c>
      <c r="X9" s="59">
        <v>-18602028</v>
      </c>
      <c r="Y9" s="60">
        <v>-43.94</v>
      </c>
      <c r="Z9" s="61">
        <v>84679140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654040399</v>
      </c>
      <c r="E10" s="65">
        <f t="shared" si="0"/>
        <v>654040399</v>
      </c>
      <c r="F10" s="65">
        <f t="shared" si="0"/>
        <v>160415611</v>
      </c>
      <c r="G10" s="65">
        <f t="shared" si="0"/>
        <v>23755692</v>
      </c>
      <c r="H10" s="65">
        <f t="shared" si="0"/>
        <v>24223868</v>
      </c>
      <c r="I10" s="65">
        <f t="shared" si="0"/>
        <v>208395171</v>
      </c>
      <c r="J10" s="65">
        <f t="shared" si="0"/>
        <v>22775832</v>
      </c>
      <c r="K10" s="65">
        <f t="shared" si="0"/>
        <v>24169954</v>
      </c>
      <c r="L10" s="65">
        <f t="shared" si="0"/>
        <v>137584592</v>
      </c>
      <c r="M10" s="65">
        <f t="shared" si="0"/>
        <v>184530378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392925549</v>
      </c>
      <c r="W10" s="65">
        <f t="shared" si="0"/>
        <v>407846000</v>
      </c>
      <c r="X10" s="65">
        <f t="shared" si="0"/>
        <v>-14920451</v>
      </c>
      <c r="Y10" s="66">
        <f>+IF(W10&lt;&gt;0,(X10/W10)*100,0)</f>
        <v>-3.6583541336681</v>
      </c>
      <c r="Z10" s="67">
        <f t="shared" si="0"/>
        <v>654040399</v>
      </c>
    </row>
    <row r="11" spans="1:26" ht="13.5">
      <c r="A11" s="57" t="s">
        <v>36</v>
      </c>
      <c r="B11" s="18">
        <v>0</v>
      </c>
      <c r="C11" s="18">
        <v>0</v>
      </c>
      <c r="D11" s="58">
        <v>191558562</v>
      </c>
      <c r="E11" s="59">
        <v>191558562</v>
      </c>
      <c r="F11" s="59">
        <v>13137059</v>
      </c>
      <c r="G11" s="59">
        <v>12807569</v>
      </c>
      <c r="H11" s="59">
        <v>12880230</v>
      </c>
      <c r="I11" s="59">
        <v>38824858</v>
      </c>
      <c r="J11" s="59">
        <v>12642065</v>
      </c>
      <c r="K11" s="59">
        <v>12897049</v>
      </c>
      <c r="L11" s="59">
        <v>14790095</v>
      </c>
      <c r="M11" s="59">
        <v>40329209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79154067</v>
      </c>
      <c r="W11" s="59">
        <v>95148000</v>
      </c>
      <c r="X11" s="59">
        <v>-15993933</v>
      </c>
      <c r="Y11" s="60">
        <v>-16.81</v>
      </c>
      <c r="Z11" s="61">
        <v>191558562</v>
      </c>
    </row>
    <row r="12" spans="1:26" ht="13.5">
      <c r="A12" s="57" t="s">
        <v>37</v>
      </c>
      <c r="B12" s="18">
        <v>0</v>
      </c>
      <c r="C12" s="18">
        <v>0</v>
      </c>
      <c r="D12" s="58">
        <v>24508632</v>
      </c>
      <c r="E12" s="59">
        <v>24508632</v>
      </c>
      <c r="F12" s="59">
        <v>1727468</v>
      </c>
      <c r="G12" s="59">
        <v>1755259</v>
      </c>
      <c r="H12" s="59">
        <v>1762442</v>
      </c>
      <c r="I12" s="59">
        <v>5245169</v>
      </c>
      <c r="J12" s="59">
        <v>1761842</v>
      </c>
      <c r="K12" s="59">
        <v>1739950</v>
      </c>
      <c r="L12" s="59">
        <v>1741390</v>
      </c>
      <c r="M12" s="59">
        <v>5243182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10488351</v>
      </c>
      <c r="W12" s="59">
        <v>12012000</v>
      </c>
      <c r="X12" s="59">
        <v>-1523649</v>
      </c>
      <c r="Y12" s="60">
        <v>-12.68</v>
      </c>
      <c r="Z12" s="61">
        <v>24508632</v>
      </c>
    </row>
    <row r="13" spans="1:26" ht="13.5">
      <c r="A13" s="57" t="s">
        <v>98</v>
      </c>
      <c r="B13" s="18">
        <v>0</v>
      </c>
      <c r="C13" s="18">
        <v>0</v>
      </c>
      <c r="D13" s="58">
        <v>119050748</v>
      </c>
      <c r="E13" s="59">
        <v>119050748</v>
      </c>
      <c r="F13" s="59">
        <v>9920887</v>
      </c>
      <c r="G13" s="59">
        <v>9920887</v>
      </c>
      <c r="H13" s="59">
        <v>9920887</v>
      </c>
      <c r="I13" s="59">
        <v>29762661</v>
      </c>
      <c r="J13" s="59">
        <v>9920887</v>
      </c>
      <c r="K13" s="59">
        <v>9920887</v>
      </c>
      <c r="L13" s="59">
        <v>9920887</v>
      </c>
      <c r="M13" s="59">
        <v>29762661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59525322</v>
      </c>
      <c r="W13" s="59">
        <v>59526000</v>
      </c>
      <c r="X13" s="59">
        <v>-678</v>
      </c>
      <c r="Y13" s="60">
        <v>0</v>
      </c>
      <c r="Z13" s="61">
        <v>119050748</v>
      </c>
    </row>
    <row r="14" spans="1:26" ht="13.5">
      <c r="A14" s="57" t="s">
        <v>38</v>
      </c>
      <c r="B14" s="18">
        <v>0</v>
      </c>
      <c r="C14" s="18">
        <v>0</v>
      </c>
      <c r="D14" s="58">
        <v>6606408</v>
      </c>
      <c r="E14" s="59">
        <v>6606408</v>
      </c>
      <c r="F14" s="59">
        <v>0</v>
      </c>
      <c r="G14" s="59">
        <v>0</v>
      </c>
      <c r="H14" s="59">
        <v>0</v>
      </c>
      <c r="I14" s="59">
        <v>0</v>
      </c>
      <c r="J14" s="59">
        <v>240698</v>
      </c>
      <c r="K14" s="59">
        <v>0</v>
      </c>
      <c r="L14" s="59">
        <v>2755055</v>
      </c>
      <c r="M14" s="59">
        <v>2995753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2995753</v>
      </c>
      <c r="W14" s="59">
        <v>3300000</v>
      </c>
      <c r="X14" s="59">
        <v>-304247</v>
      </c>
      <c r="Y14" s="60">
        <v>-9.22</v>
      </c>
      <c r="Z14" s="61">
        <v>6606408</v>
      </c>
    </row>
    <row r="15" spans="1:26" ht="13.5">
      <c r="A15" s="57" t="s">
        <v>39</v>
      </c>
      <c r="B15" s="18">
        <v>0</v>
      </c>
      <c r="C15" s="18">
        <v>0</v>
      </c>
      <c r="D15" s="58">
        <v>116127222</v>
      </c>
      <c r="E15" s="59">
        <v>116127222</v>
      </c>
      <c r="F15" s="59">
        <v>1460210</v>
      </c>
      <c r="G15" s="59">
        <v>5593226</v>
      </c>
      <c r="H15" s="59">
        <v>9790091</v>
      </c>
      <c r="I15" s="59">
        <v>16843527</v>
      </c>
      <c r="J15" s="59">
        <v>8030701</v>
      </c>
      <c r="K15" s="59">
        <v>4409578</v>
      </c>
      <c r="L15" s="59">
        <v>19484271</v>
      </c>
      <c r="M15" s="59">
        <v>31924550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48768077</v>
      </c>
      <c r="W15" s="59">
        <v>52338608</v>
      </c>
      <c r="X15" s="59">
        <v>-3570531</v>
      </c>
      <c r="Y15" s="60">
        <v>-6.82</v>
      </c>
      <c r="Z15" s="61">
        <v>116127222</v>
      </c>
    </row>
    <row r="16" spans="1:26" ht="13.5">
      <c r="A16" s="68" t="s">
        <v>40</v>
      </c>
      <c r="B16" s="18">
        <v>0</v>
      </c>
      <c r="C16" s="18">
        <v>0</v>
      </c>
      <c r="D16" s="58">
        <v>51069540</v>
      </c>
      <c r="E16" s="59">
        <v>51069540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23892000</v>
      </c>
      <c r="X16" s="59">
        <v>-23892000</v>
      </c>
      <c r="Y16" s="60">
        <v>-100</v>
      </c>
      <c r="Z16" s="61">
        <v>51069540</v>
      </c>
    </row>
    <row r="17" spans="1:26" ht="13.5">
      <c r="A17" s="57" t="s">
        <v>41</v>
      </c>
      <c r="B17" s="18">
        <v>0</v>
      </c>
      <c r="C17" s="18">
        <v>0</v>
      </c>
      <c r="D17" s="58">
        <v>253106444</v>
      </c>
      <c r="E17" s="59">
        <v>253106444</v>
      </c>
      <c r="F17" s="59">
        <v>36007967</v>
      </c>
      <c r="G17" s="59">
        <v>10806809</v>
      </c>
      <c r="H17" s="59">
        <v>23639699</v>
      </c>
      <c r="I17" s="59">
        <v>70454475</v>
      </c>
      <c r="J17" s="59">
        <v>16002265</v>
      </c>
      <c r="K17" s="59">
        <v>20462568</v>
      </c>
      <c r="L17" s="59">
        <v>24928102</v>
      </c>
      <c r="M17" s="59">
        <v>61392935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131847410</v>
      </c>
      <c r="W17" s="59">
        <v>127339002</v>
      </c>
      <c r="X17" s="59">
        <v>4508408</v>
      </c>
      <c r="Y17" s="60">
        <v>3.54</v>
      </c>
      <c r="Z17" s="61">
        <v>253106444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762027556</v>
      </c>
      <c r="E18" s="72">
        <f t="shared" si="1"/>
        <v>762027556</v>
      </c>
      <c r="F18" s="72">
        <f t="shared" si="1"/>
        <v>62253591</v>
      </c>
      <c r="G18" s="72">
        <f t="shared" si="1"/>
        <v>40883750</v>
      </c>
      <c r="H18" s="72">
        <f t="shared" si="1"/>
        <v>57993349</v>
      </c>
      <c r="I18" s="72">
        <f t="shared" si="1"/>
        <v>161130690</v>
      </c>
      <c r="J18" s="72">
        <f t="shared" si="1"/>
        <v>48598458</v>
      </c>
      <c r="K18" s="72">
        <f t="shared" si="1"/>
        <v>49430032</v>
      </c>
      <c r="L18" s="72">
        <f t="shared" si="1"/>
        <v>73619800</v>
      </c>
      <c r="M18" s="72">
        <f t="shared" si="1"/>
        <v>171648290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332778980</v>
      </c>
      <c r="W18" s="72">
        <f t="shared" si="1"/>
        <v>373555610</v>
      </c>
      <c r="X18" s="72">
        <f t="shared" si="1"/>
        <v>-40776630</v>
      </c>
      <c r="Y18" s="66">
        <f>+IF(W18&lt;&gt;0,(X18/W18)*100,0)</f>
        <v>-10.91581250780841</v>
      </c>
      <c r="Z18" s="73">
        <f t="shared" si="1"/>
        <v>762027556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-107987157</v>
      </c>
      <c r="E19" s="76">
        <f t="shared" si="2"/>
        <v>-107987157</v>
      </c>
      <c r="F19" s="76">
        <f t="shared" si="2"/>
        <v>98162020</v>
      </c>
      <c r="G19" s="76">
        <f t="shared" si="2"/>
        <v>-17128058</v>
      </c>
      <c r="H19" s="76">
        <f t="shared" si="2"/>
        <v>-33769481</v>
      </c>
      <c r="I19" s="76">
        <f t="shared" si="2"/>
        <v>47264481</v>
      </c>
      <c r="J19" s="76">
        <f t="shared" si="2"/>
        <v>-25822626</v>
      </c>
      <c r="K19" s="76">
        <f t="shared" si="2"/>
        <v>-25260078</v>
      </c>
      <c r="L19" s="76">
        <f t="shared" si="2"/>
        <v>63964792</v>
      </c>
      <c r="M19" s="76">
        <f t="shared" si="2"/>
        <v>12882088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60146569</v>
      </c>
      <c r="W19" s="76">
        <f>IF(E10=E18,0,W10-W18)</f>
        <v>34290390</v>
      </c>
      <c r="X19" s="76">
        <f t="shared" si="2"/>
        <v>25856179</v>
      </c>
      <c r="Y19" s="77">
        <f>+IF(W19&lt;&gt;0,(X19/W19)*100,0)</f>
        <v>75.40357225450046</v>
      </c>
      <c r="Z19" s="78">
        <f t="shared" si="2"/>
        <v>-107987157</v>
      </c>
    </row>
    <row r="20" spans="1:26" ht="13.5">
      <c r="A20" s="57" t="s">
        <v>44</v>
      </c>
      <c r="B20" s="18">
        <v>0</v>
      </c>
      <c r="C20" s="18">
        <v>0</v>
      </c>
      <c r="D20" s="58">
        <v>185872613</v>
      </c>
      <c r="E20" s="59">
        <v>185872613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118971709</v>
      </c>
      <c r="X20" s="59">
        <v>-118971709</v>
      </c>
      <c r="Y20" s="60">
        <v>-100</v>
      </c>
      <c r="Z20" s="61">
        <v>185872613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-118971709</v>
      </c>
      <c r="X21" s="81">
        <v>118971709</v>
      </c>
      <c r="Y21" s="82">
        <v>-100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77885456</v>
      </c>
      <c r="E22" s="87">
        <f t="shared" si="3"/>
        <v>77885456</v>
      </c>
      <c r="F22" s="87">
        <f t="shared" si="3"/>
        <v>98162020</v>
      </c>
      <c r="G22" s="87">
        <f t="shared" si="3"/>
        <v>-17128058</v>
      </c>
      <c r="H22" s="87">
        <f t="shared" si="3"/>
        <v>-33769481</v>
      </c>
      <c r="I22" s="87">
        <f t="shared" si="3"/>
        <v>47264481</v>
      </c>
      <c r="J22" s="87">
        <f t="shared" si="3"/>
        <v>-25822626</v>
      </c>
      <c r="K22" s="87">
        <f t="shared" si="3"/>
        <v>-25260078</v>
      </c>
      <c r="L22" s="87">
        <f t="shared" si="3"/>
        <v>63964792</v>
      </c>
      <c r="M22" s="87">
        <f t="shared" si="3"/>
        <v>12882088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60146569</v>
      </c>
      <c r="W22" s="87">
        <f t="shared" si="3"/>
        <v>34290390</v>
      </c>
      <c r="X22" s="87">
        <f t="shared" si="3"/>
        <v>25856179</v>
      </c>
      <c r="Y22" s="88">
        <f>+IF(W22&lt;&gt;0,(X22/W22)*100,0)</f>
        <v>75.40357225450046</v>
      </c>
      <c r="Z22" s="89">
        <f t="shared" si="3"/>
        <v>77885456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77885456</v>
      </c>
      <c r="E24" s="76">
        <f t="shared" si="4"/>
        <v>77885456</v>
      </c>
      <c r="F24" s="76">
        <f t="shared" si="4"/>
        <v>98162020</v>
      </c>
      <c r="G24" s="76">
        <f t="shared" si="4"/>
        <v>-17128058</v>
      </c>
      <c r="H24" s="76">
        <f t="shared" si="4"/>
        <v>-33769481</v>
      </c>
      <c r="I24" s="76">
        <f t="shared" si="4"/>
        <v>47264481</v>
      </c>
      <c r="J24" s="76">
        <f t="shared" si="4"/>
        <v>-25822626</v>
      </c>
      <c r="K24" s="76">
        <f t="shared" si="4"/>
        <v>-25260078</v>
      </c>
      <c r="L24" s="76">
        <f t="shared" si="4"/>
        <v>63964792</v>
      </c>
      <c r="M24" s="76">
        <f t="shared" si="4"/>
        <v>12882088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60146569</v>
      </c>
      <c r="W24" s="76">
        <f t="shared" si="4"/>
        <v>34290390</v>
      </c>
      <c r="X24" s="76">
        <f t="shared" si="4"/>
        <v>25856179</v>
      </c>
      <c r="Y24" s="77">
        <f>+IF(W24&lt;&gt;0,(X24/W24)*100,0)</f>
        <v>75.40357225450046</v>
      </c>
      <c r="Z24" s="78">
        <f t="shared" si="4"/>
        <v>77885456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185872000</v>
      </c>
      <c r="E27" s="99">
        <v>185872000</v>
      </c>
      <c r="F27" s="99">
        <v>3296584</v>
      </c>
      <c r="G27" s="99">
        <v>3113244</v>
      </c>
      <c r="H27" s="99">
        <v>5776349</v>
      </c>
      <c r="I27" s="99">
        <v>12186177</v>
      </c>
      <c r="J27" s="99">
        <v>1970032</v>
      </c>
      <c r="K27" s="99">
        <v>15127264</v>
      </c>
      <c r="L27" s="99">
        <v>45775252</v>
      </c>
      <c r="M27" s="99">
        <v>62872548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75058725</v>
      </c>
      <c r="W27" s="99">
        <v>92936000</v>
      </c>
      <c r="X27" s="99">
        <v>-17877275</v>
      </c>
      <c r="Y27" s="100">
        <v>-19.24</v>
      </c>
      <c r="Z27" s="101">
        <v>185872000</v>
      </c>
    </row>
    <row r="28" spans="1:26" ht="13.5">
      <c r="A28" s="102" t="s">
        <v>44</v>
      </c>
      <c r="B28" s="18">
        <v>0</v>
      </c>
      <c r="C28" s="18">
        <v>0</v>
      </c>
      <c r="D28" s="58">
        <v>155272000</v>
      </c>
      <c r="E28" s="59">
        <v>155272000</v>
      </c>
      <c r="F28" s="59">
        <v>1925975</v>
      </c>
      <c r="G28" s="59">
        <v>2317223</v>
      </c>
      <c r="H28" s="59">
        <v>5670952</v>
      </c>
      <c r="I28" s="59">
        <v>9914150</v>
      </c>
      <c r="J28" s="59">
        <v>1970032</v>
      </c>
      <c r="K28" s="59">
        <v>15127264</v>
      </c>
      <c r="L28" s="59">
        <v>9840576</v>
      </c>
      <c r="M28" s="59">
        <v>26937872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36852022</v>
      </c>
      <c r="W28" s="59">
        <v>77636000</v>
      </c>
      <c r="X28" s="59">
        <v>-40783978</v>
      </c>
      <c r="Y28" s="60">
        <v>-52.53</v>
      </c>
      <c r="Z28" s="61">
        <v>155272000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30600000</v>
      </c>
      <c r="E31" s="59">
        <v>30600000</v>
      </c>
      <c r="F31" s="59">
        <v>1370609</v>
      </c>
      <c r="G31" s="59">
        <v>796021</v>
      </c>
      <c r="H31" s="59">
        <v>105397</v>
      </c>
      <c r="I31" s="59">
        <v>2272027</v>
      </c>
      <c r="J31" s="59">
        <v>0</v>
      </c>
      <c r="K31" s="59">
        <v>0</v>
      </c>
      <c r="L31" s="59">
        <v>35934676</v>
      </c>
      <c r="M31" s="59">
        <v>35934676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38206703</v>
      </c>
      <c r="W31" s="59">
        <v>15300000</v>
      </c>
      <c r="X31" s="59">
        <v>22906703</v>
      </c>
      <c r="Y31" s="60">
        <v>149.72</v>
      </c>
      <c r="Z31" s="61">
        <v>30600000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185872000</v>
      </c>
      <c r="E32" s="99">
        <f t="shared" si="5"/>
        <v>185872000</v>
      </c>
      <c r="F32" s="99">
        <f t="shared" si="5"/>
        <v>3296584</v>
      </c>
      <c r="G32" s="99">
        <f t="shared" si="5"/>
        <v>3113244</v>
      </c>
      <c r="H32" s="99">
        <f t="shared" si="5"/>
        <v>5776349</v>
      </c>
      <c r="I32" s="99">
        <f t="shared" si="5"/>
        <v>12186177</v>
      </c>
      <c r="J32" s="99">
        <f t="shared" si="5"/>
        <v>1970032</v>
      </c>
      <c r="K32" s="99">
        <f t="shared" si="5"/>
        <v>15127264</v>
      </c>
      <c r="L32" s="99">
        <f t="shared" si="5"/>
        <v>45775252</v>
      </c>
      <c r="M32" s="99">
        <f t="shared" si="5"/>
        <v>62872548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75058725</v>
      </c>
      <c r="W32" s="99">
        <f t="shared" si="5"/>
        <v>92936000</v>
      </c>
      <c r="X32" s="99">
        <f t="shared" si="5"/>
        <v>-17877275</v>
      </c>
      <c r="Y32" s="100">
        <f>+IF(W32&lt;&gt;0,(X32/W32)*100,0)</f>
        <v>-19.236114100025826</v>
      </c>
      <c r="Z32" s="101">
        <f t="shared" si="5"/>
        <v>185872000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370233000</v>
      </c>
      <c r="E35" s="59">
        <v>370233000</v>
      </c>
      <c r="F35" s="59">
        <v>464042582</v>
      </c>
      <c r="G35" s="59">
        <v>473321677</v>
      </c>
      <c r="H35" s="59">
        <v>453396580</v>
      </c>
      <c r="I35" s="59">
        <v>453396580</v>
      </c>
      <c r="J35" s="59">
        <v>453785853</v>
      </c>
      <c r="K35" s="59">
        <v>0</v>
      </c>
      <c r="L35" s="59">
        <v>431664671</v>
      </c>
      <c r="M35" s="59">
        <v>431664671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431664671</v>
      </c>
      <c r="W35" s="59">
        <v>185116500</v>
      </c>
      <c r="X35" s="59">
        <v>246548171</v>
      </c>
      <c r="Y35" s="60">
        <v>133.19</v>
      </c>
      <c r="Z35" s="61">
        <v>370233000</v>
      </c>
    </row>
    <row r="36" spans="1:26" ht="13.5">
      <c r="A36" s="57" t="s">
        <v>53</v>
      </c>
      <c r="B36" s="18">
        <v>0</v>
      </c>
      <c r="C36" s="18">
        <v>0</v>
      </c>
      <c r="D36" s="58">
        <v>1197481300</v>
      </c>
      <c r="E36" s="59">
        <v>1197481300</v>
      </c>
      <c r="F36" s="59">
        <v>1135234411</v>
      </c>
      <c r="G36" s="59">
        <v>1232884445</v>
      </c>
      <c r="H36" s="59">
        <v>1201230267</v>
      </c>
      <c r="I36" s="59">
        <v>1201230267</v>
      </c>
      <c r="J36" s="59">
        <v>1193037487</v>
      </c>
      <c r="K36" s="59">
        <v>0</v>
      </c>
      <c r="L36" s="59">
        <v>1240370190</v>
      </c>
      <c r="M36" s="59">
        <v>1240370190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1240370190</v>
      </c>
      <c r="W36" s="59">
        <v>598740650</v>
      </c>
      <c r="X36" s="59">
        <v>641629540</v>
      </c>
      <c r="Y36" s="60">
        <v>107.16</v>
      </c>
      <c r="Z36" s="61">
        <v>1197481300</v>
      </c>
    </row>
    <row r="37" spans="1:26" ht="13.5">
      <c r="A37" s="57" t="s">
        <v>54</v>
      </c>
      <c r="B37" s="18">
        <v>0</v>
      </c>
      <c r="C37" s="18">
        <v>0</v>
      </c>
      <c r="D37" s="58">
        <v>49029000</v>
      </c>
      <c r="E37" s="59">
        <v>49029000</v>
      </c>
      <c r="F37" s="59">
        <v>243907903</v>
      </c>
      <c r="G37" s="59">
        <v>135222099</v>
      </c>
      <c r="H37" s="59">
        <v>123933433</v>
      </c>
      <c r="I37" s="59">
        <v>123933433</v>
      </c>
      <c r="J37" s="59">
        <v>142198067</v>
      </c>
      <c r="K37" s="59">
        <v>0</v>
      </c>
      <c r="L37" s="59">
        <v>139627789</v>
      </c>
      <c r="M37" s="59">
        <v>139627789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139627789</v>
      </c>
      <c r="W37" s="59">
        <v>24514500</v>
      </c>
      <c r="X37" s="59">
        <v>115113289</v>
      </c>
      <c r="Y37" s="60">
        <v>469.57</v>
      </c>
      <c r="Z37" s="61">
        <v>49029000</v>
      </c>
    </row>
    <row r="38" spans="1:26" ht="13.5">
      <c r="A38" s="57" t="s">
        <v>55</v>
      </c>
      <c r="B38" s="18">
        <v>0</v>
      </c>
      <c r="C38" s="18">
        <v>0</v>
      </c>
      <c r="D38" s="58">
        <v>95502000</v>
      </c>
      <c r="E38" s="59">
        <v>95502000</v>
      </c>
      <c r="F38" s="59">
        <v>71482959</v>
      </c>
      <c r="G38" s="59">
        <v>81555501</v>
      </c>
      <c r="H38" s="59">
        <v>81448323</v>
      </c>
      <c r="I38" s="59">
        <v>81448323</v>
      </c>
      <c r="J38" s="59">
        <v>81341144</v>
      </c>
      <c r="K38" s="59">
        <v>0</v>
      </c>
      <c r="L38" s="59">
        <v>89384081</v>
      </c>
      <c r="M38" s="59">
        <v>89384081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89384081</v>
      </c>
      <c r="W38" s="59">
        <v>47751000</v>
      </c>
      <c r="X38" s="59">
        <v>41633081</v>
      </c>
      <c r="Y38" s="60">
        <v>87.19</v>
      </c>
      <c r="Z38" s="61">
        <v>95502000</v>
      </c>
    </row>
    <row r="39" spans="1:26" ht="13.5">
      <c r="A39" s="57" t="s">
        <v>56</v>
      </c>
      <c r="B39" s="18">
        <v>0</v>
      </c>
      <c r="C39" s="18">
        <v>0</v>
      </c>
      <c r="D39" s="58">
        <v>1423183300</v>
      </c>
      <c r="E39" s="59">
        <v>1423183300</v>
      </c>
      <c r="F39" s="59">
        <v>1283886131</v>
      </c>
      <c r="G39" s="59">
        <v>1489428522</v>
      </c>
      <c r="H39" s="59">
        <v>1449245091</v>
      </c>
      <c r="I39" s="59">
        <v>1449245091</v>
      </c>
      <c r="J39" s="59">
        <v>1423284129</v>
      </c>
      <c r="K39" s="59">
        <v>0</v>
      </c>
      <c r="L39" s="59">
        <v>1443022991</v>
      </c>
      <c r="M39" s="59">
        <v>1443022991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1443022991</v>
      </c>
      <c r="W39" s="59">
        <v>711591650</v>
      </c>
      <c r="X39" s="59">
        <v>731431341</v>
      </c>
      <c r="Y39" s="60">
        <v>102.79</v>
      </c>
      <c r="Z39" s="61">
        <v>1423183300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171586375</v>
      </c>
      <c r="E42" s="59">
        <v>171586375</v>
      </c>
      <c r="F42" s="59">
        <v>88146063</v>
      </c>
      <c r="G42" s="59">
        <v>-13458602</v>
      </c>
      <c r="H42" s="59">
        <v>-44058795</v>
      </c>
      <c r="I42" s="59">
        <v>30628666</v>
      </c>
      <c r="J42" s="59">
        <v>-14052611</v>
      </c>
      <c r="K42" s="59">
        <v>-55599929</v>
      </c>
      <c r="L42" s="59">
        <v>204232428</v>
      </c>
      <c r="M42" s="59">
        <v>134579888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165208554</v>
      </c>
      <c r="W42" s="59">
        <v>207690062</v>
      </c>
      <c r="X42" s="59">
        <v>-42481508</v>
      </c>
      <c r="Y42" s="60">
        <v>-20.45</v>
      </c>
      <c r="Z42" s="61">
        <v>171586375</v>
      </c>
    </row>
    <row r="43" spans="1:26" ht="13.5">
      <c r="A43" s="57" t="s">
        <v>59</v>
      </c>
      <c r="B43" s="18">
        <v>0</v>
      </c>
      <c r="C43" s="18">
        <v>0</v>
      </c>
      <c r="D43" s="58">
        <v>-155273000</v>
      </c>
      <c r="E43" s="59">
        <v>-155273000</v>
      </c>
      <c r="F43" s="59">
        <v>-3296584</v>
      </c>
      <c r="G43" s="59">
        <v>-2317223</v>
      </c>
      <c r="H43" s="59">
        <v>-5776349</v>
      </c>
      <c r="I43" s="59">
        <v>-11390156</v>
      </c>
      <c r="J43" s="59">
        <v>-1970032</v>
      </c>
      <c r="K43" s="59">
        <v>-15127264</v>
      </c>
      <c r="L43" s="59">
        <v>-45775252</v>
      </c>
      <c r="M43" s="59">
        <v>-62872548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-74262704</v>
      </c>
      <c r="W43" s="59">
        <v>-54005301</v>
      </c>
      <c r="X43" s="59">
        <v>-20257403</v>
      </c>
      <c r="Y43" s="60">
        <v>37.51</v>
      </c>
      <c r="Z43" s="61">
        <v>-155273000</v>
      </c>
    </row>
    <row r="44" spans="1:26" ht="13.5">
      <c r="A44" s="57" t="s">
        <v>60</v>
      </c>
      <c r="B44" s="18">
        <v>0</v>
      </c>
      <c r="C44" s="18">
        <v>0</v>
      </c>
      <c r="D44" s="58">
        <v>-9029000</v>
      </c>
      <c r="E44" s="59">
        <v>-9029000</v>
      </c>
      <c r="F44" s="59">
        <v>-133529</v>
      </c>
      <c r="G44" s="59">
        <v>-267057</v>
      </c>
      <c r="H44" s="59">
        <v>-400586</v>
      </c>
      <c r="I44" s="59">
        <v>-801172</v>
      </c>
      <c r="J44" s="59">
        <v>-133529</v>
      </c>
      <c r="K44" s="59">
        <v>-133529</v>
      </c>
      <c r="L44" s="59">
        <v>-2777823</v>
      </c>
      <c r="M44" s="59">
        <v>-3044881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-3846053</v>
      </c>
      <c r="W44" s="59">
        <v>-4540000</v>
      </c>
      <c r="X44" s="59">
        <v>693947</v>
      </c>
      <c r="Y44" s="60">
        <v>-15.29</v>
      </c>
      <c r="Z44" s="61">
        <v>-9029000</v>
      </c>
    </row>
    <row r="45" spans="1:26" ht="13.5">
      <c r="A45" s="69" t="s">
        <v>61</v>
      </c>
      <c r="B45" s="21">
        <v>0</v>
      </c>
      <c r="C45" s="21">
        <v>0</v>
      </c>
      <c r="D45" s="98">
        <v>92767375</v>
      </c>
      <c r="E45" s="99">
        <v>92767375</v>
      </c>
      <c r="F45" s="99">
        <v>192727193</v>
      </c>
      <c r="G45" s="99">
        <v>176684311</v>
      </c>
      <c r="H45" s="99">
        <v>126448581</v>
      </c>
      <c r="I45" s="99">
        <v>126448581</v>
      </c>
      <c r="J45" s="99">
        <v>110292409</v>
      </c>
      <c r="K45" s="99">
        <v>39431687</v>
      </c>
      <c r="L45" s="99">
        <v>195111040</v>
      </c>
      <c r="M45" s="99">
        <v>195111040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195111040</v>
      </c>
      <c r="W45" s="99">
        <v>234627761</v>
      </c>
      <c r="X45" s="99">
        <v>-39516721</v>
      </c>
      <c r="Y45" s="100">
        <v>-16.84</v>
      </c>
      <c r="Z45" s="101">
        <v>92767375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24878827</v>
      </c>
      <c r="C49" s="51">
        <v>0</v>
      </c>
      <c r="D49" s="128">
        <v>20542410</v>
      </c>
      <c r="E49" s="53">
        <v>20442064</v>
      </c>
      <c r="F49" s="53">
        <v>0</v>
      </c>
      <c r="G49" s="53">
        <v>0</v>
      </c>
      <c r="H49" s="53">
        <v>0</v>
      </c>
      <c r="I49" s="53">
        <v>18438485</v>
      </c>
      <c r="J49" s="53">
        <v>0</v>
      </c>
      <c r="K49" s="53">
        <v>0</v>
      </c>
      <c r="L49" s="53">
        <v>0</v>
      </c>
      <c r="M49" s="53">
        <v>17009093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15682013</v>
      </c>
      <c r="W49" s="53">
        <v>97911832</v>
      </c>
      <c r="X49" s="53">
        <v>328556141</v>
      </c>
      <c r="Y49" s="53">
        <v>543460865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1513311</v>
      </c>
      <c r="C51" s="51">
        <v>0</v>
      </c>
      <c r="D51" s="128">
        <v>2199312</v>
      </c>
      <c r="E51" s="53">
        <v>340817</v>
      </c>
      <c r="F51" s="53">
        <v>0</v>
      </c>
      <c r="G51" s="53">
        <v>0</v>
      </c>
      <c r="H51" s="53">
        <v>0</v>
      </c>
      <c r="I51" s="53">
        <v>1963600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6017040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88.53259841420842</v>
      </c>
      <c r="E58" s="7">
        <f t="shared" si="6"/>
        <v>88.53259841420842</v>
      </c>
      <c r="F58" s="7">
        <f t="shared" si="6"/>
        <v>23.759971718127613</v>
      </c>
      <c r="G58" s="7">
        <f t="shared" si="6"/>
        <v>11.492492238352261</v>
      </c>
      <c r="H58" s="7">
        <f t="shared" si="6"/>
        <v>36.384914276463384</v>
      </c>
      <c r="I58" s="7">
        <f t="shared" si="6"/>
        <v>24.03715009681817</v>
      </c>
      <c r="J58" s="7">
        <f t="shared" si="6"/>
        <v>48.17940167489646</v>
      </c>
      <c r="K58" s="7">
        <f t="shared" si="6"/>
        <v>7.295474366487385</v>
      </c>
      <c r="L58" s="7">
        <f t="shared" si="6"/>
        <v>71.2438469037043</v>
      </c>
      <c r="M58" s="7">
        <f t="shared" si="6"/>
        <v>41.896806033944216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33.00793835349104</v>
      </c>
      <c r="W58" s="7">
        <f t="shared" si="6"/>
        <v>85.80813901308026</v>
      </c>
      <c r="X58" s="7">
        <f t="shared" si="6"/>
        <v>0</v>
      </c>
      <c r="Y58" s="7">
        <f t="shared" si="6"/>
        <v>0</v>
      </c>
      <c r="Z58" s="8">
        <f t="shared" si="6"/>
        <v>88.53259841420842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94.92067830650362</v>
      </c>
      <c r="E59" s="10">
        <f t="shared" si="7"/>
        <v>94.92067830650362</v>
      </c>
      <c r="F59" s="10">
        <f t="shared" si="7"/>
        <v>19.23658841567698</v>
      </c>
      <c r="G59" s="10">
        <f t="shared" si="7"/>
        <v>19.15527870981132</v>
      </c>
      <c r="H59" s="10">
        <f t="shared" si="7"/>
        <v>28.76564557566505</v>
      </c>
      <c r="I59" s="10">
        <f t="shared" si="7"/>
        <v>22.385048366065234</v>
      </c>
      <c r="J59" s="10">
        <f t="shared" si="7"/>
        <v>40.38661617560118</v>
      </c>
      <c r="K59" s="10">
        <f t="shared" si="7"/>
        <v>9.81761580843512</v>
      </c>
      <c r="L59" s="10">
        <f t="shared" si="7"/>
        <v>81.44450341777954</v>
      </c>
      <c r="M59" s="10">
        <f t="shared" si="7"/>
        <v>44.05831347249577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32.89491893329091</v>
      </c>
      <c r="W59" s="10">
        <f t="shared" si="7"/>
        <v>94.92271890612675</v>
      </c>
      <c r="X59" s="10">
        <f t="shared" si="7"/>
        <v>0</v>
      </c>
      <c r="Y59" s="10">
        <f t="shared" si="7"/>
        <v>0</v>
      </c>
      <c r="Z59" s="11">
        <f t="shared" si="7"/>
        <v>94.92067830650362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104.03008307658872</v>
      </c>
      <c r="E60" s="13">
        <f t="shared" si="7"/>
        <v>104.03008307658872</v>
      </c>
      <c r="F60" s="13">
        <f t="shared" si="7"/>
        <v>38.77711737873819</v>
      </c>
      <c r="G60" s="13">
        <f t="shared" si="7"/>
        <v>8.280406194091285</v>
      </c>
      <c r="H60" s="13">
        <f t="shared" si="7"/>
        <v>57.3979609442242</v>
      </c>
      <c r="I60" s="13">
        <f t="shared" si="7"/>
        <v>35.30059474125305</v>
      </c>
      <c r="J60" s="13">
        <f t="shared" si="7"/>
        <v>73.97240460268308</v>
      </c>
      <c r="K60" s="13">
        <f t="shared" si="7"/>
        <v>8.055594071220852</v>
      </c>
      <c r="L60" s="13">
        <f t="shared" si="7"/>
        <v>92.75915009449</v>
      </c>
      <c r="M60" s="13">
        <f t="shared" si="7"/>
        <v>57.25771719863454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46.537837372722706</v>
      </c>
      <c r="W60" s="13">
        <f t="shared" si="7"/>
        <v>98.17157712305026</v>
      </c>
      <c r="X60" s="13">
        <f t="shared" si="7"/>
        <v>0</v>
      </c>
      <c r="Y60" s="13">
        <f t="shared" si="7"/>
        <v>0</v>
      </c>
      <c r="Z60" s="14">
        <f t="shared" si="7"/>
        <v>104.03008307658872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87.51834697771146</v>
      </c>
      <c r="E62" s="13">
        <f t="shared" si="7"/>
        <v>87.51834697771146</v>
      </c>
      <c r="F62" s="13">
        <f t="shared" si="7"/>
        <v>42.32440108185841</v>
      </c>
      <c r="G62" s="13">
        <f t="shared" si="7"/>
        <v>7.785468000524476</v>
      </c>
      <c r="H62" s="13">
        <f t="shared" si="7"/>
        <v>63.073466137021875</v>
      </c>
      <c r="I62" s="13">
        <f t="shared" si="7"/>
        <v>38.40158938554702</v>
      </c>
      <c r="J62" s="13">
        <f t="shared" si="7"/>
        <v>75.7500481032333</v>
      </c>
      <c r="K62" s="13">
        <f t="shared" si="7"/>
        <v>8.226092416699224</v>
      </c>
      <c r="L62" s="13">
        <f t="shared" si="7"/>
        <v>98.9691312098492</v>
      </c>
      <c r="M62" s="13">
        <f t="shared" si="7"/>
        <v>60.005131817920855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49.52131054049704</v>
      </c>
      <c r="W62" s="13">
        <f t="shared" si="7"/>
        <v>81.2134447398405</v>
      </c>
      <c r="X62" s="13">
        <f t="shared" si="7"/>
        <v>0</v>
      </c>
      <c r="Y62" s="13">
        <f t="shared" si="7"/>
        <v>0</v>
      </c>
      <c r="Z62" s="14">
        <f t="shared" si="7"/>
        <v>87.51834697771146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59.99527872205246</v>
      </c>
      <c r="E63" s="13">
        <f t="shared" si="7"/>
        <v>59.99527872205246</v>
      </c>
      <c r="F63" s="13">
        <f t="shared" si="7"/>
        <v>26.622084404668634</v>
      </c>
      <c r="G63" s="13">
        <f t="shared" si="7"/>
        <v>29.609928039862055</v>
      </c>
      <c r="H63" s="13">
        <f t="shared" si="7"/>
        <v>5.290271166421187</v>
      </c>
      <c r="I63" s="13">
        <f t="shared" si="7"/>
        <v>21.05996867583288</v>
      </c>
      <c r="J63" s="13">
        <f t="shared" si="7"/>
        <v>204.9236556760345</v>
      </c>
      <c r="K63" s="13">
        <f t="shared" si="7"/>
        <v>10.042762030204067</v>
      </c>
      <c r="L63" s="13">
        <f t="shared" si="7"/>
        <v>115.53594741817854</v>
      </c>
      <c r="M63" s="13">
        <f t="shared" si="7"/>
        <v>106.47832613793256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59.4467113090933</v>
      </c>
      <c r="W63" s="13">
        <f t="shared" si="7"/>
        <v>62.231759656652365</v>
      </c>
      <c r="X63" s="13">
        <f t="shared" si="7"/>
        <v>0</v>
      </c>
      <c r="Y63" s="13">
        <f t="shared" si="7"/>
        <v>0</v>
      </c>
      <c r="Z63" s="14">
        <f t="shared" si="7"/>
        <v>59.99527872205246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357.0714542215926</v>
      </c>
      <c r="E64" s="13">
        <f t="shared" si="7"/>
        <v>357.0714542215926</v>
      </c>
      <c r="F64" s="13">
        <f t="shared" si="7"/>
        <v>5.956097398294529</v>
      </c>
      <c r="G64" s="13">
        <f t="shared" si="7"/>
        <v>3.693108083223255</v>
      </c>
      <c r="H64" s="13">
        <f t="shared" si="7"/>
        <v>3.1537142053437694</v>
      </c>
      <c r="I64" s="13">
        <f t="shared" si="7"/>
        <v>4.267639895620518</v>
      </c>
      <c r="J64" s="13">
        <f t="shared" si="7"/>
        <v>5.291569940681173</v>
      </c>
      <c r="K64" s="13">
        <f t="shared" si="7"/>
        <v>4.969498003993463</v>
      </c>
      <c r="L64" s="13">
        <f t="shared" si="7"/>
        <v>4.556521133888319</v>
      </c>
      <c r="M64" s="13">
        <f t="shared" si="7"/>
        <v>4.93920249096508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4.603415350662871</v>
      </c>
      <c r="W64" s="13">
        <f t="shared" si="7"/>
        <v>357.166392092257</v>
      </c>
      <c r="X64" s="13">
        <f t="shared" si="7"/>
        <v>0</v>
      </c>
      <c r="Y64" s="13">
        <f t="shared" si="7"/>
        <v>0</v>
      </c>
      <c r="Z64" s="14">
        <f t="shared" si="7"/>
        <v>357.0714542215926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19.36726176470588</v>
      </c>
      <c r="E66" s="16">
        <f t="shared" si="7"/>
        <v>19.36726176470588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19.36953759265796</v>
      </c>
      <c r="X66" s="16">
        <f t="shared" si="7"/>
        <v>0</v>
      </c>
      <c r="Y66" s="16">
        <f t="shared" si="7"/>
        <v>0</v>
      </c>
      <c r="Z66" s="17">
        <f t="shared" si="7"/>
        <v>19.36726176470588</v>
      </c>
    </row>
    <row r="67" spans="1:26" ht="13.5" hidden="1">
      <c r="A67" s="40" t="s">
        <v>111</v>
      </c>
      <c r="B67" s="23"/>
      <c r="C67" s="23"/>
      <c r="D67" s="24">
        <v>239392872</v>
      </c>
      <c r="E67" s="25">
        <v>239392872</v>
      </c>
      <c r="F67" s="25">
        <v>20694528</v>
      </c>
      <c r="G67" s="25">
        <v>22403748</v>
      </c>
      <c r="H67" s="25">
        <v>23225535</v>
      </c>
      <c r="I67" s="25">
        <v>66323811</v>
      </c>
      <c r="J67" s="25">
        <v>20259521</v>
      </c>
      <c r="K67" s="25">
        <v>23410623</v>
      </c>
      <c r="L67" s="25">
        <v>23264913</v>
      </c>
      <c r="M67" s="25">
        <v>66935057</v>
      </c>
      <c r="N67" s="25"/>
      <c r="O67" s="25"/>
      <c r="P67" s="25"/>
      <c r="Q67" s="25"/>
      <c r="R67" s="25"/>
      <c r="S67" s="25"/>
      <c r="T67" s="25"/>
      <c r="U67" s="25"/>
      <c r="V67" s="25">
        <v>133258868</v>
      </c>
      <c r="W67" s="25">
        <v>120334000</v>
      </c>
      <c r="X67" s="25"/>
      <c r="Y67" s="24"/>
      <c r="Z67" s="26">
        <v>239392872</v>
      </c>
    </row>
    <row r="68" spans="1:26" ht="13.5" hidden="1">
      <c r="A68" s="36" t="s">
        <v>31</v>
      </c>
      <c r="B68" s="18"/>
      <c r="C68" s="18"/>
      <c r="D68" s="19">
        <v>91273959</v>
      </c>
      <c r="E68" s="20">
        <v>91273959</v>
      </c>
      <c r="F68" s="20">
        <v>8881762</v>
      </c>
      <c r="G68" s="20">
        <v>9395525</v>
      </c>
      <c r="H68" s="20">
        <v>9138526</v>
      </c>
      <c r="I68" s="20">
        <v>27415813</v>
      </c>
      <c r="J68" s="20">
        <v>7782499</v>
      </c>
      <c r="K68" s="20">
        <v>9011088</v>
      </c>
      <c r="L68" s="20">
        <v>9017258</v>
      </c>
      <c r="M68" s="20">
        <v>25810845</v>
      </c>
      <c r="N68" s="20"/>
      <c r="O68" s="20"/>
      <c r="P68" s="20"/>
      <c r="Q68" s="20"/>
      <c r="R68" s="20"/>
      <c r="S68" s="20"/>
      <c r="T68" s="20"/>
      <c r="U68" s="20"/>
      <c r="V68" s="20">
        <v>53226658</v>
      </c>
      <c r="W68" s="20">
        <v>45636000</v>
      </c>
      <c r="X68" s="20"/>
      <c r="Y68" s="19"/>
      <c r="Z68" s="22">
        <v>91273959</v>
      </c>
    </row>
    <row r="69" spans="1:26" ht="13.5" hidden="1">
      <c r="A69" s="37" t="s">
        <v>32</v>
      </c>
      <c r="B69" s="18"/>
      <c r="C69" s="18"/>
      <c r="D69" s="19">
        <v>114118913</v>
      </c>
      <c r="E69" s="20">
        <v>114118913</v>
      </c>
      <c r="F69" s="20">
        <v>8274122</v>
      </c>
      <c r="G69" s="20">
        <v>9359565</v>
      </c>
      <c r="H69" s="20">
        <v>10142930</v>
      </c>
      <c r="I69" s="20">
        <v>27776617</v>
      </c>
      <c r="J69" s="20">
        <v>8946347</v>
      </c>
      <c r="K69" s="20">
        <v>10219507</v>
      </c>
      <c r="L69" s="20">
        <v>9951318</v>
      </c>
      <c r="M69" s="20">
        <v>29117172</v>
      </c>
      <c r="N69" s="20"/>
      <c r="O69" s="20"/>
      <c r="P69" s="20"/>
      <c r="Q69" s="20"/>
      <c r="R69" s="20"/>
      <c r="S69" s="20"/>
      <c r="T69" s="20"/>
      <c r="U69" s="20"/>
      <c r="V69" s="20">
        <v>56893789</v>
      </c>
      <c r="W69" s="20">
        <v>57700000</v>
      </c>
      <c r="X69" s="20"/>
      <c r="Y69" s="19"/>
      <c r="Z69" s="22">
        <v>114118913</v>
      </c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>
        <v>103921067</v>
      </c>
      <c r="E71" s="20">
        <v>103921067</v>
      </c>
      <c r="F71" s="20">
        <v>7312602</v>
      </c>
      <c r="G71" s="20">
        <v>8328324</v>
      </c>
      <c r="H71" s="20">
        <v>9172185</v>
      </c>
      <c r="I71" s="20">
        <v>24813111</v>
      </c>
      <c r="J71" s="20">
        <v>8003620</v>
      </c>
      <c r="K71" s="20">
        <v>9252765</v>
      </c>
      <c r="L71" s="20">
        <v>9061774</v>
      </c>
      <c r="M71" s="20">
        <v>26318159</v>
      </c>
      <c r="N71" s="20"/>
      <c r="O71" s="20"/>
      <c r="P71" s="20"/>
      <c r="Q71" s="20"/>
      <c r="R71" s="20"/>
      <c r="S71" s="20"/>
      <c r="T71" s="20"/>
      <c r="U71" s="20"/>
      <c r="V71" s="20">
        <v>51131270</v>
      </c>
      <c r="W71" s="20">
        <v>52660000</v>
      </c>
      <c r="X71" s="20"/>
      <c r="Y71" s="19"/>
      <c r="Z71" s="22">
        <v>103921067</v>
      </c>
    </row>
    <row r="72" spans="1:26" ht="13.5" hidden="1">
      <c r="A72" s="38" t="s">
        <v>107</v>
      </c>
      <c r="B72" s="18"/>
      <c r="C72" s="18"/>
      <c r="D72" s="19">
        <v>2910229</v>
      </c>
      <c r="E72" s="20">
        <v>2910229</v>
      </c>
      <c r="F72" s="20">
        <v>271857</v>
      </c>
      <c r="G72" s="20">
        <v>341578</v>
      </c>
      <c r="H72" s="20">
        <v>281082</v>
      </c>
      <c r="I72" s="20">
        <v>894517</v>
      </c>
      <c r="J72" s="20">
        <v>253064</v>
      </c>
      <c r="K72" s="20">
        <v>277115</v>
      </c>
      <c r="L72" s="20">
        <v>199917</v>
      </c>
      <c r="M72" s="20">
        <v>730096</v>
      </c>
      <c r="N72" s="20"/>
      <c r="O72" s="20"/>
      <c r="P72" s="20"/>
      <c r="Q72" s="20"/>
      <c r="R72" s="20"/>
      <c r="S72" s="20"/>
      <c r="T72" s="20"/>
      <c r="U72" s="20"/>
      <c r="V72" s="20">
        <v>1624613</v>
      </c>
      <c r="W72" s="20">
        <v>1398000</v>
      </c>
      <c r="X72" s="20"/>
      <c r="Y72" s="19"/>
      <c r="Z72" s="22">
        <v>2910229</v>
      </c>
    </row>
    <row r="73" spans="1:26" ht="13.5" hidden="1">
      <c r="A73" s="38" t="s">
        <v>108</v>
      </c>
      <c r="B73" s="18"/>
      <c r="C73" s="18"/>
      <c r="D73" s="19">
        <v>7287617</v>
      </c>
      <c r="E73" s="20">
        <v>7287617</v>
      </c>
      <c r="F73" s="20">
        <v>689663</v>
      </c>
      <c r="G73" s="20">
        <v>689663</v>
      </c>
      <c r="H73" s="20">
        <v>689663</v>
      </c>
      <c r="I73" s="20">
        <v>2068989</v>
      </c>
      <c r="J73" s="20">
        <v>689663</v>
      </c>
      <c r="K73" s="20">
        <v>689627</v>
      </c>
      <c r="L73" s="20">
        <v>689627</v>
      </c>
      <c r="M73" s="20">
        <v>2068917</v>
      </c>
      <c r="N73" s="20"/>
      <c r="O73" s="20"/>
      <c r="P73" s="20"/>
      <c r="Q73" s="20"/>
      <c r="R73" s="20"/>
      <c r="S73" s="20"/>
      <c r="T73" s="20"/>
      <c r="U73" s="20"/>
      <c r="V73" s="20">
        <v>4137906</v>
      </c>
      <c r="W73" s="20">
        <v>3642000</v>
      </c>
      <c r="X73" s="20"/>
      <c r="Y73" s="19"/>
      <c r="Z73" s="22">
        <v>7287617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>
        <v>34000000</v>
      </c>
      <c r="E75" s="29">
        <v>34000000</v>
      </c>
      <c r="F75" s="29">
        <v>3538644</v>
      </c>
      <c r="G75" s="29">
        <v>3648658</v>
      </c>
      <c r="H75" s="29">
        <v>3944079</v>
      </c>
      <c r="I75" s="29">
        <v>11131381</v>
      </c>
      <c r="J75" s="29">
        <v>3530675</v>
      </c>
      <c r="K75" s="29">
        <v>4180028</v>
      </c>
      <c r="L75" s="29">
        <v>4296337</v>
      </c>
      <c r="M75" s="29">
        <v>12007040</v>
      </c>
      <c r="N75" s="29"/>
      <c r="O75" s="29"/>
      <c r="P75" s="29"/>
      <c r="Q75" s="29"/>
      <c r="R75" s="29"/>
      <c r="S75" s="29"/>
      <c r="T75" s="29"/>
      <c r="U75" s="29"/>
      <c r="V75" s="29">
        <v>23138421</v>
      </c>
      <c r="W75" s="29">
        <v>16998000</v>
      </c>
      <c r="X75" s="29"/>
      <c r="Y75" s="28"/>
      <c r="Z75" s="30">
        <v>34000000</v>
      </c>
    </row>
    <row r="76" spans="1:26" ht="13.5" hidden="1">
      <c r="A76" s="41" t="s">
        <v>112</v>
      </c>
      <c r="B76" s="31"/>
      <c r="C76" s="31"/>
      <c r="D76" s="32">
        <v>211940730</v>
      </c>
      <c r="E76" s="33">
        <v>211940730</v>
      </c>
      <c r="F76" s="33">
        <v>4917014</v>
      </c>
      <c r="G76" s="33">
        <v>2574749</v>
      </c>
      <c r="H76" s="33">
        <v>8450591</v>
      </c>
      <c r="I76" s="33">
        <v>15942354</v>
      </c>
      <c r="J76" s="33">
        <v>9760916</v>
      </c>
      <c r="K76" s="33">
        <v>1707916</v>
      </c>
      <c r="L76" s="33">
        <v>16574819</v>
      </c>
      <c r="M76" s="33">
        <v>28043651</v>
      </c>
      <c r="N76" s="33"/>
      <c r="O76" s="33"/>
      <c r="P76" s="33"/>
      <c r="Q76" s="33"/>
      <c r="R76" s="33"/>
      <c r="S76" s="33"/>
      <c r="T76" s="33"/>
      <c r="U76" s="33"/>
      <c r="V76" s="33">
        <v>43986005</v>
      </c>
      <c r="W76" s="33">
        <v>103256366</v>
      </c>
      <c r="X76" s="33"/>
      <c r="Y76" s="32"/>
      <c r="Z76" s="34">
        <v>211940730</v>
      </c>
    </row>
    <row r="77" spans="1:26" ht="13.5" hidden="1">
      <c r="A77" s="36" t="s">
        <v>31</v>
      </c>
      <c r="B77" s="18"/>
      <c r="C77" s="18"/>
      <c r="D77" s="19">
        <v>86637861</v>
      </c>
      <c r="E77" s="20">
        <v>86637861</v>
      </c>
      <c r="F77" s="20">
        <v>1708548</v>
      </c>
      <c r="G77" s="20">
        <v>1799739</v>
      </c>
      <c r="H77" s="20">
        <v>2628756</v>
      </c>
      <c r="I77" s="20">
        <v>6137043</v>
      </c>
      <c r="J77" s="20">
        <v>3143088</v>
      </c>
      <c r="K77" s="20">
        <v>884674</v>
      </c>
      <c r="L77" s="20">
        <v>7344061</v>
      </c>
      <c r="M77" s="20">
        <v>11371823</v>
      </c>
      <c r="N77" s="20"/>
      <c r="O77" s="20"/>
      <c r="P77" s="20"/>
      <c r="Q77" s="20"/>
      <c r="R77" s="20"/>
      <c r="S77" s="20"/>
      <c r="T77" s="20"/>
      <c r="U77" s="20"/>
      <c r="V77" s="20">
        <v>17508866</v>
      </c>
      <c r="W77" s="20">
        <v>43318932</v>
      </c>
      <c r="X77" s="20"/>
      <c r="Y77" s="19"/>
      <c r="Z77" s="22">
        <v>86637861</v>
      </c>
    </row>
    <row r="78" spans="1:26" ht="13.5" hidden="1">
      <c r="A78" s="37" t="s">
        <v>32</v>
      </c>
      <c r="B78" s="18"/>
      <c r="C78" s="18"/>
      <c r="D78" s="19">
        <v>118718000</v>
      </c>
      <c r="E78" s="20">
        <v>118718000</v>
      </c>
      <c r="F78" s="20">
        <v>3208466</v>
      </c>
      <c r="G78" s="20">
        <v>775010</v>
      </c>
      <c r="H78" s="20">
        <v>5821835</v>
      </c>
      <c r="I78" s="20">
        <v>9805311</v>
      </c>
      <c r="J78" s="20">
        <v>6617828</v>
      </c>
      <c r="K78" s="20">
        <v>823242</v>
      </c>
      <c r="L78" s="20">
        <v>9230758</v>
      </c>
      <c r="M78" s="20">
        <v>16671828</v>
      </c>
      <c r="N78" s="20"/>
      <c r="O78" s="20"/>
      <c r="P78" s="20"/>
      <c r="Q78" s="20"/>
      <c r="R78" s="20"/>
      <c r="S78" s="20"/>
      <c r="T78" s="20"/>
      <c r="U78" s="20"/>
      <c r="V78" s="20">
        <v>26477139</v>
      </c>
      <c r="W78" s="20">
        <v>56645000</v>
      </c>
      <c r="X78" s="20"/>
      <c r="Y78" s="19"/>
      <c r="Z78" s="22">
        <v>118718000</v>
      </c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>
        <v>90950000</v>
      </c>
      <c r="E80" s="20">
        <v>90950000</v>
      </c>
      <c r="F80" s="20">
        <v>3095015</v>
      </c>
      <c r="G80" s="20">
        <v>648399</v>
      </c>
      <c r="H80" s="20">
        <v>5785215</v>
      </c>
      <c r="I80" s="20">
        <v>9528629</v>
      </c>
      <c r="J80" s="20">
        <v>6062746</v>
      </c>
      <c r="K80" s="20">
        <v>761141</v>
      </c>
      <c r="L80" s="20">
        <v>8968359</v>
      </c>
      <c r="M80" s="20">
        <v>15792246</v>
      </c>
      <c r="N80" s="20"/>
      <c r="O80" s="20"/>
      <c r="P80" s="20"/>
      <c r="Q80" s="20"/>
      <c r="R80" s="20"/>
      <c r="S80" s="20"/>
      <c r="T80" s="20"/>
      <c r="U80" s="20"/>
      <c r="V80" s="20">
        <v>25320875</v>
      </c>
      <c r="W80" s="20">
        <v>42767000</v>
      </c>
      <c r="X80" s="20"/>
      <c r="Y80" s="19"/>
      <c r="Z80" s="22">
        <v>90950000</v>
      </c>
    </row>
    <row r="81" spans="1:26" ht="13.5" hidden="1">
      <c r="A81" s="38" t="s">
        <v>107</v>
      </c>
      <c r="B81" s="18"/>
      <c r="C81" s="18"/>
      <c r="D81" s="19">
        <v>1746000</v>
      </c>
      <c r="E81" s="20">
        <v>1746000</v>
      </c>
      <c r="F81" s="20">
        <v>72374</v>
      </c>
      <c r="G81" s="20">
        <v>101141</v>
      </c>
      <c r="H81" s="20">
        <v>14870</v>
      </c>
      <c r="I81" s="20">
        <v>188385</v>
      </c>
      <c r="J81" s="20">
        <v>518588</v>
      </c>
      <c r="K81" s="20">
        <v>27830</v>
      </c>
      <c r="L81" s="20">
        <v>230976</v>
      </c>
      <c r="M81" s="20">
        <v>777394</v>
      </c>
      <c r="N81" s="20"/>
      <c r="O81" s="20"/>
      <c r="P81" s="20"/>
      <c r="Q81" s="20"/>
      <c r="R81" s="20"/>
      <c r="S81" s="20"/>
      <c r="T81" s="20"/>
      <c r="U81" s="20"/>
      <c r="V81" s="20">
        <v>965779</v>
      </c>
      <c r="W81" s="20">
        <v>870000</v>
      </c>
      <c r="X81" s="20"/>
      <c r="Y81" s="19"/>
      <c r="Z81" s="22">
        <v>1746000</v>
      </c>
    </row>
    <row r="82" spans="1:26" ht="13.5" hidden="1">
      <c r="A82" s="38" t="s">
        <v>108</v>
      </c>
      <c r="B82" s="18"/>
      <c r="C82" s="18"/>
      <c r="D82" s="19">
        <v>26022000</v>
      </c>
      <c r="E82" s="20">
        <v>26022000</v>
      </c>
      <c r="F82" s="20">
        <v>41077</v>
      </c>
      <c r="G82" s="20">
        <v>25470</v>
      </c>
      <c r="H82" s="20">
        <v>21750</v>
      </c>
      <c r="I82" s="20">
        <v>88297</v>
      </c>
      <c r="J82" s="20">
        <v>36494</v>
      </c>
      <c r="K82" s="20">
        <v>34271</v>
      </c>
      <c r="L82" s="20">
        <v>31423</v>
      </c>
      <c r="M82" s="20">
        <v>102188</v>
      </c>
      <c r="N82" s="20"/>
      <c r="O82" s="20"/>
      <c r="P82" s="20"/>
      <c r="Q82" s="20"/>
      <c r="R82" s="20"/>
      <c r="S82" s="20"/>
      <c r="T82" s="20"/>
      <c r="U82" s="20"/>
      <c r="V82" s="20">
        <v>190485</v>
      </c>
      <c r="W82" s="20">
        <v>13008000</v>
      </c>
      <c r="X82" s="20"/>
      <c r="Y82" s="19"/>
      <c r="Z82" s="22">
        <v>26022000</v>
      </c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>
        <v>6584869</v>
      </c>
      <c r="E84" s="29">
        <v>6584869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3292434</v>
      </c>
      <c r="X84" s="29"/>
      <c r="Y84" s="28"/>
      <c r="Z84" s="30">
        <v>6584869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2637041</v>
      </c>
      <c r="C7" s="18">
        <v>0</v>
      </c>
      <c r="D7" s="58">
        <v>1000000</v>
      </c>
      <c r="E7" s="59">
        <v>1000000</v>
      </c>
      <c r="F7" s="59">
        <v>0</v>
      </c>
      <c r="G7" s="59">
        <v>152742</v>
      </c>
      <c r="H7" s="59">
        <v>256926</v>
      </c>
      <c r="I7" s="59">
        <v>409668</v>
      </c>
      <c r="J7" s="59">
        <v>16624</v>
      </c>
      <c r="K7" s="59">
        <v>0</v>
      </c>
      <c r="L7" s="59">
        <v>0</v>
      </c>
      <c r="M7" s="59">
        <v>16624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426292</v>
      </c>
      <c r="W7" s="59">
        <v>751260</v>
      </c>
      <c r="X7" s="59">
        <v>-324968</v>
      </c>
      <c r="Y7" s="60">
        <v>-43.26</v>
      </c>
      <c r="Z7" s="61">
        <v>1000000</v>
      </c>
    </row>
    <row r="8" spans="1:26" ht="13.5">
      <c r="A8" s="57" t="s">
        <v>34</v>
      </c>
      <c r="B8" s="18">
        <v>306593383</v>
      </c>
      <c r="C8" s="18">
        <v>0</v>
      </c>
      <c r="D8" s="58">
        <v>313650000</v>
      </c>
      <c r="E8" s="59">
        <v>313650000</v>
      </c>
      <c r="F8" s="59">
        <v>126226000</v>
      </c>
      <c r="G8" s="59">
        <v>1639000</v>
      </c>
      <c r="H8" s="59">
        <v>0</v>
      </c>
      <c r="I8" s="59">
        <v>127865000</v>
      </c>
      <c r="J8" s="59">
        <v>1500000</v>
      </c>
      <c r="K8" s="59">
        <v>0</v>
      </c>
      <c r="L8" s="59">
        <v>102218207</v>
      </c>
      <c r="M8" s="59">
        <v>103718207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231583207</v>
      </c>
      <c r="W8" s="59">
        <v>235900000</v>
      </c>
      <c r="X8" s="59">
        <v>-4316793</v>
      </c>
      <c r="Y8" s="60">
        <v>-1.83</v>
      </c>
      <c r="Z8" s="61">
        <v>313650000</v>
      </c>
    </row>
    <row r="9" spans="1:26" ht="13.5">
      <c r="A9" s="57" t="s">
        <v>35</v>
      </c>
      <c r="B9" s="18">
        <v>3022385</v>
      </c>
      <c r="C9" s="18">
        <v>0</v>
      </c>
      <c r="D9" s="58">
        <v>400000</v>
      </c>
      <c r="E9" s="59">
        <v>400000</v>
      </c>
      <c r="F9" s="59">
        <v>41550</v>
      </c>
      <c r="G9" s="59">
        <v>27724</v>
      </c>
      <c r="H9" s="59">
        <v>21449</v>
      </c>
      <c r="I9" s="59">
        <v>90723</v>
      </c>
      <c r="J9" s="59">
        <v>12075</v>
      </c>
      <c r="K9" s="59">
        <v>37165</v>
      </c>
      <c r="L9" s="59">
        <v>10488</v>
      </c>
      <c r="M9" s="59">
        <v>59728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150451</v>
      </c>
      <c r="W9" s="59">
        <v>141971</v>
      </c>
      <c r="X9" s="59">
        <v>8480</v>
      </c>
      <c r="Y9" s="60">
        <v>5.97</v>
      </c>
      <c r="Z9" s="61">
        <v>400000</v>
      </c>
    </row>
    <row r="10" spans="1:26" ht="25.5">
      <c r="A10" s="62" t="s">
        <v>97</v>
      </c>
      <c r="B10" s="63">
        <f>SUM(B5:B9)</f>
        <v>312252809</v>
      </c>
      <c r="C10" s="63">
        <f>SUM(C5:C9)</f>
        <v>0</v>
      </c>
      <c r="D10" s="64">
        <f aca="true" t="shared" si="0" ref="D10:Z10">SUM(D5:D9)</f>
        <v>315050000</v>
      </c>
      <c r="E10" s="65">
        <f t="shared" si="0"/>
        <v>315050000</v>
      </c>
      <c r="F10" s="65">
        <f t="shared" si="0"/>
        <v>126267550</v>
      </c>
      <c r="G10" s="65">
        <f t="shared" si="0"/>
        <v>1819466</v>
      </c>
      <c r="H10" s="65">
        <f t="shared" si="0"/>
        <v>278375</v>
      </c>
      <c r="I10" s="65">
        <f t="shared" si="0"/>
        <v>128365391</v>
      </c>
      <c r="J10" s="65">
        <f t="shared" si="0"/>
        <v>1528699</v>
      </c>
      <c r="K10" s="65">
        <f t="shared" si="0"/>
        <v>37165</v>
      </c>
      <c r="L10" s="65">
        <f t="shared" si="0"/>
        <v>102228695</v>
      </c>
      <c r="M10" s="65">
        <f t="shared" si="0"/>
        <v>103794559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232159950</v>
      </c>
      <c r="W10" s="65">
        <f t="shared" si="0"/>
        <v>236793231</v>
      </c>
      <c r="X10" s="65">
        <f t="shared" si="0"/>
        <v>-4633281</v>
      </c>
      <c r="Y10" s="66">
        <f>+IF(W10&lt;&gt;0,(X10/W10)*100,0)</f>
        <v>-1.956677976153803</v>
      </c>
      <c r="Z10" s="67">
        <f t="shared" si="0"/>
        <v>315050000</v>
      </c>
    </row>
    <row r="11" spans="1:26" ht="13.5">
      <c r="A11" s="57" t="s">
        <v>36</v>
      </c>
      <c r="B11" s="18">
        <v>146373527</v>
      </c>
      <c r="C11" s="18">
        <v>0</v>
      </c>
      <c r="D11" s="58">
        <v>161677000</v>
      </c>
      <c r="E11" s="59">
        <v>161677000</v>
      </c>
      <c r="F11" s="59">
        <v>13050259</v>
      </c>
      <c r="G11" s="59">
        <v>12832650</v>
      </c>
      <c r="H11" s="59">
        <v>12429280</v>
      </c>
      <c r="I11" s="59">
        <v>38312189</v>
      </c>
      <c r="J11" s="59">
        <v>12394975</v>
      </c>
      <c r="K11" s="59">
        <v>13005853</v>
      </c>
      <c r="L11" s="59">
        <v>13226129</v>
      </c>
      <c r="M11" s="59">
        <v>38626957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76939146</v>
      </c>
      <c r="W11" s="59">
        <v>79259654</v>
      </c>
      <c r="X11" s="59">
        <v>-2320508</v>
      </c>
      <c r="Y11" s="60">
        <v>-2.93</v>
      </c>
      <c r="Z11" s="61">
        <v>161677000</v>
      </c>
    </row>
    <row r="12" spans="1:26" ht="13.5">
      <c r="A12" s="57" t="s">
        <v>37</v>
      </c>
      <c r="B12" s="18">
        <v>13720823</v>
      </c>
      <c r="C12" s="18">
        <v>0</v>
      </c>
      <c r="D12" s="58">
        <v>17137255</v>
      </c>
      <c r="E12" s="59">
        <v>17137255</v>
      </c>
      <c r="F12" s="59">
        <v>1389066</v>
      </c>
      <c r="G12" s="59">
        <v>0</v>
      </c>
      <c r="H12" s="59">
        <v>2452327</v>
      </c>
      <c r="I12" s="59">
        <v>3841393</v>
      </c>
      <c r="J12" s="59">
        <v>1326755</v>
      </c>
      <c r="K12" s="59">
        <v>1322068</v>
      </c>
      <c r="L12" s="59">
        <v>1470188</v>
      </c>
      <c r="M12" s="59">
        <v>4119011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7960404</v>
      </c>
      <c r="W12" s="59">
        <v>8456774</v>
      </c>
      <c r="X12" s="59">
        <v>-496370</v>
      </c>
      <c r="Y12" s="60">
        <v>-5.87</v>
      </c>
      <c r="Z12" s="61">
        <v>17137255</v>
      </c>
    </row>
    <row r="13" spans="1:26" ht="13.5">
      <c r="A13" s="57" t="s">
        <v>98</v>
      </c>
      <c r="B13" s="18">
        <v>4336695</v>
      </c>
      <c r="C13" s="18">
        <v>0</v>
      </c>
      <c r="D13" s="58">
        <v>5000000</v>
      </c>
      <c r="E13" s="59">
        <v>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2500330</v>
      </c>
      <c r="X13" s="59">
        <v>-2500330</v>
      </c>
      <c r="Y13" s="60">
        <v>-100</v>
      </c>
      <c r="Z13" s="61">
        <v>5000000</v>
      </c>
    </row>
    <row r="14" spans="1:26" ht="13.5">
      <c r="A14" s="57" t="s">
        <v>38</v>
      </c>
      <c r="B14" s="18">
        <v>0</v>
      </c>
      <c r="C14" s="18">
        <v>0</v>
      </c>
      <c r="D14" s="58">
        <v>250000</v>
      </c>
      <c r="E14" s="59">
        <v>250000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126283</v>
      </c>
      <c r="X14" s="59">
        <v>-126283</v>
      </c>
      <c r="Y14" s="60">
        <v>-100</v>
      </c>
      <c r="Z14" s="61">
        <v>250000</v>
      </c>
    </row>
    <row r="15" spans="1:26" ht="13.5">
      <c r="A15" s="57" t="s">
        <v>39</v>
      </c>
      <c r="B15" s="18">
        <v>1809900</v>
      </c>
      <c r="C15" s="18">
        <v>0</v>
      </c>
      <c r="D15" s="58">
        <v>1600000</v>
      </c>
      <c r="E15" s="59">
        <v>1600000</v>
      </c>
      <c r="F15" s="59">
        <v>2239</v>
      </c>
      <c r="G15" s="59">
        <v>519540</v>
      </c>
      <c r="H15" s="59">
        <v>137441</v>
      </c>
      <c r="I15" s="59">
        <v>659220</v>
      </c>
      <c r="J15" s="59">
        <v>158209</v>
      </c>
      <c r="K15" s="59">
        <v>92372</v>
      </c>
      <c r="L15" s="59">
        <v>68655</v>
      </c>
      <c r="M15" s="59">
        <v>319236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978456</v>
      </c>
      <c r="W15" s="59">
        <v>932786</v>
      </c>
      <c r="X15" s="59">
        <v>45670</v>
      </c>
      <c r="Y15" s="60">
        <v>4.9</v>
      </c>
      <c r="Z15" s="61">
        <v>1600000</v>
      </c>
    </row>
    <row r="16" spans="1:26" ht="13.5">
      <c r="A16" s="68" t="s">
        <v>40</v>
      </c>
      <c r="B16" s="18">
        <v>81867665</v>
      </c>
      <c r="C16" s="18">
        <v>0</v>
      </c>
      <c r="D16" s="58">
        <v>24802000</v>
      </c>
      <c r="E16" s="59">
        <v>24802000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1500000</v>
      </c>
      <c r="X16" s="59">
        <v>-1500000</v>
      </c>
      <c r="Y16" s="60">
        <v>-100</v>
      </c>
      <c r="Z16" s="61">
        <v>24802000</v>
      </c>
    </row>
    <row r="17" spans="1:26" ht="13.5">
      <c r="A17" s="57" t="s">
        <v>41</v>
      </c>
      <c r="B17" s="18">
        <v>59007123</v>
      </c>
      <c r="C17" s="18">
        <v>0</v>
      </c>
      <c r="D17" s="58">
        <v>88333745</v>
      </c>
      <c r="E17" s="59">
        <v>88333745</v>
      </c>
      <c r="F17" s="59">
        <v>13413390</v>
      </c>
      <c r="G17" s="59">
        <v>16292580</v>
      </c>
      <c r="H17" s="59">
        <v>8929773</v>
      </c>
      <c r="I17" s="59">
        <v>38635743</v>
      </c>
      <c r="J17" s="59">
        <v>8615620</v>
      </c>
      <c r="K17" s="59">
        <v>14086355</v>
      </c>
      <c r="L17" s="59">
        <v>6129608</v>
      </c>
      <c r="M17" s="59">
        <v>28831583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67467326</v>
      </c>
      <c r="W17" s="59">
        <v>54071357</v>
      </c>
      <c r="X17" s="59">
        <v>13395969</v>
      </c>
      <c r="Y17" s="60">
        <v>24.77</v>
      </c>
      <c r="Z17" s="61">
        <v>88333745</v>
      </c>
    </row>
    <row r="18" spans="1:26" ht="13.5">
      <c r="A18" s="69" t="s">
        <v>42</v>
      </c>
      <c r="B18" s="70">
        <f>SUM(B11:B17)</f>
        <v>307115733</v>
      </c>
      <c r="C18" s="70">
        <f>SUM(C11:C17)</f>
        <v>0</v>
      </c>
      <c r="D18" s="71">
        <f aca="true" t="shared" si="1" ref="D18:Z18">SUM(D11:D17)</f>
        <v>298800000</v>
      </c>
      <c r="E18" s="72">
        <f t="shared" si="1"/>
        <v>298800000</v>
      </c>
      <c r="F18" s="72">
        <f t="shared" si="1"/>
        <v>27854954</v>
      </c>
      <c r="G18" s="72">
        <f t="shared" si="1"/>
        <v>29644770</v>
      </c>
      <c r="H18" s="72">
        <f t="shared" si="1"/>
        <v>23948821</v>
      </c>
      <c r="I18" s="72">
        <f t="shared" si="1"/>
        <v>81448545</v>
      </c>
      <c r="J18" s="72">
        <f t="shared" si="1"/>
        <v>22495559</v>
      </c>
      <c r="K18" s="72">
        <f t="shared" si="1"/>
        <v>28506648</v>
      </c>
      <c r="L18" s="72">
        <f t="shared" si="1"/>
        <v>20894580</v>
      </c>
      <c r="M18" s="72">
        <f t="shared" si="1"/>
        <v>71896787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153345332</v>
      </c>
      <c r="W18" s="72">
        <f t="shared" si="1"/>
        <v>146847184</v>
      </c>
      <c r="X18" s="72">
        <f t="shared" si="1"/>
        <v>6498148</v>
      </c>
      <c r="Y18" s="66">
        <f>+IF(W18&lt;&gt;0,(X18/W18)*100,0)</f>
        <v>4.425109030350899</v>
      </c>
      <c r="Z18" s="73">
        <f t="shared" si="1"/>
        <v>298800000</v>
      </c>
    </row>
    <row r="19" spans="1:26" ht="13.5">
      <c r="A19" s="69" t="s">
        <v>43</v>
      </c>
      <c r="B19" s="74">
        <f>+B10-B18</f>
        <v>5137076</v>
      </c>
      <c r="C19" s="74">
        <f>+C10-C18</f>
        <v>0</v>
      </c>
      <c r="D19" s="75">
        <f aca="true" t="shared" si="2" ref="D19:Z19">+D10-D18</f>
        <v>16250000</v>
      </c>
      <c r="E19" s="76">
        <f t="shared" si="2"/>
        <v>16250000</v>
      </c>
      <c r="F19" s="76">
        <f t="shared" si="2"/>
        <v>98412596</v>
      </c>
      <c r="G19" s="76">
        <f t="shared" si="2"/>
        <v>-27825304</v>
      </c>
      <c r="H19" s="76">
        <f t="shared" si="2"/>
        <v>-23670446</v>
      </c>
      <c r="I19" s="76">
        <f t="shared" si="2"/>
        <v>46916846</v>
      </c>
      <c r="J19" s="76">
        <f t="shared" si="2"/>
        <v>-20966860</v>
      </c>
      <c r="K19" s="76">
        <f t="shared" si="2"/>
        <v>-28469483</v>
      </c>
      <c r="L19" s="76">
        <f t="shared" si="2"/>
        <v>81334115</v>
      </c>
      <c r="M19" s="76">
        <f t="shared" si="2"/>
        <v>31897772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78814618</v>
      </c>
      <c r="W19" s="76">
        <f>IF(E10=E18,0,W10-W18)</f>
        <v>89946047</v>
      </c>
      <c r="X19" s="76">
        <f t="shared" si="2"/>
        <v>-11131429</v>
      </c>
      <c r="Y19" s="77">
        <f>+IF(W19&lt;&gt;0,(X19/W19)*100,0)</f>
        <v>-12.375673385624163</v>
      </c>
      <c r="Z19" s="78">
        <f t="shared" si="2"/>
        <v>16250000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1893720</v>
      </c>
      <c r="L20" s="59">
        <v>0</v>
      </c>
      <c r="M20" s="59">
        <v>1893720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1893720</v>
      </c>
      <c r="W20" s="59">
        <v>1605000</v>
      </c>
      <c r="X20" s="59">
        <v>288720</v>
      </c>
      <c r="Y20" s="60">
        <v>17.99</v>
      </c>
      <c r="Z20" s="61">
        <v>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1605000</v>
      </c>
      <c r="X21" s="81">
        <v>-1605000</v>
      </c>
      <c r="Y21" s="82">
        <v>-100</v>
      </c>
      <c r="Z21" s="83">
        <v>0</v>
      </c>
    </row>
    <row r="22" spans="1:26" ht="25.5">
      <c r="A22" s="84" t="s">
        <v>100</v>
      </c>
      <c r="B22" s="85">
        <f>SUM(B19:B21)</f>
        <v>5137076</v>
      </c>
      <c r="C22" s="85">
        <f>SUM(C19:C21)</f>
        <v>0</v>
      </c>
      <c r="D22" s="86">
        <f aca="true" t="shared" si="3" ref="D22:Z22">SUM(D19:D21)</f>
        <v>16250000</v>
      </c>
      <c r="E22" s="87">
        <f t="shared" si="3"/>
        <v>16250000</v>
      </c>
      <c r="F22" s="87">
        <f t="shared" si="3"/>
        <v>98412596</v>
      </c>
      <c r="G22" s="87">
        <f t="shared" si="3"/>
        <v>-27825304</v>
      </c>
      <c r="H22" s="87">
        <f t="shared" si="3"/>
        <v>-23670446</v>
      </c>
      <c r="I22" s="87">
        <f t="shared" si="3"/>
        <v>46916846</v>
      </c>
      <c r="J22" s="87">
        <f t="shared" si="3"/>
        <v>-20966860</v>
      </c>
      <c r="K22" s="87">
        <f t="shared" si="3"/>
        <v>-26575763</v>
      </c>
      <c r="L22" s="87">
        <f t="shared" si="3"/>
        <v>81334115</v>
      </c>
      <c r="M22" s="87">
        <f t="shared" si="3"/>
        <v>33791492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80708338</v>
      </c>
      <c r="W22" s="87">
        <f t="shared" si="3"/>
        <v>93156047</v>
      </c>
      <c r="X22" s="87">
        <f t="shared" si="3"/>
        <v>-12447709</v>
      </c>
      <c r="Y22" s="88">
        <f>+IF(W22&lt;&gt;0,(X22/W22)*100,0)</f>
        <v>-13.362212546438343</v>
      </c>
      <c r="Z22" s="89">
        <f t="shared" si="3"/>
        <v>16250000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5137076</v>
      </c>
      <c r="C24" s="74">
        <f>SUM(C22:C23)</f>
        <v>0</v>
      </c>
      <c r="D24" s="75">
        <f aca="true" t="shared" si="4" ref="D24:Z24">SUM(D22:D23)</f>
        <v>16250000</v>
      </c>
      <c r="E24" s="76">
        <f t="shared" si="4"/>
        <v>16250000</v>
      </c>
      <c r="F24" s="76">
        <f t="shared" si="4"/>
        <v>98412596</v>
      </c>
      <c r="G24" s="76">
        <f t="shared" si="4"/>
        <v>-27825304</v>
      </c>
      <c r="H24" s="76">
        <f t="shared" si="4"/>
        <v>-23670446</v>
      </c>
      <c r="I24" s="76">
        <f t="shared" si="4"/>
        <v>46916846</v>
      </c>
      <c r="J24" s="76">
        <f t="shared" si="4"/>
        <v>-20966860</v>
      </c>
      <c r="K24" s="76">
        <f t="shared" si="4"/>
        <v>-26575763</v>
      </c>
      <c r="L24" s="76">
        <f t="shared" si="4"/>
        <v>81334115</v>
      </c>
      <c r="M24" s="76">
        <f t="shared" si="4"/>
        <v>33791492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80708338</v>
      </c>
      <c r="W24" s="76">
        <f t="shared" si="4"/>
        <v>93156047</v>
      </c>
      <c r="X24" s="76">
        <f t="shared" si="4"/>
        <v>-12447709</v>
      </c>
      <c r="Y24" s="77">
        <f>+IF(W24&lt;&gt;0,(X24/W24)*100,0)</f>
        <v>-13.362212546438343</v>
      </c>
      <c r="Z24" s="78">
        <f t="shared" si="4"/>
        <v>16250000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47485943</v>
      </c>
      <c r="C27" s="21">
        <v>0</v>
      </c>
      <c r="D27" s="98">
        <v>2157000</v>
      </c>
      <c r="E27" s="99">
        <v>2157000</v>
      </c>
      <c r="F27" s="99">
        <v>0</v>
      </c>
      <c r="G27" s="99">
        <v>571799</v>
      </c>
      <c r="H27" s="99">
        <v>73204</v>
      </c>
      <c r="I27" s="99">
        <v>645003</v>
      </c>
      <c r="J27" s="99">
        <v>0</v>
      </c>
      <c r="K27" s="99">
        <v>48200</v>
      </c>
      <c r="L27" s="99">
        <v>0</v>
      </c>
      <c r="M27" s="99">
        <v>48200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693203</v>
      </c>
      <c r="W27" s="99">
        <v>1078500</v>
      </c>
      <c r="X27" s="99">
        <v>-385297</v>
      </c>
      <c r="Y27" s="100">
        <v>-35.73</v>
      </c>
      <c r="Z27" s="101">
        <v>2157000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571799</v>
      </c>
      <c r="H28" s="59">
        <v>73204</v>
      </c>
      <c r="I28" s="59">
        <v>645003</v>
      </c>
      <c r="J28" s="59">
        <v>0</v>
      </c>
      <c r="K28" s="59">
        <v>48200</v>
      </c>
      <c r="L28" s="59">
        <v>0</v>
      </c>
      <c r="M28" s="59">
        <v>48200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693203</v>
      </c>
      <c r="W28" s="59"/>
      <c r="X28" s="59">
        <v>693203</v>
      </c>
      <c r="Y28" s="60">
        <v>0</v>
      </c>
      <c r="Z28" s="61">
        <v>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47485943</v>
      </c>
      <c r="C31" s="18">
        <v>0</v>
      </c>
      <c r="D31" s="58">
        <v>2157000</v>
      </c>
      <c r="E31" s="59">
        <v>2157000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1078500</v>
      </c>
      <c r="X31" s="59">
        <v>-1078500</v>
      </c>
      <c r="Y31" s="60">
        <v>-100</v>
      </c>
      <c r="Z31" s="61">
        <v>2157000</v>
      </c>
    </row>
    <row r="32" spans="1:26" ht="13.5">
      <c r="A32" s="69" t="s">
        <v>50</v>
      </c>
      <c r="B32" s="21">
        <f>SUM(B28:B31)</f>
        <v>47485943</v>
      </c>
      <c r="C32" s="21">
        <f>SUM(C28:C31)</f>
        <v>0</v>
      </c>
      <c r="D32" s="98">
        <f aca="true" t="shared" si="5" ref="D32:Z32">SUM(D28:D31)</f>
        <v>2157000</v>
      </c>
      <c r="E32" s="99">
        <f t="shared" si="5"/>
        <v>2157000</v>
      </c>
      <c r="F32" s="99">
        <f t="shared" si="5"/>
        <v>0</v>
      </c>
      <c r="G32" s="99">
        <f t="shared" si="5"/>
        <v>571799</v>
      </c>
      <c r="H32" s="99">
        <f t="shared" si="5"/>
        <v>73204</v>
      </c>
      <c r="I32" s="99">
        <f t="shared" si="5"/>
        <v>645003</v>
      </c>
      <c r="J32" s="99">
        <f t="shared" si="5"/>
        <v>0</v>
      </c>
      <c r="K32" s="99">
        <f t="shared" si="5"/>
        <v>48200</v>
      </c>
      <c r="L32" s="99">
        <f t="shared" si="5"/>
        <v>0</v>
      </c>
      <c r="M32" s="99">
        <f t="shared" si="5"/>
        <v>48200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693203</v>
      </c>
      <c r="W32" s="99">
        <f t="shared" si="5"/>
        <v>1078500</v>
      </c>
      <c r="X32" s="99">
        <f t="shared" si="5"/>
        <v>-385297</v>
      </c>
      <c r="Y32" s="100">
        <f>+IF(W32&lt;&gt;0,(X32/W32)*100,0)</f>
        <v>-35.7252665739453</v>
      </c>
      <c r="Z32" s="101">
        <f t="shared" si="5"/>
        <v>2157000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7627751</v>
      </c>
      <c r="C35" s="18">
        <v>0</v>
      </c>
      <c r="D35" s="58">
        <v>23405000</v>
      </c>
      <c r="E35" s="59">
        <v>23405000</v>
      </c>
      <c r="F35" s="59">
        <v>87341509</v>
      </c>
      <c r="G35" s="59">
        <v>75788996</v>
      </c>
      <c r="H35" s="59">
        <v>62043367</v>
      </c>
      <c r="I35" s="59">
        <v>62043367</v>
      </c>
      <c r="J35" s="59">
        <v>44982115</v>
      </c>
      <c r="K35" s="59">
        <v>27246745</v>
      </c>
      <c r="L35" s="59">
        <v>106114073</v>
      </c>
      <c r="M35" s="59">
        <v>106114073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106114073</v>
      </c>
      <c r="W35" s="59">
        <v>11702500</v>
      </c>
      <c r="X35" s="59">
        <v>94411573</v>
      </c>
      <c r="Y35" s="60">
        <v>806.76</v>
      </c>
      <c r="Z35" s="61">
        <v>23405000</v>
      </c>
    </row>
    <row r="36" spans="1:26" ht="13.5">
      <c r="A36" s="57" t="s">
        <v>53</v>
      </c>
      <c r="B36" s="18">
        <v>47485942</v>
      </c>
      <c r="C36" s="18">
        <v>0</v>
      </c>
      <c r="D36" s="58">
        <v>31104000</v>
      </c>
      <c r="E36" s="59">
        <v>31104000</v>
      </c>
      <c r="F36" s="59">
        <v>47505130</v>
      </c>
      <c r="G36" s="59">
        <v>48076929</v>
      </c>
      <c r="H36" s="59">
        <v>48226623</v>
      </c>
      <c r="I36" s="59">
        <v>48226623</v>
      </c>
      <c r="J36" s="59">
        <v>48226623</v>
      </c>
      <c r="K36" s="59">
        <v>48274823</v>
      </c>
      <c r="L36" s="59">
        <v>48274823</v>
      </c>
      <c r="M36" s="59">
        <v>48274823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48274823</v>
      </c>
      <c r="W36" s="59">
        <v>15552000</v>
      </c>
      <c r="X36" s="59">
        <v>32722823</v>
      </c>
      <c r="Y36" s="60">
        <v>210.41</v>
      </c>
      <c r="Z36" s="61">
        <v>31104000</v>
      </c>
    </row>
    <row r="37" spans="1:26" ht="13.5">
      <c r="A37" s="57" t="s">
        <v>54</v>
      </c>
      <c r="B37" s="18">
        <v>49540085</v>
      </c>
      <c r="C37" s="18">
        <v>0</v>
      </c>
      <c r="D37" s="58">
        <v>7500000</v>
      </c>
      <c r="E37" s="59">
        <v>7500000</v>
      </c>
      <c r="F37" s="59">
        <v>32018689</v>
      </c>
      <c r="G37" s="59">
        <v>49471500</v>
      </c>
      <c r="H37" s="59">
        <v>59975498</v>
      </c>
      <c r="I37" s="59">
        <v>59975498</v>
      </c>
      <c r="J37" s="59">
        <v>64777971</v>
      </c>
      <c r="K37" s="59">
        <v>75575493</v>
      </c>
      <c r="L37" s="59">
        <v>64633296</v>
      </c>
      <c r="M37" s="59">
        <v>64633296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64633296</v>
      </c>
      <c r="W37" s="59">
        <v>3750000</v>
      </c>
      <c r="X37" s="59">
        <v>60883296</v>
      </c>
      <c r="Y37" s="60">
        <v>1623.55</v>
      </c>
      <c r="Z37" s="61">
        <v>7500000</v>
      </c>
    </row>
    <row r="38" spans="1:26" ht="13.5">
      <c r="A38" s="57" t="s">
        <v>55</v>
      </c>
      <c r="B38" s="18">
        <v>0</v>
      </c>
      <c r="C38" s="18">
        <v>0</v>
      </c>
      <c r="D38" s="58">
        <v>8000000</v>
      </c>
      <c r="E38" s="59">
        <v>8000000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4000000</v>
      </c>
      <c r="X38" s="59">
        <v>-4000000</v>
      </c>
      <c r="Y38" s="60">
        <v>-100</v>
      </c>
      <c r="Z38" s="61">
        <v>8000000</v>
      </c>
    </row>
    <row r="39" spans="1:26" ht="13.5">
      <c r="A39" s="57" t="s">
        <v>56</v>
      </c>
      <c r="B39" s="18">
        <v>5573608</v>
      </c>
      <c r="C39" s="18">
        <v>0</v>
      </c>
      <c r="D39" s="58">
        <v>39009000</v>
      </c>
      <c r="E39" s="59">
        <v>39009000</v>
      </c>
      <c r="F39" s="59">
        <v>102827950</v>
      </c>
      <c r="G39" s="59">
        <v>74394425</v>
      </c>
      <c r="H39" s="59">
        <v>50294492</v>
      </c>
      <c r="I39" s="59">
        <v>50294492</v>
      </c>
      <c r="J39" s="59">
        <v>28430767</v>
      </c>
      <c r="K39" s="59">
        <v>-53925</v>
      </c>
      <c r="L39" s="59">
        <v>89755600</v>
      </c>
      <c r="M39" s="59">
        <v>89755600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89755600</v>
      </c>
      <c r="W39" s="59">
        <v>19504500</v>
      </c>
      <c r="X39" s="59">
        <v>70251100</v>
      </c>
      <c r="Y39" s="60">
        <v>360.18</v>
      </c>
      <c r="Z39" s="61">
        <v>39009000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18136272</v>
      </c>
      <c r="C42" s="18">
        <v>0</v>
      </c>
      <c r="D42" s="58">
        <v>20254521</v>
      </c>
      <c r="E42" s="59">
        <v>20254521</v>
      </c>
      <c r="F42" s="59">
        <v>98923452</v>
      </c>
      <c r="G42" s="59">
        <v>-27825304</v>
      </c>
      <c r="H42" s="59">
        <v>-23670446</v>
      </c>
      <c r="I42" s="59">
        <v>47427702</v>
      </c>
      <c r="J42" s="59">
        <v>-20966860</v>
      </c>
      <c r="K42" s="59">
        <v>-26575763</v>
      </c>
      <c r="L42" s="59">
        <v>81334115</v>
      </c>
      <c r="M42" s="59">
        <v>33791492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81219194</v>
      </c>
      <c r="W42" s="59">
        <v>73177239</v>
      </c>
      <c r="X42" s="59">
        <v>8041955</v>
      </c>
      <c r="Y42" s="60">
        <v>10.99</v>
      </c>
      <c r="Z42" s="61">
        <v>20254521</v>
      </c>
    </row>
    <row r="43" spans="1:26" ht="13.5">
      <c r="A43" s="57" t="s">
        <v>59</v>
      </c>
      <c r="B43" s="18">
        <v>-15718756</v>
      </c>
      <c r="C43" s="18">
        <v>0</v>
      </c>
      <c r="D43" s="58">
        <v>-2156000</v>
      </c>
      <c r="E43" s="59">
        <v>-2156000</v>
      </c>
      <c r="F43" s="59">
        <v>0</v>
      </c>
      <c r="G43" s="59">
        <v>-571799</v>
      </c>
      <c r="H43" s="59">
        <v>-73204</v>
      </c>
      <c r="I43" s="59">
        <v>-645003</v>
      </c>
      <c r="J43" s="59">
        <v>0</v>
      </c>
      <c r="K43" s="59">
        <v>-48200</v>
      </c>
      <c r="L43" s="59">
        <v>0</v>
      </c>
      <c r="M43" s="59">
        <v>-48200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-693203</v>
      </c>
      <c r="W43" s="59">
        <v>-1605000</v>
      </c>
      <c r="X43" s="59">
        <v>911797</v>
      </c>
      <c r="Y43" s="60">
        <v>-56.81</v>
      </c>
      <c r="Z43" s="61">
        <v>-2156000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2581786</v>
      </c>
      <c r="C45" s="21">
        <v>0</v>
      </c>
      <c r="D45" s="98">
        <v>18402521</v>
      </c>
      <c r="E45" s="99">
        <v>18402521</v>
      </c>
      <c r="F45" s="99">
        <v>101503034</v>
      </c>
      <c r="G45" s="99">
        <v>73105931</v>
      </c>
      <c r="H45" s="99">
        <v>49362281</v>
      </c>
      <c r="I45" s="99">
        <v>49362281</v>
      </c>
      <c r="J45" s="99">
        <v>28395421</v>
      </c>
      <c r="K45" s="99">
        <v>1771458</v>
      </c>
      <c r="L45" s="99">
        <v>83105573</v>
      </c>
      <c r="M45" s="99">
        <v>83105573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83105573</v>
      </c>
      <c r="W45" s="99">
        <v>71876239</v>
      </c>
      <c r="X45" s="99">
        <v>11229334</v>
      </c>
      <c r="Y45" s="100">
        <v>15.62</v>
      </c>
      <c r="Z45" s="101">
        <v>18402521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714446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714446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11690619</v>
      </c>
      <c r="E5" s="59">
        <v>11690619</v>
      </c>
      <c r="F5" s="59">
        <v>16401777</v>
      </c>
      <c r="G5" s="59">
        <v>0</v>
      </c>
      <c r="H5" s="59">
        <v>0</v>
      </c>
      <c r="I5" s="59">
        <v>16401777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16401777</v>
      </c>
      <c r="W5" s="59">
        <v>11690619</v>
      </c>
      <c r="X5" s="59">
        <v>4711158</v>
      </c>
      <c r="Y5" s="60">
        <v>40.3</v>
      </c>
      <c r="Z5" s="61">
        <v>11690619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1600000</v>
      </c>
      <c r="E7" s="59">
        <v>1600000</v>
      </c>
      <c r="F7" s="59">
        <v>481266</v>
      </c>
      <c r="G7" s="59">
        <v>455658</v>
      </c>
      <c r="H7" s="59">
        <v>365593</v>
      </c>
      <c r="I7" s="59">
        <v>1302517</v>
      </c>
      <c r="J7" s="59">
        <v>298036</v>
      </c>
      <c r="K7" s="59">
        <v>517727</v>
      </c>
      <c r="L7" s="59">
        <v>200945</v>
      </c>
      <c r="M7" s="59">
        <v>1016708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2319225</v>
      </c>
      <c r="W7" s="59">
        <v>835000</v>
      </c>
      <c r="X7" s="59">
        <v>1484225</v>
      </c>
      <c r="Y7" s="60">
        <v>177.75</v>
      </c>
      <c r="Z7" s="61">
        <v>1600000</v>
      </c>
    </row>
    <row r="8" spans="1:26" ht="13.5">
      <c r="A8" s="57" t="s">
        <v>34</v>
      </c>
      <c r="B8" s="18">
        <v>0</v>
      </c>
      <c r="C8" s="18">
        <v>0</v>
      </c>
      <c r="D8" s="58">
        <v>103729001</v>
      </c>
      <c r="E8" s="59">
        <v>103729001</v>
      </c>
      <c r="F8" s="59">
        <v>40359001</v>
      </c>
      <c r="G8" s="59">
        <v>2209273</v>
      </c>
      <c r="H8" s="59">
        <v>0</v>
      </c>
      <c r="I8" s="59">
        <v>42568274</v>
      </c>
      <c r="J8" s="59">
        <v>1017469</v>
      </c>
      <c r="K8" s="59">
        <v>779700</v>
      </c>
      <c r="L8" s="59">
        <v>33037000</v>
      </c>
      <c r="M8" s="59">
        <v>34834169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77402443</v>
      </c>
      <c r="W8" s="59">
        <v>72132000</v>
      </c>
      <c r="X8" s="59">
        <v>5270443</v>
      </c>
      <c r="Y8" s="60">
        <v>7.31</v>
      </c>
      <c r="Z8" s="61">
        <v>103729001</v>
      </c>
    </row>
    <row r="9" spans="1:26" ht="13.5">
      <c r="A9" s="57" t="s">
        <v>35</v>
      </c>
      <c r="B9" s="18">
        <v>0</v>
      </c>
      <c r="C9" s="18">
        <v>0</v>
      </c>
      <c r="D9" s="58">
        <v>2927989</v>
      </c>
      <c r="E9" s="59">
        <v>2927989</v>
      </c>
      <c r="F9" s="59">
        <v>196230</v>
      </c>
      <c r="G9" s="59">
        <v>1021916</v>
      </c>
      <c r="H9" s="59">
        <v>169977</v>
      </c>
      <c r="I9" s="59">
        <v>1388123</v>
      </c>
      <c r="J9" s="59">
        <v>178061</v>
      </c>
      <c r="K9" s="59">
        <v>146423</v>
      </c>
      <c r="L9" s="59">
        <v>178173</v>
      </c>
      <c r="M9" s="59">
        <v>502657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1890780</v>
      </c>
      <c r="W9" s="59">
        <v>1475769</v>
      </c>
      <c r="X9" s="59">
        <v>415011</v>
      </c>
      <c r="Y9" s="60">
        <v>28.12</v>
      </c>
      <c r="Z9" s="61">
        <v>2927989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119947609</v>
      </c>
      <c r="E10" s="65">
        <f t="shared" si="0"/>
        <v>119947609</v>
      </c>
      <c r="F10" s="65">
        <f t="shared" si="0"/>
        <v>57438274</v>
      </c>
      <c r="G10" s="65">
        <f t="shared" si="0"/>
        <v>3686847</v>
      </c>
      <c r="H10" s="65">
        <f t="shared" si="0"/>
        <v>535570</v>
      </c>
      <c r="I10" s="65">
        <f t="shared" si="0"/>
        <v>61660691</v>
      </c>
      <c r="J10" s="65">
        <f t="shared" si="0"/>
        <v>1493566</v>
      </c>
      <c r="K10" s="65">
        <f t="shared" si="0"/>
        <v>1443850</v>
      </c>
      <c r="L10" s="65">
        <f t="shared" si="0"/>
        <v>33416118</v>
      </c>
      <c r="M10" s="65">
        <f t="shared" si="0"/>
        <v>36353534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98014225</v>
      </c>
      <c r="W10" s="65">
        <f t="shared" si="0"/>
        <v>86133388</v>
      </c>
      <c r="X10" s="65">
        <f t="shared" si="0"/>
        <v>11880837</v>
      </c>
      <c r="Y10" s="66">
        <f>+IF(W10&lt;&gt;0,(X10/W10)*100,0)</f>
        <v>13.79353265425946</v>
      </c>
      <c r="Z10" s="67">
        <f t="shared" si="0"/>
        <v>119947609</v>
      </c>
    </row>
    <row r="11" spans="1:26" ht="13.5">
      <c r="A11" s="57" t="s">
        <v>36</v>
      </c>
      <c r="B11" s="18">
        <v>0</v>
      </c>
      <c r="C11" s="18">
        <v>0</v>
      </c>
      <c r="D11" s="58">
        <v>53865669</v>
      </c>
      <c r="E11" s="59">
        <v>53865669</v>
      </c>
      <c r="F11" s="59">
        <v>4245057</v>
      </c>
      <c r="G11" s="59">
        <v>4326872</v>
      </c>
      <c r="H11" s="59">
        <v>4379223</v>
      </c>
      <c r="I11" s="59">
        <v>12951152</v>
      </c>
      <c r="J11" s="59">
        <v>4499034</v>
      </c>
      <c r="K11" s="59">
        <v>7334115</v>
      </c>
      <c r="L11" s="59">
        <v>4285818</v>
      </c>
      <c r="M11" s="59">
        <v>16118967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29070119</v>
      </c>
      <c r="W11" s="59">
        <v>28423000</v>
      </c>
      <c r="X11" s="59">
        <v>647119</v>
      </c>
      <c r="Y11" s="60">
        <v>2.28</v>
      </c>
      <c r="Z11" s="61">
        <v>53865669</v>
      </c>
    </row>
    <row r="12" spans="1:26" ht="13.5">
      <c r="A12" s="57" t="s">
        <v>37</v>
      </c>
      <c r="B12" s="18">
        <v>0</v>
      </c>
      <c r="C12" s="18">
        <v>0</v>
      </c>
      <c r="D12" s="58">
        <v>10058377</v>
      </c>
      <c r="E12" s="59">
        <v>10058377</v>
      </c>
      <c r="F12" s="59">
        <v>768335</v>
      </c>
      <c r="G12" s="59">
        <v>520579</v>
      </c>
      <c r="H12" s="59">
        <v>727692</v>
      </c>
      <c r="I12" s="59">
        <v>2016606</v>
      </c>
      <c r="J12" s="59">
        <v>728116</v>
      </c>
      <c r="K12" s="59">
        <v>726692</v>
      </c>
      <c r="L12" s="59">
        <v>703671</v>
      </c>
      <c r="M12" s="59">
        <v>2158479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4175085</v>
      </c>
      <c r="W12" s="59">
        <v>4619898</v>
      </c>
      <c r="X12" s="59">
        <v>-444813</v>
      </c>
      <c r="Y12" s="60">
        <v>-9.63</v>
      </c>
      <c r="Z12" s="61">
        <v>10058377</v>
      </c>
    </row>
    <row r="13" spans="1:26" ht="13.5">
      <c r="A13" s="57" t="s">
        <v>98</v>
      </c>
      <c r="B13" s="18">
        <v>0</v>
      </c>
      <c r="C13" s="18">
        <v>0</v>
      </c>
      <c r="D13" s="58">
        <v>8200000</v>
      </c>
      <c r="E13" s="59">
        <v>8200000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8200000</v>
      </c>
    </row>
    <row r="14" spans="1:26" ht="13.5">
      <c r="A14" s="57" t="s">
        <v>38</v>
      </c>
      <c r="B14" s="18">
        <v>0</v>
      </c>
      <c r="C14" s="18">
        <v>0</v>
      </c>
      <c r="D14" s="58">
        <v>2696522</v>
      </c>
      <c r="E14" s="59">
        <v>2696522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2696522</v>
      </c>
    </row>
    <row r="15" spans="1:26" ht="13.5">
      <c r="A15" s="57" t="s">
        <v>39</v>
      </c>
      <c r="B15" s="18">
        <v>0</v>
      </c>
      <c r="C15" s="18">
        <v>0</v>
      </c>
      <c r="D15" s="58">
        <v>5130000</v>
      </c>
      <c r="E15" s="59">
        <v>5130000</v>
      </c>
      <c r="F15" s="59">
        <v>1079329</v>
      </c>
      <c r="G15" s="59">
        <v>4280414</v>
      </c>
      <c r="H15" s="59">
        <v>807311</v>
      </c>
      <c r="I15" s="59">
        <v>6167054</v>
      </c>
      <c r="J15" s="59">
        <v>1210505</v>
      </c>
      <c r="K15" s="59">
        <v>1054106</v>
      </c>
      <c r="L15" s="59">
        <v>579812</v>
      </c>
      <c r="M15" s="59">
        <v>2844423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9011477</v>
      </c>
      <c r="W15" s="59">
        <v>2565000</v>
      </c>
      <c r="X15" s="59">
        <v>6446477</v>
      </c>
      <c r="Y15" s="60">
        <v>251.32</v>
      </c>
      <c r="Z15" s="61">
        <v>5130000</v>
      </c>
    </row>
    <row r="16" spans="1:26" ht="13.5">
      <c r="A16" s="68" t="s">
        <v>40</v>
      </c>
      <c r="B16" s="18">
        <v>0</v>
      </c>
      <c r="C16" s="18">
        <v>0</v>
      </c>
      <c r="D16" s="58">
        <v>4750000</v>
      </c>
      <c r="E16" s="59">
        <v>4750000</v>
      </c>
      <c r="F16" s="59">
        <v>122093</v>
      </c>
      <c r="G16" s="59">
        <v>935581</v>
      </c>
      <c r="H16" s="59">
        <v>1070148</v>
      </c>
      <c r="I16" s="59">
        <v>2127822</v>
      </c>
      <c r="J16" s="59">
        <v>297538</v>
      </c>
      <c r="K16" s="59">
        <v>403945</v>
      </c>
      <c r="L16" s="59">
        <v>135878</v>
      </c>
      <c r="M16" s="59">
        <v>837361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2965183</v>
      </c>
      <c r="W16" s="59">
        <v>2375833</v>
      </c>
      <c r="X16" s="59">
        <v>589350</v>
      </c>
      <c r="Y16" s="60">
        <v>24.81</v>
      </c>
      <c r="Z16" s="61">
        <v>4750000</v>
      </c>
    </row>
    <row r="17" spans="1:26" ht="13.5">
      <c r="A17" s="57" t="s">
        <v>41</v>
      </c>
      <c r="B17" s="18">
        <v>0</v>
      </c>
      <c r="C17" s="18">
        <v>0</v>
      </c>
      <c r="D17" s="58">
        <v>29976422</v>
      </c>
      <c r="E17" s="59">
        <v>29976422</v>
      </c>
      <c r="F17" s="59">
        <v>3017925</v>
      </c>
      <c r="G17" s="59">
        <v>2562131</v>
      </c>
      <c r="H17" s="59">
        <v>2472339</v>
      </c>
      <c r="I17" s="59">
        <v>8052395</v>
      </c>
      <c r="J17" s="59">
        <v>4135989</v>
      </c>
      <c r="K17" s="59">
        <v>4721929</v>
      </c>
      <c r="L17" s="59">
        <v>3681139</v>
      </c>
      <c r="M17" s="59">
        <v>12539057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20591452</v>
      </c>
      <c r="W17" s="59">
        <v>16835552</v>
      </c>
      <c r="X17" s="59">
        <v>3755900</v>
      </c>
      <c r="Y17" s="60">
        <v>22.31</v>
      </c>
      <c r="Z17" s="61">
        <v>29976422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114676990</v>
      </c>
      <c r="E18" s="72">
        <f t="shared" si="1"/>
        <v>114676990</v>
      </c>
      <c r="F18" s="72">
        <f t="shared" si="1"/>
        <v>9232739</v>
      </c>
      <c r="G18" s="72">
        <f t="shared" si="1"/>
        <v>12625577</v>
      </c>
      <c r="H18" s="72">
        <f t="shared" si="1"/>
        <v>9456713</v>
      </c>
      <c r="I18" s="72">
        <f t="shared" si="1"/>
        <v>31315029</v>
      </c>
      <c r="J18" s="72">
        <f t="shared" si="1"/>
        <v>10871182</v>
      </c>
      <c r="K18" s="72">
        <f t="shared" si="1"/>
        <v>14240787</v>
      </c>
      <c r="L18" s="72">
        <f t="shared" si="1"/>
        <v>9386318</v>
      </c>
      <c r="M18" s="72">
        <f t="shared" si="1"/>
        <v>34498287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65813316</v>
      </c>
      <c r="W18" s="72">
        <f t="shared" si="1"/>
        <v>54819283</v>
      </c>
      <c r="X18" s="72">
        <f t="shared" si="1"/>
        <v>10994033</v>
      </c>
      <c r="Y18" s="66">
        <f>+IF(W18&lt;&gt;0,(X18/W18)*100,0)</f>
        <v>20.055047053424612</v>
      </c>
      <c r="Z18" s="73">
        <f t="shared" si="1"/>
        <v>114676990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5270619</v>
      </c>
      <c r="E19" s="76">
        <f t="shared" si="2"/>
        <v>5270619</v>
      </c>
      <c r="F19" s="76">
        <f t="shared" si="2"/>
        <v>48205535</v>
      </c>
      <c r="G19" s="76">
        <f t="shared" si="2"/>
        <v>-8938730</v>
      </c>
      <c r="H19" s="76">
        <f t="shared" si="2"/>
        <v>-8921143</v>
      </c>
      <c r="I19" s="76">
        <f t="shared" si="2"/>
        <v>30345662</v>
      </c>
      <c r="J19" s="76">
        <f t="shared" si="2"/>
        <v>-9377616</v>
      </c>
      <c r="K19" s="76">
        <f t="shared" si="2"/>
        <v>-12796937</v>
      </c>
      <c r="L19" s="76">
        <f t="shared" si="2"/>
        <v>24029800</v>
      </c>
      <c r="M19" s="76">
        <f t="shared" si="2"/>
        <v>1855247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32200909</v>
      </c>
      <c r="W19" s="76">
        <f>IF(E10=E18,0,W10-W18)</f>
        <v>31314105</v>
      </c>
      <c r="X19" s="76">
        <f t="shared" si="2"/>
        <v>886804</v>
      </c>
      <c r="Y19" s="77">
        <f>+IF(W19&lt;&gt;0,(X19/W19)*100,0)</f>
        <v>2.8319634235115454</v>
      </c>
      <c r="Z19" s="78">
        <f t="shared" si="2"/>
        <v>5270619</v>
      </c>
    </row>
    <row r="20" spans="1:26" ht="13.5">
      <c r="A20" s="57" t="s">
        <v>44</v>
      </c>
      <c r="B20" s="18">
        <v>0</v>
      </c>
      <c r="C20" s="18">
        <v>0</v>
      </c>
      <c r="D20" s="58">
        <v>41199000</v>
      </c>
      <c r="E20" s="59">
        <v>41199000</v>
      </c>
      <c r="F20" s="59">
        <v>15690000</v>
      </c>
      <c r="G20" s="59">
        <v>0</v>
      </c>
      <c r="H20" s="59">
        <v>0</v>
      </c>
      <c r="I20" s="59">
        <v>15690000</v>
      </c>
      <c r="J20" s="59">
        <v>0</v>
      </c>
      <c r="K20" s="59">
        <v>0</v>
      </c>
      <c r="L20" s="59">
        <v>22369000</v>
      </c>
      <c r="M20" s="59">
        <v>22369000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38059000</v>
      </c>
      <c r="W20" s="59">
        <v>20599500</v>
      </c>
      <c r="X20" s="59">
        <v>17459500</v>
      </c>
      <c r="Y20" s="60">
        <v>84.76</v>
      </c>
      <c r="Z20" s="61">
        <v>41199000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46469619</v>
      </c>
      <c r="E22" s="87">
        <f t="shared" si="3"/>
        <v>46469619</v>
      </c>
      <c r="F22" s="87">
        <f t="shared" si="3"/>
        <v>63895535</v>
      </c>
      <c r="G22" s="87">
        <f t="shared" si="3"/>
        <v>-8938730</v>
      </c>
      <c r="H22" s="87">
        <f t="shared" si="3"/>
        <v>-8921143</v>
      </c>
      <c r="I22" s="87">
        <f t="shared" si="3"/>
        <v>46035662</v>
      </c>
      <c r="J22" s="87">
        <f t="shared" si="3"/>
        <v>-9377616</v>
      </c>
      <c r="K22" s="87">
        <f t="shared" si="3"/>
        <v>-12796937</v>
      </c>
      <c r="L22" s="87">
        <f t="shared" si="3"/>
        <v>46398800</v>
      </c>
      <c r="M22" s="87">
        <f t="shared" si="3"/>
        <v>24224247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70259909</v>
      </c>
      <c r="W22" s="87">
        <f t="shared" si="3"/>
        <v>51913605</v>
      </c>
      <c r="X22" s="87">
        <f t="shared" si="3"/>
        <v>18346304</v>
      </c>
      <c r="Y22" s="88">
        <f>+IF(W22&lt;&gt;0,(X22/W22)*100,0)</f>
        <v>35.34006933249964</v>
      </c>
      <c r="Z22" s="89">
        <f t="shared" si="3"/>
        <v>46469619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46469619</v>
      </c>
      <c r="E24" s="76">
        <f t="shared" si="4"/>
        <v>46469619</v>
      </c>
      <c r="F24" s="76">
        <f t="shared" si="4"/>
        <v>63895535</v>
      </c>
      <c r="G24" s="76">
        <f t="shared" si="4"/>
        <v>-8938730</v>
      </c>
      <c r="H24" s="76">
        <f t="shared" si="4"/>
        <v>-8921143</v>
      </c>
      <c r="I24" s="76">
        <f t="shared" si="4"/>
        <v>46035662</v>
      </c>
      <c r="J24" s="76">
        <f t="shared" si="4"/>
        <v>-9377616</v>
      </c>
      <c r="K24" s="76">
        <f t="shared" si="4"/>
        <v>-12796937</v>
      </c>
      <c r="L24" s="76">
        <f t="shared" si="4"/>
        <v>46398800</v>
      </c>
      <c r="M24" s="76">
        <f t="shared" si="4"/>
        <v>24224247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70259909</v>
      </c>
      <c r="W24" s="76">
        <f t="shared" si="4"/>
        <v>51913605</v>
      </c>
      <c r="X24" s="76">
        <f t="shared" si="4"/>
        <v>18346304</v>
      </c>
      <c r="Y24" s="77">
        <f>+IF(W24&lt;&gt;0,(X24/W24)*100,0)</f>
        <v>35.34006933249964</v>
      </c>
      <c r="Z24" s="78">
        <f t="shared" si="4"/>
        <v>46469619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45279000</v>
      </c>
      <c r="E27" s="99">
        <v>45279000</v>
      </c>
      <c r="F27" s="99">
        <v>6490417</v>
      </c>
      <c r="G27" s="99">
        <v>2985921</v>
      </c>
      <c r="H27" s="99">
        <v>7989017</v>
      </c>
      <c r="I27" s="99">
        <v>17465355</v>
      </c>
      <c r="J27" s="99">
        <v>4766653</v>
      </c>
      <c r="K27" s="99">
        <v>6250601</v>
      </c>
      <c r="L27" s="99">
        <v>4892857</v>
      </c>
      <c r="M27" s="99">
        <v>15910111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33375466</v>
      </c>
      <c r="W27" s="99">
        <v>22639500</v>
      </c>
      <c r="X27" s="99">
        <v>10735966</v>
      </c>
      <c r="Y27" s="100">
        <v>47.42</v>
      </c>
      <c r="Z27" s="101">
        <v>45279000</v>
      </c>
    </row>
    <row r="28" spans="1:26" ht="13.5">
      <c r="A28" s="102" t="s">
        <v>44</v>
      </c>
      <c r="B28" s="18">
        <v>0</v>
      </c>
      <c r="C28" s="18">
        <v>0</v>
      </c>
      <c r="D28" s="58">
        <v>42199000</v>
      </c>
      <c r="E28" s="59">
        <v>42199000</v>
      </c>
      <c r="F28" s="59">
        <v>6403625</v>
      </c>
      <c r="G28" s="59">
        <v>2628887</v>
      </c>
      <c r="H28" s="59">
        <v>7989017</v>
      </c>
      <c r="I28" s="59">
        <v>17021529</v>
      </c>
      <c r="J28" s="59">
        <v>3811746</v>
      </c>
      <c r="K28" s="59">
        <v>5522844</v>
      </c>
      <c r="L28" s="59">
        <v>4358153</v>
      </c>
      <c r="M28" s="59">
        <v>13692743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30714272</v>
      </c>
      <c r="W28" s="59">
        <v>21099500</v>
      </c>
      <c r="X28" s="59">
        <v>9614772</v>
      </c>
      <c r="Y28" s="60">
        <v>45.57</v>
      </c>
      <c r="Z28" s="61">
        <v>42199000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534704</v>
      </c>
      <c r="M29" s="59">
        <v>534704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534704</v>
      </c>
      <c r="W29" s="59"/>
      <c r="X29" s="59">
        <v>534704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3080000</v>
      </c>
      <c r="E31" s="59">
        <v>3080000</v>
      </c>
      <c r="F31" s="59">
        <v>86792</v>
      </c>
      <c r="G31" s="59">
        <v>357034</v>
      </c>
      <c r="H31" s="59">
        <v>0</v>
      </c>
      <c r="I31" s="59">
        <v>443826</v>
      </c>
      <c r="J31" s="59">
        <v>954907</v>
      </c>
      <c r="K31" s="59">
        <v>727757</v>
      </c>
      <c r="L31" s="59">
        <v>0</v>
      </c>
      <c r="M31" s="59">
        <v>1682664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2126490</v>
      </c>
      <c r="W31" s="59">
        <v>1540000</v>
      </c>
      <c r="X31" s="59">
        <v>586490</v>
      </c>
      <c r="Y31" s="60">
        <v>38.08</v>
      </c>
      <c r="Z31" s="61">
        <v>3080000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45279000</v>
      </c>
      <c r="E32" s="99">
        <f t="shared" si="5"/>
        <v>45279000</v>
      </c>
      <c r="F32" s="99">
        <f t="shared" si="5"/>
        <v>6490417</v>
      </c>
      <c r="G32" s="99">
        <f t="shared" si="5"/>
        <v>2985921</v>
      </c>
      <c r="H32" s="99">
        <f t="shared" si="5"/>
        <v>7989017</v>
      </c>
      <c r="I32" s="99">
        <f t="shared" si="5"/>
        <v>17465355</v>
      </c>
      <c r="J32" s="99">
        <f t="shared" si="5"/>
        <v>4766653</v>
      </c>
      <c r="K32" s="99">
        <f t="shared" si="5"/>
        <v>6250601</v>
      </c>
      <c r="L32" s="99">
        <f t="shared" si="5"/>
        <v>4892857</v>
      </c>
      <c r="M32" s="99">
        <f t="shared" si="5"/>
        <v>15910111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33375466</v>
      </c>
      <c r="W32" s="99">
        <f t="shared" si="5"/>
        <v>22639500</v>
      </c>
      <c r="X32" s="99">
        <f t="shared" si="5"/>
        <v>10735966</v>
      </c>
      <c r="Y32" s="100">
        <f>+IF(W32&lt;&gt;0,(X32/W32)*100,0)</f>
        <v>47.42139181519027</v>
      </c>
      <c r="Z32" s="101">
        <f t="shared" si="5"/>
        <v>45279000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97961390</v>
      </c>
      <c r="E35" s="59">
        <v>97961390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48980695</v>
      </c>
      <c r="X35" s="59">
        <v>-48980695</v>
      </c>
      <c r="Y35" s="60">
        <v>-100</v>
      </c>
      <c r="Z35" s="61">
        <v>97961390</v>
      </c>
    </row>
    <row r="36" spans="1:26" ht="13.5">
      <c r="A36" s="57" t="s">
        <v>53</v>
      </c>
      <c r="B36" s="18">
        <v>0</v>
      </c>
      <c r="C36" s="18">
        <v>0</v>
      </c>
      <c r="D36" s="58">
        <v>305081705</v>
      </c>
      <c r="E36" s="59">
        <v>305081705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152540853</v>
      </c>
      <c r="X36" s="59">
        <v>-152540853</v>
      </c>
      <c r="Y36" s="60">
        <v>-100</v>
      </c>
      <c r="Z36" s="61">
        <v>305081705</v>
      </c>
    </row>
    <row r="37" spans="1:26" ht="13.5">
      <c r="A37" s="57" t="s">
        <v>54</v>
      </c>
      <c r="B37" s="18">
        <v>0</v>
      </c>
      <c r="C37" s="18">
        <v>0</v>
      </c>
      <c r="D37" s="58">
        <v>15007105</v>
      </c>
      <c r="E37" s="59">
        <v>15007105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7503553</v>
      </c>
      <c r="X37" s="59">
        <v>-7503553</v>
      </c>
      <c r="Y37" s="60">
        <v>-100</v>
      </c>
      <c r="Z37" s="61">
        <v>15007105</v>
      </c>
    </row>
    <row r="38" spans="1:26" ht="13.5">
      <c r="A38" s="57" t="s">
        <v>55</v>
      </c>
      <c r="B38" s="18">
        <v>0</v>
      </c>
      <c r="C38" s="18">
        <v>0</v>
      </c>
      <c r="D38" s="58">
        <v>2127000</v>
      </c>
      <c r="E38" s="59">
        <v>2127000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1063500</v>
      </c>
      <c r="X38" s="59">
        <v>-1063500</v>
      </c>
      <c r="Y38" s="60">
        <v>-100</v>
      </c>
      <c r="Z38" s="61">
        <v>2127000</v>
      </c>
    </row>
    <row r="39" spans="1:26" ht="13.5">
      <c r="A39" s="57" t="s">
        <v>56</v>
      </c>
      <c r="B39" s="18">
        <v>0</v>
      </c>
      <c r="C39" s="18">
        <v>0</v>
      </c>
      <c r="D39" s="58">
        <v>385908990</v>
      </c>
      <c r="E39" s="59">
        <v>385908990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192954495</v>
      </c>
      <c r="X39" s="59">
        <v>-192954495</v>
      </c>
      <c r="Y39" s="60">
        <v>-100</v>
      </c>
      <c r="Z39" s="61">
        <v>385908990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54790010</v>
      </c>
      <c r="E42" s="59">
        <v>54790010</v>
      </c>
      <c r="F42" s="59">
        <v>48755279</v>
      </c>
      <c r="G42" s="59">
        <v>-6535421</v>
      </c>
      <c r="H42" s="59">
        <v>-12086885</v>
      </c>
      <c r="I42" s="59">
        <v>30132973</v>
      </c>
      <c r="J42" s="59">
        <v>-8886897</v>
      </c>
      <c r="K42" s="59">
        <v>-12545609</v>
      </c>
      <c r="L42" s="59">
        <v>44863474</v>
      </c>
      <c r="M42" s="59">
        <v>23430968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53563941</v>
      </c>
      <c r="W42" s="59">
        <v>51787698</v>
      </c>
      <c r="X42" s="59">
        <v>1776243</v>
      </c>
      <c r="Y42" s="60">
        <v>3.43</v>
      </c>
      <c r="Z42" s="61">
        <v>54790010</v>
      </c>
    </row>
    <row r="43" spans="1:26" ht="13.5">
      <c r="A43" s="57" t="s">
        <v>59</v>
      </c>
      <c r="B43" s="18">
        <v>0</v>
      </c>
      <c r="C43" s="18">
        <v>0</v>
      </c>
      <c r="D43" s="58">
        <v>-27584765</v>
      </c>
      <c r="E43" s="59">
        <v>-27584765</v>
      </c>
      <c r="F43" s="59">
        <v>-6490417</v>
      </c>
      <c r="G43" s="59">
        <v>-3450144</v>
      </c>
      <c r="H43" s="59">
        <v>-7989017</v>
      </c>
      <c r="I43" s="59">
        <v>-17929578</v>
      </c>
      <c r="J43" s="59">
        <v>-4766653</v>
      </c>
      <c r="K43" s="59">
        <v>-6038401</v>
      </c>
      <c r="L43" s="59">
        <v>-4892858</v>
      </c>
      <c r="M43" s="59">
        <v>-15697912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-33627490</v>
      </c>
      <c r="W43" s="59">
        <v>-13792500</v>
      </c>
      <c r="X43" s="59">
        <v>-19834990</v>
      </c>
      <c r="Y43" s="60">
        <v>143.81</v>
      </c>
      <c r="Z43" s="61">
        <v>-27584765</v>
      </c>
    </row>
    <row r="44" spans="1:26" ht="13.5">
      <c r="A44" s="57" t="s">
        <v>60</v>
      </c>
      <c r="B44" s="18">
        <v>0</v>
      </c>
      <c r="C44" s="18">
        <v>0</v>
      </c>
      <c r="D44" s="58">
        <v>-17694235</v>
      </c>
      <c r="E44" s="59">
        <v>-17694235</v>
      </c>
      <c r="F44" s="59">
        <v>0</v>
      </c>
      <c r="G44" s="59">
        <v>-7574217</v>
      </c>
      <c r="H44" s="59">
        <v>0</v>
      </c>
      <c r="I44" s="59">
        <v>-7574217</v>
      </c>
      <c r="J44" s="59">
        <v>0</v>
      </c>
      <c r="K44" s="59">
        <v>0</v>
      </c>
      <c r="L44" s="59">
        <v>-7077694</v>
      </c>
      <c r="M44" s="59">
        <v>-7077694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-14651911</v>
      </c>
      <c r="W44" s="59">
        <v>-14155388</v>
      </c>
      <c r="X44" s="59">
        <v>-496523</v>
      </c>
      <c r="Y44" s="60">
        <v>3.51</v>
      </c>
      <c r="Z44" s="61">
        <v>-17694235</v>
      </c>
    </row>
    <row r="45" spans="1:26" ht="13.5">
      <c r="A45" s="69" t="s">
        <v>61</v>
      </c>
      <c r="B45" s="21">
        <v>0</v>
      </c>
      <c r="C45" s="21">
        <v>0</v>
      </c>
      <c r="D45" s="98">
        <v>34011010</v>
      </c>
      <c r="E45" s="99">
        <v>34011010</v>
      </c>
      <c r="F45" s="99">
        <v>100993536</v>
      </c>
      <c r="G45" s="99">
        <v>83433754</v>
      </c>
      <c r="H45" s="99">
        <v>63357852</v>
      </c>
      <c r="I45" s="99">
        <v>63357852</v>
      </c>
      <c r="J45" s="99">
        <v>49704302</v>
      </c>
      <c r="K45" s="99">
        <v>31120292</v>
      </c>
      <c r="L45" s="99">
        <v>64013214</v>
      </c>
      <c r="M45" s="99">
        <v>64013214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64013214</v>
      </c>
      <c r="W45" s="99">
        <v>48339810</v>
      </c>
      <c r="X45" s="99">
        <v>15673404</v>
      </c>
      <c r="Y45" s="100">
        <v>32.42</v>
      </c>
      <c r="Z45" s="101">
        <v>34011010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206116</v>
      </c>
      <c r="C49" s="51">
        <v>0</v>
      </c>
      <c r="D49" s="128">
        <v>81309</v>
      </c>
      <c r="E49" s="53">
        <v>76466</v>
      </c>
      <c r="F49" s="53">
        <v>0</v>
      </c>
      <c r="G49" s="53">
        <v>0</v>
      </c>
      <c r="H49" s="53">
        <v>0</v>
      </c>
      <c r="I49" s="53">
        <v>69407</v>
      </c>
      <c r="J49" s="53">
        <v>0</v>
      </c>
      <c r="K49" s="53">
        <v>0</v>
      </c>
      <c r="L49" s="53">
        <v>0</v>
      </c>
      <c r="M49" s="53">
        <v>11909678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20027780</v>
      </c>
      <c r="W49" s="53">
        <v>0</v>
      </c>
      <c r="X49" s="53">
        <v>0</v>
      </c>
      <c r="Y49" s="53">
        <v>32370756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166457</v>
      </c>
      <c r="C51" s="51">
        <v>0</v>
      </c>
      <c r="D51" s="128">
        <v>-7990</v>
      </c>
      <c r="E51" s="53">
        <v>-9411</v>
      </c>
      <c r="F51" s="53">
        <v>0</v>
      </c>
      <c r="G51" s="53">
        <v>0</v>
      </c>
      <c r="H51" s="53">
        <v>0</v>
      </c>
      <c r="I51" s="53">
        <v>8651</v>
      </c>
      <c r="J51" s="53">
        <v>0</v>
      </c>
      <c r="K51" s="53">
        <v>0</v>
      </c>
      <c r="L51" s="53">
        <v>0</v>
      </c>
      <c r="M51" s="53">
        <v>-41070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125947</v>
      </c>
      <c r="W51" s="53">
        <v>0</v>
      </c>
      <c r="X51" s="53">
        <v>0</v>
      </c>
      <c r="Y51" s="53">
        <v>242584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81.26173644013204</v>
      </c>
      <c r="E58" s="7">
        <f t="shared" si="6"/>
        <v>81.26173644013204</v>
      </c>
      <c r="F58" s="7">
        <f t="shared" si="6"/>
        <v>7.419476560375135</v>
      </c>
      <c r="G58" s="7">
        <f t="shared" si="6"/>
        <v>0</v>
      </c>
      <c r="H58" s="7">
        <f t="shared" si="6"/>
        <v>0</v>
      </c>
      <c r="I58" s="7">
        <f t="shared" si="6"/>
        <v>13.186546799166942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24.21671749347647</v>
      </c>
      <c r="W58" s="7">
        <f t="shared" si="6"/>
        <v>81.26173644013204</v>
      </c>
      <c r="X58" s="7">
        <f t="shared" si="6"/>
        <v>0</v>
      </c>
      <c r="Y58" s="7">
        <f t="shared" si="6"/>
        <v>0</v>
      </c>
      <c r="Z58" s="8">
        <f t="shared" si="6"/>
        <v>81.26173644013204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81.26173644013204</v>
      </c>
      <c r="E59" s="10">
        <f t="shared" si="7"/>
        <v>81.26173644013204</v>
      </c>
      <c r="F59" s="10">
        <f t="shared" si="7"/>
        <v>7.419476560375135</v>
      </c>
      <c r="G59" s="10">
        <f t="shared" si="7"/>
        <v>0</v>
      </c>
      <c r="H59" s="10">
        <f t="shared" si="7"/>
        <v>0</v>
      </c>
      <c r="I59" s="10">
        <f t="shared" si="7"/>
        <v>13.186546799166942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24.21671749347647</v>
      </c>
      <c r="W59" s="10">
        <f t="shared" si="7"/>
        <v>81.26173644013204</v>
      </c>
      <c r="X59" s="10">
        <f t="shared" si="7"/>
        <v>0</v>
      </c>
      <c r="Y59" s="10">
        <f t="shared" si="7"/>
        <v>0</v>
      </c>
      <c r="Z59" s="11">
        <f t="shared" si="7"/>
        <v>81.26173644013204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11690619</v>
      </c>
      <c r="E67" s="25">
        <v>11690619</v>
      </c>
      <c r="F67" s="25">
        <v>16401777</v>
      </c>
      <c r="G67" s="25"/>
      <c r="H67" s="25"/>
      <c r="I67" s="25">
        <v>16401777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16401777</v>
      </c>
      <c r="W67" s="25">
        <v>11690619</v>
      </c>
      <c r="X67" s="25"/>
      <c r="Y67" s="24"/>
      <c r="Z67" s="26">
        <v>11690619</v>
      </c>
    </row>
    <row r="68" spans="1:26" ht="13.5" hidden="1">
      <c r="A68" s="36" t="s">
        <v>31</v>
      </c>
      <c r="B68" s="18"/>
      <c r="C68" s="18"/>
      <c r="D68" s="19">
        <v>11690619</v>
      </c>
      <c r="E68" s="20">
        <v>11690619</v>
      </c>
      <c r="F68" s="20">
        <v>16401777</v>
      </c>
      <c r="G68" s="20"/>
      <c r="H68" s="20"/>
      <c r="I68" s="20">
        <v>16401777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16401777</v>
      </c>
      <c r="W68" s="20">
        <v>11690619</v>
      </c>
      <c r="X68" s="20"/>
      <c r="Y68" s="19"/>
      <c r="Z68" s="22">
        <v>11690619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9500000</v>
      </c>
      <c r="E76" s="33">
        <v>9500000</v>
      </c>
      <c r="F76" s="33">
        <v>1216926</v>
      </c>
      <c r="G76" s="33">
        <v>246596</v>
      </c>
      <c r="H76" s="33">
        <v>699306</v>
      </c>
      <c r="I76" s="33">
        <v>2162828</v>
      </c>
      <c r="J76" s="33">
        <v>1760477</v>
      </c>
      <c r="K76" s="33">
        <v>25182</v>
      </c>
      <c r="L76" s="33">
        <v>23485</v>
      </c>
      <c r="M76" s="33">
        <v>1809144</v>
      </c>
      <c r="N76" s="33"/>
      <c r="O76" s="33"/>
      <c r="P76" s="33"/>
      <c r="Q76" s="33"/>
      <c r="R76" s="33"/>
      <c r="S76" s="33"/>
      <c r="T76" s="33"/>
      <c r="U76" s="33"/>
      <c r="V76" s="33">
        <v>3971972</v>
      </c>
      <c r="W76" s="33">
        <v>9500000</v>
      </c>
      <c r="X76" s="33"/>
      <c r="Y76" s="32"/>
      <c r="Z76" s="34">
        <v>9500000</v>
      </c>
    </row>
    <row r="77" spans="1:26" ht="13.5" hidden="1">
      <c r="A77" s="36" t="s">
        <v>31</v>
      </c>
      <c r="B77" s="18"/>
      <c r="C77" s="18"/>
      <c r="D77" s="19">
        <v>9500000</v>
      </c>
      <c r="E77" s="20">
        <v>9500000</v>
      </c>
      <c r="F77" s="20">
        <v>1216926</v>
      </c>
      <c r="G77" s="20">
        <v>246596</v>
      </c>
      <c r="H77" s="20">
        <v>699306</v>
      </c>
      <c r="I77" s="20">
        <v>2162828</v>
      </c>
      <c r="J77" s="20">
        <v>1760477</v>
      </c>
      <c r="K77" s="20">
        <v>25182</v>
      </c>
      <c r="L77" s="20">
        <v>23485</v>
      </c>
      <c r="M77" s="20">
        <v>1809144</v>
      </c>
      <c r="N77" s="20"/>
      <c r="O77" s="20"/>
      <c r="P77" s="20"/>
      <c r="Q77" s="20"/>
      <c r="R77" s="20"/>
      <c r="S77" s="20"/>
      <c r="T77" s="20"/>
      <c r="U77" s="20"/>
      <c r="V77" s="20">
        <v>3971972</v>
      </c>
      <c r="W77" s="20">
        <v>9500000</v>
      </c>
      <c r="X77" s="20"/>
      <c r="Y77" s="19"/>
      <c r="Z77" s="22">
        <v>9500000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14050253</v>
      </c>
      <c r="E5" s="59">
        <v>14050253</v>
      </c>
      <c r="F5" s="59">
        <v>1626220</v>
      </c>
      <c r="G5" s="59">
        <v>1626228</v>
      </c>
      <c r="H5" s="59">
        <v>1606230</v>
      </c>
      <c r="I5" s="59">
        <v>4858678</v>
      </c>
      <c r="J5" s="59">
        <v>1626846</v>
      </c>
      <c r="K5" s="59">
        <v>1626846</v>
      </c>
      <c r="L5" s="59">
        <v>0</v>
      </c>
      <c r="M5" s="59">
        <v>3253692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8112370</v>
      </c>
      <c r="W5" s="59">
        <v>7025124</v>
      </c>
      <c r="X5" s="59">
        <v>1087246</v>
      </c>
      <c r="Y5" s="60">
        <v>15.48</v>
      </c>
      <c r="Z5" s="61">
        <v>14050253</v>
      </c>
    </row>
    <row r="6" spans="1:26" ht="13.5">
      <c r="A6" s="57" t="s">
        <v>32</v>
      </c>
      <c r="B6" s="18">
        <v>0</v>
      </c>
      <c r="C6" s="18">
        <v>0</v>
      </c>
      <c r="D6" s="58">
        <v>59142027</v>
      </c>
      <c r="E6" s="59">
        <v>59142027</v>
      </c>
      <c r="F6" s="59">
        <v>3296133</v>
      </c>
      <c r="G6" s="59">
        <v>3301433</v>
      </c>
      <c r="H6" s="59">
        <v>3825820</v>
      </c>
      <c r="I6" s="59">
        <v>10423386</v>
      </c>
      <c r="J6" s="59">
        <v>4204238</v>
      </c>
      <c r="K6" s="59">
        <v>2993248</v>
      </c>
      <c r="L6" s="59">
        <v>0</v>
      </c>
      <c r="M6" s="59">
        <v>7197486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17620872</v>
      </c>
      <c r="W6" s="59">
        <v>29571012</v>
      </c>
      <c r="X6" s="59">
        <v>-11950140</v>
      </c>
      <c r="Y6" s="60">
        <v>-40.41</v>
      </c>
      <c r="Z6" s="61">
        <v>59142027</v>
      </c>
    </row>
    <row r="7" spans="1:26" ht="13.5">
      <c r="A7" s="57" t="s">
        <v>33</v>
      </c>
      <c r="B7" s="18">
        <v>0</v>
      </c>
      <c r="C7" s="18">
        <v>0</v>
      </c>
      <c r="D7" s="58">
        <v>30168</v>
      </c>
      <c r="E7" s="59">
        <v>30168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15084</v>
      </c>
      <c r="X7" s="59">
        <v>-15084</v>
      </c>
      <c r="Y7" s="60">
        <v>-100</v>
      </c>
      <c r="Z7" s="61">
        <v>30168</v>
      </c>
    </row>
    <row r="8" spans="1:26" ht="13.5">
      <c r="A8" s="57" t="s">
        <v>34</v>
      </c>
      <c r="B8" s="18">
        <v>0</v>
      </c>
      <c r="C8" s="18">
        <v>0</v>
      </c>
      <c r="D8" s="58">
        <v>89027000</v>
      </c>
      <c r="E8" s="59">
        <v>89027000</v>
      </c>
      <c r="F8" s="59">
        <v>35713000</v>
      </c>
      <c r="G8" s="59">
        <v>2343000</v>
      </c>
      <c r="H8" s="59">
        <v>333000</v>
      </c>
      <c r="I8" s="59">
        <v>38389000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38389000</v>
      </c>
      <c r="W8" s="59">
        <v>66712333</v>
      </c>
      <c r="X8" s="59">
        <v>-28323333</v>
      </c>
      <c r="Y8" s="60">
        <v>-42.46</v>
      </c>
      <c r="Z8" s="61">
        <v>89027000</v>
      </c>
    </row>
    <row r="9" spans="1:26" ht="13.5">
      <c r="A9" s="57" t="s">
        <v>35</v>
      </c>
      <c r="B9" s="18">
        <v>0</v>
      </c>
      <c r="C9" s="18">
        <v>0</v>
      </c>
      <c r="D9" s="58">
        <v>3945668</v>
      </c>
      <c r="E9" s="59">
        <v>3945668</v>
      </c>
      <c r="F9" s="59">
        <v>230907</v>
      </c>
      <c r="G9" s="59">
        <v>1478669</v>
      </c>
      <c r="H9" s="59">
        <v>77781</v>
      </c>
      <c r="I9" s="59">
        <v>1787357</v>
      </c>
      <c r="J9" s="59">
        <v>105818</v>
      </c>
      <c r="K9" s="59">
        <v>83586</v>
      </c>
      <c r="L9" s="59">
        <v>0</v>
      </c>
      <c r="M9" s="59">
        <v>189404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1976761</v>
      </c>
      <c r="W9" s="59">
        <v>1972830</v>
      </c>
      <c r="X9" s="59">
        <v>3931</v>
      </c>
      <c r="Y9" s="60">
        <v>0.2</v>
      </c>
      <c r="Z9" s="61">
        <v>3945668</v>
      </c>
    </row>
    <row r="10" spans="1:26" ht="25.5">
      <c r="A10" s="62" t="s">
        <v>97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166195116</v>
      </c>
      <c r="E10" s="65">
        <f t="shared" si="0"/>
        <v>166195116</v>
      </c>
      <c r="F10" s="65">
        <f t="shared" si="0"/>
        <v>40866260</v>
      </c>
      <c r="G10" s="65">
        <f t="shared" si="0"/>
        <v>8749330</v>
      </c>
      <c r="H10" s="65">
        <f t="shared" si="0"/>
        <v>5842831</v>
      </c>
      <c r="I10" s="65">
        <f t="shared" si="0"/>
        <v>55458421</v>
      </c>
      <c r="J10" s="65">
        <f t="shared" si="0"/>
        <v>5936902</v>
      </c>
      <c r="K10" s="65">
        <f t="shared" si="0"/>
        <v>4703680</v>
      </c>
      <c r="L10" s="65">
        <f t="shared" si="0"/>
        <v>0</v>
      </c>
      <c r="M10" s="65">
        <f t="shared" si="0"/>
        <v>10640582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66099003</v>
      </c>
      <c r="W10" s="65">
        <f t="shared" si="0"/>
        <v>105296383</v>
      </c>
      <c r="X10" s="65">
        <f t="shared" si="0"/>
        <v>-39197380</v>
      </c>
      <c r="Y10" s="66">
        <f>+IF(W10&lt;&gt;0,(X10/W10)*100,0)</f>
        <v>-37.2257611165998</v>
      </c>
      <c r="Z10" s="67">
        <f t="shared" si="0"/>
        <v>166195116</v>
      </c>
    </row>
    <row r="11" spans="1:26" ht="13.5">
      <c r="A11" s="57" t="s">
        <v>36</v>
      </c>
      <c r="B11" s="18">
        <v>0</v>
      </c>
      <c r="C11" s="18">
        <v>0</v>
      </c>
      <c r="D11" s="58">
        <v>72020974</v>
      </c>
      <c r="E11" s="59">
        <v>72020974</v>
      </c>
      <c r="F11" s="59">
        <v>5574706</v>
      </c>
      <c r="G11" s="59">
        <v>5801352</v>
      </c>
      <c r="H11" s="59">
        <v>5726508</v>
      </c>
      <c r="I11" s="59">
        <v>17102566</v>
      </c>
      <c r="J11" s="59">
        <v>5282694</v>
      </c>
      <c r="K11" s="59">
        <v>5202817</v>
      </c>
      <c r="L11" s="59">
        <v>0</v>
      </c>
      <c r="M11" s="59">
        <v>10485511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27588077</v>
      </c>
      <c r="W11" s="59">
        <v>36010488</v>
      </c>
      <c r="X11" s="59">
        <v>-8422411</v>
      </c>
      <c r="Y11" s="60">
        <v>-23.39</v>
      </c>
      <c r="Z11" s="61">
        <v>72020974</v>
      </c>
    </row>
    <row r="12" spans="1:26" ht="13.5">
      <c r="A12" s="57" t="s">
        <v>37</v>
      </c>
      <c r="B12" s="18">
        <v>0</v>
      </c>
      <c r="C12" s="18">
        <v>0</v>
      </c>
      <c r="D12" s="58">
        <v>9457299</v>
      </c>
      <c r="E12" s="59">
        <v>9457299</v>
      </c>
      <c r="F12" s="59">
        <v>627433</v>
      </c>
      <c r="G12" s="59">
        <v>657664</v>
      </c>
      <c r="H12" s="59">
        <v>689822</v>
      </c>
      <c r="I12" s="59">
        <v>1974919</v>
      </c>
      <c r="J12" s="59">
        <v>917104</v>
      </c>
      <c r="K12" s="59">
        <v>790066</v>
      </c>
      <c r="L12" s="59">
        <v>0</v>
      </c>
      <c r="M12" s="59">
        <v>1707170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3682089</v>
      </c>
      <c r="W12" s="59">
        <v>4728648</v>
      </c>
      <c r="X12" s="59">
        <v>-1046559</v>
      </c>
      <c r="Y12" s="60">
        <v>-22.13</v>
      </c>
      <c r="Z12" s="61">
        <v>9457299</v>
      </c>
    </row>
    <row r="13" spans="1:26" ht="13.5">
      <c r="A13" s="57" t="s">
        <v>98</v>
      </c>
      <c r="B13" s="18">
        <v>0</v>
      </c>
      <c r="C13" s="18">
        <v>0</v>
      </c>
      <c r="D13" s="58">
        <v>11859206</v>
      </c>
      <c r="E13" s="59">
        <v>11859206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11859206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41945052</v>
      </c>
      <c r="E15" s="59">
        <v>41945052</v>
      </c>
      <c r="F15" s="59">
        <v>154389</v>
      </c>
      <c r="G15" s="59">
        <v>511055</v>
      </c>
      <c r="H15" s="59">
        <v>117579</v>
      </c>
      <c r="I15" s="59">
        <v>783023</v>
      </c>
      <c r="J15" s="59">
        <v>13964628</v>
      </c>
      <c r="K15" s="59">
        <v>291637</v>
      </c>
      <c r="L15" s="59">
        <v>0</v>
      </c>
      <c r="M15" s="59">
        <v>14256265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15039288</v>
      </c>
      <c r="W15" s="59">
        <v>20414472</v>
      </c>
      <c r="X15" s="59">
        <v>-5375184</v>
      </c>
      <c r="Y15" s="60">
        <v>-26.33</v>
      </c>
      <c r="Z15" s="61">
        <v>41945052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31758355</v>
      </c>
      <c r="E17" s="59">
        <v>31758355</v>
      </c>
      <c r="F17" s="59">
        <v>228865</v>
      </c>
      <c r="G17" s="59">
        <v>1954735</v>
      </c>
      <c r="H17" s="59">
        <v>1253088</v>
      </c>
      <c r="I17" s="59">
        <v>3436688</v>
      </c>
      <c r="J17" s="59">
        <v>1377978</v>
      </c>
      <c r="K17" s="59">
        <v>1488518</v>
      </c>
      <c r="L17" s="59">
        <v>0</v>
      </c>
      <c r="M17" s="59">
        <v>2866496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6303184</v>
      </c>
      <c r="W17" s="59">
        <v>13331442</v>
      </c>
      <c r="X17" s="59">
        <v>-7028258</v>
      </c>
      <c r="Y17" s="60">
        <v>-52.72</v>
      </c>
      <c r="Z17" s="61">
        <v>31758355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167040886</v>
      </c>
      <c r="E18" s="72">
        <f t="shared" si="1"/>
        <v>167040886</v>
      </c>
      <c r="F18" s="72">
        <f t="shared" si="1"/>
        <v>6585393</v>
      </c>
      <c r="G18" s="72">
        <f t="shared" si="1"/>
        <v>8924806</v>
      </c>
      <c r="H18" s="72">
        <f t="shared" si="1"/>
        <v>7786997</v>
      </c>
      <c r="I18" s="72">
        <f t="shared" si="1"/>
        <v>23297196</v>
      </c>
      <c r="J18" s="72">
        <f t="shared" si="1"/>
        <v>21542404</v>
      </c>
      <c r="K18" s="72">
        <f t="shared" si="1"/>
        <v>7773038</v>
      </c>
      <c r="L18" s="72">
        <f t="shared" si="1"/>
        <v>0</v>
      </c>
      <c r="M18" s="72">
        <f t="shared" si="1"/>
        <v>29315442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52612638</v>
      </c>
      <c r="W18" s="72">
        <f t="shared" si="1"/>
        <v>74485050</v>
      </c>
      <c r="X18" s="72">
        <f t="shared" si="1"/>
        <v>-21872412</v>
      </c>
      <c r="Y18" s="66">
        <f>+IF(W18&lt;&gt;0,(X18/W18)*100,0)</f>
        <v>-29.36483495681348</v>
      </c>
      <c r="Z18" s="73">
        <f t="shared" si="1"/>
        <v>167040886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-845770</v>
      </c>
      <c r="E19" s="76">
        <f t="shared" si="2"/>
        <v>-845770</v>
      </c>
      <c r="F19" s="76">
        <f t="shared" si="2"/>
        <v>34280867</v>
      </c>
      <c r="G19" s="76">
        <f t="shared" si="2"/>
        <v>-175476</v>
      </c>
      <c r="H19" s="76">
        <f t="shared" si="2"/>
        <v>-1944166</v>
      </c>
      <c r="I19" s="76">
        <f t="shared" si="2"/>
        <v>32161225</v>
      </c>
      <c r="J19" s="76">
        <f t="shared" si="2"/>
        <v>-15605502</v>
      </c>
      <c r="K19" s="76">
        <f t="shared" si="2"/>
        <v>-3069358</v>
      </c>
      <c r="L19" s="76">
        <f t="shared" si="2"/>
        <v>0</v>
      </c>
      <c r="M19" s="76">
        <f t="shared" si="2"/>
        <v>-18674860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13486365</v>
      </c>
      <c r="W19" s="76">
        <f>IF(E10=E18,0,W10-W18)</f>
        <v>30811333</v>
      </c>
      <c r="X19" s="76">
        <f t="shared" si="2"/>
        <v>-17324968</v>
      </c>
      <c r="Y19" s="77">
        <f>+IF(W19&lt;&gt;0,(X19/W19)*100,0)</f>
        <v>-56.229206311846355</v>
      </c>
      <c r="Z19" s="78">
        <f t="shared" si="2"/>
        <v>-845770</v>
      </c>
    </row>
    <row r="20" spans="1:26" ht="13.5">
      <c r="A20" s="57" t="s">
        <v>44</v>
      </c>
      <c r="B20" s="18">
        <v>0</v>
      </c>
      <c r="C20" s="18">
        <v>0</v>
      </c>
      <c r="D20" s="58">
        <v>30739000</v>
      </c>
      <c r="E20" s="59">
        <v>30739000</v>
      </c>
      <c r="F20" s="59">
        <v>1637664</v>
      </c>
      <c r="G20" s="59">
        <v>3541521</v>
      </c>
      <c r="H20" s="59">
        <v>4088344</v>
      </c>
      <c r="I20" s="59">
        <v>9267529</v>
      </c>
      <c r="J20" s="59">
        <v>339447</v>
      </c>
      <c r="K20" s="59">
        <v>287929</v>
      </c>
      <c r="L20" s="59">
        <v>0</v>
      </c>
      <c r="M20" s="59">
        <v>627376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9894905</v>
      </c>
      <c r="W20" s="59">
        <v>25151200</v>
      </c>
      <c r="X20" s="59">
        <v>-15256295</v>
      </c>
      <c r="Y20" s="60">
        <v>-60.66</v>
      </c>
      <c r="Z20" s="61">
        <v>30739000</v>
      </c>
    </row>
    <row r="21" spans="1:26" ht="13.5">
      <c r="A21" s="57" t="s">
        <v>99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29893230</v>
      </c>
      <c r="E22" s="87">
        <f t="shared" si="3"/>
        <v>29893230</v>
      </c>
      <c r="F22" s="87">
        <f t="shared" si="3"/>
        <v>35918531</v>
      </c>
      <c r="G22" s="87">
        <f t="shared" si="3"/>
        <v>3366045</v>
      </c>
      <c r="H22" s="87">
        <f t="shared" si="3"/>
        <v>2144178</v>
      </c>
      <c r="I22" s="87">
        <f t="shared" si="3"/>
        <v>41428754</v>
      </c>
      <c r="J22" s="87">
        <f t="shared" si="3"/>
        <v>-15266055</v>
      </c>
      <c r="K22" s="87">
        <f t="shared" si="3"/>
        <v>-2781429</v>
      </c>
      <c r="L22" s="87">
        <f t="shared" si="3"/>
        <v>0</v>
      </c>
      <c r="M22" s="87">
        <f t="shared" si="3"/>
        <v>-18047484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23381270</v>
      </c>
      <c r="W22" s="87">
        <f t="shared" si="3"/>
        <v>55962533</v>
      </c>
      <c r="X22" s="87">
        <f t="shared" si="3"/>
        <v>-32581263</v>
      </c>
      <c r="Y22" s="88">
        <f>+IF(W22&lt;&gt;0,(X22/W22)*100,0)</f>
        <v>-58.219778936739694</v>
      </c>
      <c r="Z22" s="89">
        <f t="shared" si="3"/>
        <v>29893230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29893230</v>
      </c>
      <c r="E24" s="76">
        <f t="shared" si="4"/>
        <v>29893230</v>
      </c>
      <c r="F24" s="76">
        <f t="shared" si="4"/>
        <v>35918531</v>
      </c>
      <c r="G24" s="76">
        <f t="shared" si="4"/>
        <v>3366045</v>
      </c>
      <c r="H24" s="76">
        <f t="shared" si="4"/>
        <v>2144178</v>
      </c>
      <c r="I24" s="76">
        <f t="shared" si="4"/>
        <v>41428754</v>
      </c>
      <c r="J24" s="76">
        <f t="shared" si="4"/>
        <v>-15266055</v>
      </c>
      <c r="K24" s="76">
        <f t="shared" si="4"/>
        <v>-2781429</v>
      </c>
      <c r="L24" s="76">
        <f t="shared" si="4"/>
        <v>0</v>
      </c>
      <c r="M24" s="76">
        <f t="shared" si="4"/>
        <v>-18047484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23381270</v>
      </c>
      <c r="W24" s="76">
        <f t="shared" si="4"/>
        <v>55962533</v>
      </c>
      <c r="X24" s="76">
        <f t="shared" si="4"/>
        <v>-32581263</v>
      </c>
      <c r="Y24" s="77">
        <f>+IF(W24&lt;&gt;0,(X24/W24)*100,0)</f>
        <v>-58.219778936739694</v>
      </c>
      <c r="Z24" s="78">
        <f t="shared" si="4"/>
        <v>29893230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29739000</v>
      </c>
      <c r="E27" s="99">
        <v>29739000</v>
      </c>
      <c r="F27" s="99">
        <v>1637664</v>
      </c>
      <c r="G27" s="99">
        <v>3062874</v>
      </c>
      <c r="H27" s="99">
        <v>6709649</v>
      </c>
      <c r="I27" s="99">
        <v>11410187</v>
      </c>
      <c r="J27" s="99">
        <v>1360406</v>
      </c>
      <c r="K27" s="99">
        <v>0</v>
      </c>
      <c r="L27" s="99">
        <v>0</v>
      </c>
      <c r="M27" s="99">
        <v>1360406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12770593</v>
      </c>
      <c r="W27" s="99">
        <v>14869500</v>
      </c>
      <c r="X27" s="99">
        <v>-2098907</v>
      </c>
      <c r="Y27" s="100">
        <v>-14.12</v>
      </c>
      <c r="Z27" s="101">
        <v>29739000</v>
      </c>
    </row>
    <row r="28" spans="1:26" ht="13.5">
      <c r="A28" s="102" t="s">
        <v>44</v>
      </c>
      <c r="B28" s="18">
        <v>0</v>
      </c>
      <c r="C28" s="18">
        <v>0</v>
      </c>
      <c r="D28" s="58">
        <v>29739000</v>
      </c>
      <c r="E28" s="59">
        <v>29739000</v>
      </c>
      <c r="F28" s="59">
        <v>1637663</v>
      </c>
      <c r="G28" s="59">
        <v>3062874</v>
      </c>
      <c r="H28" s="59">
        <v>3588344</v>
      </c>
      <c r="I28" s="59">
        <v>8288881</v>
      </c>
      <c r="J28" s="59">
        <v>719175</v>
      </c>
      <c r="K28" s="59">
        <v>0</v>
      </c>
      <c r="L28" s="59">
        <v>0</v>
      </c>
      <c r="M28" s="59">
        <v>719175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9008056</v>
      </c>
      <c r="W28" s="59">
        <v>14869500</v>
      </c>
      <c r="X28" s="59">
        <v>-5861444</v>
      </c>
      <c r="Y28" s="60">
        <v>-39.42</v>
      </c>
      <c r="Z28" s="61">
        <v>29739000</v>
      </c>
    </row>
    <row r="29" spans="1:26" ht="13.5">
      <c r="A29" s="57" t="s">
        <v>102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3121305</v>
      </c>
      <c r="I31" s="59">
        <v>3121305</v>
      </c>
      <c r="J31" s="59">
        <v>641231</v>
      </c>
      <c r="K31" s="59">
        <v>0</v>
      </c>
      <c r="L31" s="59">
        <v>0</v>
      </c>
      <c r="M31" s="59">
        <v>641231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3762536</v>
      </c>
      <c r="W31" s="59"/>
      <c r="X31" s="59">
        <v>3762536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29739000</v>
      </c>
      <c r="E32" s="99">
        <f t="shared" si="5"/>
        <v>29739000</v>
      </c>
      <c r="F32" s="99">
        <f t="shared" si="5"/>
        <v>1637663</v>
      </c>
      <c r="G32" s="99">
        <f t="shared" si="5"/>
        <v>3062874</v>
      </c>
      <c r="H32" s="99">
        <f t="shared" si="5"/>
        <v>6709649</v>
      </c>
      <c r="I32" s="99">
        <f t="shared" si="5"/>
        <v>11410186</v>
      </c>
      <c r="J32" s="99">
        <f t="shared" si="5"/>
        <v>1360406</v>
      </c>
      <c r="K32" s="99">
        <f t="shared" si="5"/>
        <v>0</v>
      </c>
      <c r="L32" s="99">
        <f t="shared" si="5"/>
        <v>0</v>
      </c>
      <c r="M32" s="99">
        <f t="shared" si="5"/>
        <v>1360406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12770592</v>
      </c>
      <c r="W32" s="99">
        <f t="shared" si="5"/>
        <v>14869500</v>
      </c>
      <c r="X32" s="99">
        <f t="shared" si="5"/>
        <v>-2098908</v>
      </c>
      <c r="Y32" s="100">
        <f>+IF(W32&lt;&gt;0,(X32/W32)*100,0)</f>
        <v>-14.115525068092404</v>
      </c>
      <c r="Z32" s="101">
        <f t="shared" si="5"/>
        <v>29739000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60004261</v>
      </c>
      <c r="E35" s="59">
        <v>60004261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30002131</v>
      </c>
      <c r="X35" s="59">
        <v>-30002131</v>
      </c>
      <c r="Y35" s="60">
        <v>-100</v>
      </c>
      <c r="Z35" s="61">
        <v>60004261</v>
      </c>
    </row>
    <row r="36" spans="1:26" ht="13.5">
      <c r="A36" s="57" t="s">
        <v>53</v>
      </c>
      <c r="B36" s="18">
        <v>0</v>
      </c>
      <c r="C36" s="18">
        <v>0</v>
      </c>
      <c r="D36" s="58">
        <v>515065479</v>
      </c>
      <c r="E36" s="59">
        <v>515065479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257532740</v>
      </c>
      <c r="X36" s="59">
        <v>-257532740</v>
      </c>
      <c r="Y36" s="60">
        <v>-100</v>
      </c>
      <c r="Z36" s="61">
        <v>515065479</v>
      </c>
    </row>
    <row r="37" spans="1:26" ht="13.5">
      <c r="A37" s="57" t="s">
        <v>54</v>
      </c>
      <c r="B37" s="18">
        <v>0</v>
      </c>
      <c r="C37" s="18">
        <v>0</v>
      </c>
      <c r="D37" s="58">
        <v>57101846</v>
      </c>
      <c r="E37" s="59">
        <v>57101846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28550923</v>
      </c>
      <c r="X37" s="59">
        <v>-28550923</v>
      </c>
      <c r="Y37" s="60">
        <v>-100</v>
      </c>
      <c r="Z37" s="61">
        <v>57101846</v>
      </c>
    </row>
    <row r="38" spans="1:26" ht="13.5">
      <c r="A38" s="57" t="s">
        <v>55</v>
      </c>
      <c r="B38" s="18">
        <v>0</v>
      </c>
      <c r="C38" s="18">
        <v>0</v>
      </c>
      <c r="D38" s="58">
        <v>48501991</v>
      </c>
      <c r="E38" s="59">
        <v>48501991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24250996</v>
      </c>
      <c r="X38" s="59">
        <v>-24250996</v>
      </c>
      <c r="Y38" s="60">
        <v>-100</v>
      </c>
      <c r="Z38" s="61">
        <v>48501991</v>
      </c>
    </row>
    <row r="39" spans="1:26" ht="13.5">
      <c r="A39" s="57" t="s">
        <v>56</v>
      </c>
      <c r="B39" s="18">
        <v>0</v>
      </c>
      <c r="C39" s="18">
        <v>0</v>
      </c>
      <c r="D39" s="58">
        <v>469465903</v>
      </c>
      <c r="E39" s="59">
        <v>469465903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234732952</v>
      </c>
      <c r="X39" s="59">
        <v>-234732952</v>
      </c>
      <c r="Y39" s="60">
        <v>-100</v>
      </c>
      <c r="Z39" s="61">
        <v>469465903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27704729</v>
      </c>
      <c r="E42" s="59">
        <v>27704729</v>
      </c>
      <c r="F42" s="59">
        <v>25260131</v>
      </c>
      <c r="G42" s="59">
        <v>-7533718</v>
      </c>
      <c r="H42" s="59">
        <v>-6639991</v>
      </c>
      <c r="I42" s="59">
        <v>11086422</v>
      </c>
      <c r="J42" s="59">
        <v>-788654</v>
      </c>
      <c r="K42" s="59">
        <v>378787</v>
      </c>
      <c r="L42" s="59">
        <v>0</v>
      </c>
      <c r="M42" s="59">
        <v>-409867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10676555</v>
      </c>
      <c r="W42" s="59">
        <v>46390943</v>
      </c>
      <c r="X42" s="59">
        <v>-35714388</v>
      </c>
      <c r="Y42" s="60">
        <v>-76.99</v>
      </c>
      <c r="Z42" s="61">
        <v>27704729</v>
      </c>
    </row>
    <row r="43" spans="1:26" ht="13.5">
      <c r="A43" s="57" t="s">
        <v>59</v>
      </c>
      <c r="B43" s="18">
        <v>0</v>
      </c>
      <c r="C43" s="18">
        <v>0</v>
      </c>
      <c r="D43" s="58">
        <v>-29739000</v>
      </c>
      <c r="E43" s="59">
        <v>-29739000</v>
      </c>
      <c r="F43" s="59">
        <v>0</v>
      </c>
      <c r="G43" s="59">
        <v>-3062874</v>
      </c>
      <c r="H43" s="59">
        <v>-6709650</v>
      </c>
      <c r="I43" s="59">
        <v>-9772524</v>
      </c>
      <c r="J43" s="59">
        <v>-1360406</v>
      </c>
      <c r="K43" s="59">
        <v>0</v>
      </c>
      <c r="L43" s="59">
        <v>0</v>
      </c>
      <c r="M43" s="59">
        <v>-1360406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-11132930</v>
      </c>
      <c r="W43" s="59">
        <v>-13469502</v>
      </c>
      <c r="X43" s="59">
        <v>2336572</v>
      </c>
      <c r="Y43" s="60">
        <v>-17.35</v>
      </c>
      <c r="Z43" s="61">
        <v>-29739000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4352</v>
      </c>
      <c r="G44" s="59">
        <v>749</v>
      </c>
      <c r="H44" s="59">
        <v>2149</v>
      </c>
      <c r="I44" s="59">
        <v>7250</v>
      </c>
      <c r="J44" s="59">
        <v>1495</v>
      </c>
      <c r="K44" s="59">
        <v>1947</v>
      </c>
      <c r="L44" s="59">
        <v>0</v>
      </c>
      <c r="M44" s="59">
        <v>3442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10692</v>
      </c>
      <c r="W44" s="59"/>
      <c r="X44" s="59">
        <v>10692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-9560180</v>
      </c>
      <c r="E45" s="99">
        <v>-9560180</v>
      </c>
      <c r="F45" s="99">
        <v>26599024</v>
      </c>
      <c r="G45" s="99">
        <v>16003181</v>
      </c>
      <c r="H45" s="99">
        <v>2655689</v>
      </c>
      <c r="I45" s="99">
        <v>2655689</v>
      </c>
      <c r="J45" s="99">
        <v>508124</v>
      </c>
      <c r="K45" s="99">
        <v>888858</v>
      </c>
      <c r="L45" s="99">
        <v>0</v>
      </c>
      <c r="M45" s="99">
        <v>888858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888858</v>
      </c>
      <c r="W45" s="99">
        <v>25395532</v>
      </c>
      <c r="X45" s="99">
        <v>-24506674</v>
      </c>
      <c r="Y45" s="100">
        <v>-96.5</v>
      </c>
      <c r="Z45" s="101">
        <v>-9560180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103</v>
      </c>
      <c r="B47" s="114" t="s">
        <v>88</v>
      </c>
      <c r="C47" s="114"/>
      <c r="D47" s="115" t="s">
        <v>89</v>
      </c>
      <c r="E47" s="116" t="s">
        <v>90</v>
      </c>
      <c r="F47" s="117"/>
      <c r="G47" s="117"/>
      <c r="H47" s="117"/>
      <c r="I47" s="118" t="s">
        <v>91</v>
      </c>
      <c r="J47" s="117"/>
      <c r="K47" s="117"/>
      <c r="L47" s="117"/>
      <c r="M47" s="118" t="s">
        <v>92</v>
      </c>
      <c r="N47" s="119"/>
      <c r="O47" s="119"/>
      <c r="P47" s="119"/>
      <c r="Q47" s="119"/>
      <c r="R47" s="119"/>
      <c r="S47" s="119"/>
      <c r="T47" s="119"/>
      <c r="U47" s="119"/>
      <c r="V47" s="118" t="s">
        <v>93</v>
      </c>
      <c r="W47" s="118" t="s">
        <v>94</v>
      </c>
      <c r="X47" s="118" t="s">
        <v>95</v>
      </c>
      <c r="Y47" s="118" t="s">
        <v>96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69.33634257602031</v>
      </c>
      <c r="E58" s="7">
        <f t="shared" si="6"/>
        <v>69.33634257602031</v>
      </c>
      <c r="F58" s="7">
        <f t="shared" si="6"/>
        <v>87.20833308785453</v>
      </c>
      <c r="G58" s="7">
        <f t="shared" si="6"/>
        <v>66.01787338861176</v>
      </c>
      <c r="H58" s="7">
        <f t="shared" si="6"/>
        <v>61.02924310343241</v>
      </c>
      <c r="I58" s="7">
        <f t="shared" si="6"/>
        <v>71.0700989081056</v>
      </c>
      <c r="J58" s="7">
        <f t="shared" si="6"/>
        <v>54.9038909403466</v>
      </c>
      <c r="K58" s="7">
        <f t="shared" si="6"/>
        <v>45.714957314721296</v>
      </c>
      <c r="L58" s="7">
        <f t="shared" si="6"/>
        <v>0</v>
      </c>
      <c r="M58" s="7">
        <f t="shared" si="6"/>
        <v>50.84179027474224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62.85466868107796</v>
      </c>
      <c r="W58" s="7">
        <f t="shared" si="6"/>
        <v>69.33635288709169</v>
      </c>
      <c r="X58" s="7">
        <f t="shared" si="6"/>
        <v>0</v>
      </c>
      <c r="Y58" s="7">
        <f t="shared" si="6"/>
        <v>0</v>
      </c>
      <c r="Z58" s="8">
        <f t="shared" si="6"/>
        <v>69.33634257602031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54.99999893240357</v>
      </c>
      <c r="E59" s="10">
        <f t="shared" si="7"/>
        <v>54.99999893240357</v>
      </c>
      <c r="F59" s="10">
        <f t="shared" si="7"/>
        <v>23.103762098609042</v>
      </c>
      <c r="G59" s="10">
        <f t="shared" si="7"/>
        <v>17.468153297077656</v>
      </c>
      <c r="H59" s="10">
        <f t="shared" si="7"/>
        <v>14.827390846889923</v>
      </c>
      <c r="I59" s="10">
        <f t="shared" si="7"/>
        <v>18.48140584743422</v>
      </c>
      <c r="J59" s="10">
        <f t="shared" si="7"/>
        <v>16.19870596233448</v>
      </c>
      <c r="K59" s="10">
        <f t="shared" si="7"/>
        <v>21.33330382838941</v>
      </c>
      <c r="L59" s="10">
        <f t="shared" si="7"/>
        <v>0</v>
      </c>
      <c r="M59" s="10">
        <f t="shared" si="7"/>
        <v>18.766004895361945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18.595552224565694</v>
      </c>
      <c r="W59" s="10">
        <f t="shared" si="7"/>
        <v>55.000025622323534</v>
      </c>
      <c r="X59" s="10">
        <f t="shared" si="7"/>
        <v>0</v>
      </c>
      <c r="Y59" s="10">
        <f t="shared" si="7"/>
        <v>0</v>
      </c>
      <c r="Z59" s="11">
        <f t="shared" si="7"/>
        <v>54.99999893240357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72.74219904569723</v>
      </c>
      <c r="E60" s="13">
        <f t="shared" si="7"/>
        <v>72.74219904569723</v>
      </c>
      <c r="F60" s="13">
        <f t="shared" si="7"/>
        <v>118.83573872777585</v>
      </c>
      <c r="G60" s="13">
        <f t="shared" si="7"/>
        <v>89.93261411029695</v>
      </c>
      <c r="H60" s="13">
        <f t="shared" si="7"/>
        <v>80.42660135604916</v>
      </c>
      <c r="I60" s="13">
        <f t="shared" si="7"/>
        <v>95.58339295887153</v>
      </c>
      <c r="J60" s="13">
        <f t="shared" si="7"/>
        <v>69.88101054221954</v>
      </c>
      <c r="K60" s="13">
        <f t="shared" si="7"/>
        <v>58.96651396743604</v>
      </c>
      <c r="L60" s="13">
        <f t="shared" si="7"/>
        <v>0</v>
      </c>
      <c r="M60" s="13">
        <f t="shared" si="7"/>
        <v>65.34195412120287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83.23086394362322</v>
      </c>
      <c r="W60" s="13">
        <f t="shared" si="7"/>
        <v>72.74220442641598</v>
      </c>
      <c r="X60" s="13">
        <f t="shared" si="7"/>
        <v>0</v>
      </c>
      <c r="Y60" s="13">
        <f t="shared" si="7"/>
        <v>0</v>
      </c>
      <c r="Z60" s="14">
        <f t="shared" si="7"/>
        <v>72.74219904569723</v>
      </c>
    </row>
    <row r="61" spans="1:26" ht="13.5">
      <c r="A61" s="38" t="s">
        <v>105</v>
      </c>
      <c r="B61" s="12">
        <f t="shared" si="7"/>
        <v>0</v>
      </c>
      <c r="C61" s="12">
        <f t="shared" si="7"/>
        <v>0</v>
      </c>
      <c r="D61" s="3">
        <f t="shared" si="7"/>
        <v>92.69764578830183</v>
      </c>
      <c r="E61" s="13">
        <f t="shared" si="7"/>
        <v>92.69764578830183</v>
      </c>
      <c r="F61" s="13">
        <f t="shared" si="7"/>
        <v>210.25032881569166</v>
      </c>
      <c r="G61" s="13">
        <f t="shared" si="7"/>
        <v>171.44517244239807</v>
      </c>
      <c r="H61" s="13">
        <f t="shared" si="7"/>
        <v>133.91992876276214</v>
      </c>
      <c r="I61" s="13">
        <f t="shared" si="7"/>
        <v>167.65508240130504</v>
      </c>
      <c r="J61" s="13">
        <f t="shared" si="7"/>
        <v>109.4769766584014</v>
      </c>
      <c r="K61" s="13">
        <f t="shared" si="7"/>
        <v>95.25665768766358</v>
      </c>
      <c r="L61" s="13">
        <f t="shared" si="7"/>
        <v>0</v>
      </c>
      <c r="M61" s="13">
        <f t="shared" si="7"/>
        <v>104.32060815020978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140.25025766435365</v>
      </c>
      <c r="W61" s="13">
        <f t="shared" si="7"/>
        <v>92.69765296297557</v>
      </c>
      <c r="X61" s="13">
        <f t="shared" si="7"/>
        <v>0</v>
      </c>
      <c r="Y61" s="13">
        <f t="shared" si="7"/>
        <v>0</v>
      </c>
      <c r="Z61" s="14">
        <f t="shared" si="7"/>
        <v>92.69764578830183</v>
      </c>
    </row>
    <row r="62" spans="1:26" ht="13.5">
      <c r="A62" s="38" t="s">
        <v>106</v>
      </c>
      <c r="B62" s="12">
        <f t="shared" si="7"/>
        <v>0</v>
      </c>
      <c r="C62" s="12">
        <f t="shared" si="7"/>
        <v>0</v>
      </c>
      <c r="D62" s="3">
        <f t="shared" si="7"/>
        <v>39.92539264030762</v>
      </c>
      <c r="E62" s="13">
        <f t="shared" si="7"/>
        <v>39.92539264030762</v>
      </c>
      <c r="F62" s="13">
        <f t="shared" si="7"/>
        <v>31.51765247443084</v>
      </c>
      <c r="G62" s="13">
        <f t="shared" si="7"/>
        <v>17.66150845924141</v>
      </c>
      <c r="H62" s="13">
        <f t="shared" si="7"/>
        <v>23.154038356061633</v>
      </c>
      <c r="I62" s="13">
        <f t="shared" si="7"/>
        <v>24.118714511502663</v>
      </c>
      <c r="J62" s="13">
        <f t="shared" si="7"/>
        <v>18.520558605268217</v>
      </c>
      <c r="K62" s="13">
        <f t="shared" si="7"/>
        <v>56.69176491043356</v>
      </c>
      <c r="L62" s="13">
        <f t="shared" si="7"/>
        <v>0</v>
      </c>
      <c r="M62" s="13">
        <f t="shared" si="7"/>
        <v>30.992745629940334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26.393484400327534</v>
      </c>
      <c r="W62" s="13">
        <f t="shared" si="7"/>
        <v>39.9255223748637</v>
      </c>
      <c r="X62" s="13">
        <f t="shared" si="7"/>
        <v>0</v>
      </c>
      <c r="Y62" s="13">
        <f t="shared" si="7"/>
        <v>0</v>
      </c>
      <c r="Z62" s="14">
        <f t="shared" si="7"/>
        <v>39.92539264030762</v>
      </c>
    </row>
    <row r="63" spans="1:26" ht="13.5">
      <c r="A63" s="38" t="s">
        <v>107</v>
      </c>
      <c r="B63" s="12">
        <f t="shared" si="7"/>
        <v>0</v>
      </c>
      <c r="C63" s="12">
        <f t="shared" si="7"/>
        <v>0</v>
      </c>
      <c r="D63" s="3">
        <f t="shared" si="7"/>
        <v>30.000004642691497</v>
      </c>
      <c r="E63" s="13">
        <f t="shared" si="7"/>
        <v>30.000004642691497</v>
      </c>
      <c r="F63" s="13">
        <f t="shared" si="7"/>
        <v>20.22988286101928</v>
      </c>
      <c r="G63" s="13">
        <f t="shared" si="7"/>
        <v>15.512657070242442</v>
      </c>
      <c r="H63" s="13">
        <f t="shared" si="7"/>
        <v>16.862420852197285</v>
      </c>
      <c r="I63" s="13">
        <f t="shared" si="7"/>
        <v>17.531951667356623</v>
      </c>
      <c r="J63" s="13">
        <f t="shared" si="7"/>
        <v>12.93533811911314</v>
      </c>
      <c r="K63" s="13">
        <f t="shared" si="7"/>
        <v>17.02699172892748</v>
      </c>
      <c r="L63" s="13">
        <f t="shared" si="7"/>
        <v>0</v>
      </c>
      <c r="M63" s="13">
        <f t="shared" si="7"/>
        <v>14.98110019421528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16.5059941824873</v>
      </c>
      <c r="W63" s="13">
        <f t="shared" si="7"/>
        <v>29.999944287727885</v>
      </c>
      <c r="X63" s="13">
        <f t="shared" si="7"/>
        <v>0</v>
      </c>
      <c r="Y63" s="13">
        <f t="shared" si="7"/>
        <v>0</v>
      </c>
      <c r="Z63" s="14">
        <f t="shared" si="7"/>
        <v>30.000004642691497</v>
      </c>
    </row>
    <row r="64" spans="1:26" ht="13.5">
      <c r="A64" s="38" t="s">
        <v>108</v>
      </c>
      <c r="B64" s="12">
        <f t="shared" si="7"/>
        <v>0</v>
      </c>
      <c r="C64" s="12">
        <f t="shared" si="7"/>
        <v>0</v>
      </c>
      <c r="D64" s="3">
        <f t="shared" si="7"/>
        <v>35.00000304159009</v>
      </c>
      <c r="E64" s="13">
        <f t="shared" si="7"/>
        <v>35.00000304159009</v>
      </c>
      <c r="F64" s="13">
        <f t="shared" si="7"/>
        <v>22.997711049143206</v>
      </c>
      <c r="G64" s="13">
        <f t="shared" si="7"/>
        <v>17.627830193836164</v>
      </c>
      <c r="H64" s="13">
        <f t="shared" si="7"/>
        <v>16.948365019842786</v>
      </c>
      <c r="I64" s="13">
        <f t="shared" si="7"/>
        <v>19.19965855880179</v>
      </c>
      <c r="J64" s="13">
        <f t="shared" si="7"/>
        <v>14.618772067878716</v>
      </c>
      <c r="K64" s="13">
        <f t="shared" si="7"/>
        <v>20.309207434599905</v>
      </c>
      <c r="L64" s="13">
        <f t="shared" si="7"/>
        <v>0</v>
      </c>
      <c r="M64" s="13">
        <f t="shared" si="7"/>
        <v>17.46570768115231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18.505890982066656</v>
      </c>
      <c r="W64" s="13">
        <f t="shared" si="7"/>
        <v>34.99997810055931</v>
      </c>
      <c r="X64" s="13">
        <f t="shared" si="7"/>
        <v>0</v>
      </c>
      <c r="Y64" s="13">
        <f t="shared" si="7"/>
        <v>0</v>
      </c>
      <c r="Z64" s="14">
        <f t="shared" si="7"/>
        <v>35.00000304159009</v>
      </c>
    </row>
    <row r="65" spans="1:26" ht="13.5">
      <c r="A65" s="38" t="s">
        <v>109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111</v>
      </c>
      <c r="B67" s="23"/>
      <c r="C67" s="23"/>
      <c r="D67" s="24">
        <v>73192280</v>
      </c>
      <c r="E67" s="25">
        <v>73192280</v>
      </c>
      <c r="F67" s="25">
        <v>4922353</v>
      </c>
      <c r="G67" s="25">
        <v>4927661</v>
      </c>
      <c r="H67" s="25">
        <v>5432050</v>
      </c>
      <c r="I67" s="25">
        <v>15282064</v>
      </c>
      <c r="J67" s="25">
        <v>5831084</v>
      </c>
      <c r="K67" s="25">
        <v>4620094</v>
      </c>
      <c r="L67" s="25"/>
      <c r="M67" s="25">
        <v>10451178</v>
      </c>
      <c r="N67" s="25"/>
      <c r="O67" s="25"/>
      <c r="P67" s="25"/>
      <c r="Q67" s="25"/>
      <c r="R67" s="25"/>
      <c r="S67" s="25"/>
      <c r="T67" s="25"/>
      <c r="U67" s="25"/>
      <c r="V67" s="25">
        <v>25733242</v>
      </c>
      <c r="W67" s="25">
        <v>36596136</v>
      </c>
      <c r="X67" s="25"/>
      <c r="Y67" s="24"/>
      <c r="Z67" s="26">
        <v>73192280</v>
      </c>
    </row>
    <row r="68" spans="1:26" ht="13.5" hidden="1">
      <c r="A68" s="36" t="s">
        <v>31</v>
      </c>
      <c r="B68" s="18"/>
      <c r="C68" s="18"/>
      <c r="D68" s="19">
        <v>14050253</v>
      </c>
      <c r="E68" s="20">
        <v>14050253</v>
      </c>
      <c r="F68" s="20">
        <v>1626220</v>
      </c>
      <c r="G68" s="20">
        <v>1626228</v>
      </c>
      <c r="H68" s="20">
        <v>1606230</v>
      </c>
      <c r="I68" s="20">
        <v>4858678</v>
      </c>
      <c r="J68" s="20">
        <v>1626846</v>
      </c>
      <c r="K68" s="20">
        <v>1626846</v>
      </c>
      <c r="L68" s="20"/>
      <c r="M68" s="20">
        <v>3253692</v>
      </c>
      <c r="N68" s="20"/>
      <c r="O68" s="20"/>
      <c r="P68" s="20"/>
      <c r="Q68" s="20"/>
      <c r="R68" s="20"/>
      <c r="S68" s="20"/>
      <c r="T68" s="20"/>
      <c r="U68" s="20"/>
      <c r="V68" s="20">
        <v>8112370</v>
      </c>
      <c r="W68" s="20">
        <v>7025124</v>
      </c>
      <c r="X68" s="20"/>
      <c r="Y68" s="19"/>
      <c r="Z68" s="22">
        <v>14050253</v>
      </c>
    </row>
    <row r="69" spans="1:26" ht="13.5" hidden="1">
      <c r="A69" s="37" t="s">
        <v>32</v>
      </c>
      <c r="B69" s="18"/>
      <c r="C69" s="18"/>
      <c r="D69" s="19">
        <v>59142027</v>
      </c>
      <c r="E69" s="20">
        <v>59142027</v>
      </c>
      <c r="F69" s="20">
        <v>3296133</v>
      </c>
      <c r="G69" s="20">
        <v>3301433</v>
      </c>
      <c r="H69" s="20">
        <v>3825820</v>
      </c>
      <c r="I69" s="20">
        <v>10423386</v>
      </c>
      <c r="J69" s="20">
        <v>4204238</v>
      </c>
      <c r="K69" s="20">
        <v>2993248</v>
      </c>
      <c r="L69" s="20"/>
      <c r="M69" s="20">
        <v>7197486</v>
      </c>
      <c r="N69" s="20"/>
      <c r="O69" s="20"/>
      <c r="P69" s="20"/>
      <c r="Q69" s="20"/>
      <c r="R69" s="20"/>
      <c r="S69" s="20"/>
      <c r="T69" s="20"/>
      <c r="U69" s="20"/>
      <c r="V69" s="20">
        <v>17620872</v>
      </c>
      <c r="W69" s="20">
        <v>29571012</v>
      </c>
      <c r="X69" s="20"/>
      <c r="Y69" s="19"/>
      <c r="Z69" s="22">
        <v>59142027</v>
      </c>
    </row>
    <row r="70" spans="1:26" ht="13.5" hidden="1">
      <c r="A70" s="38" t="s">
        <v>105</v>
      </c>
      <c r="B70" s="18"/>
      <c r="C70" s="18"/>
      <c r="D70" s="19">
        <v>38760363</v>
      </c>
      <c r="E70" s="20">
        <v>38760363</v>
      </c>
      <c r="F70" s="20">
        <v>1398960</v>
      </c>
      <c r="G70" s="20">
        <v>1410413</v>
      </c>
      <c r="H70" s="20">
        <v>1924836</v>
      </c>
      <c r="I70" s="20">
        <v>4734209</v>
      </c>
      <c r="J70" s="20">
        <v>2301599</v>
      </c>
      <c r="K70" s="20">
        <v>1309351</v>
      </c>
      <c r="L70" s="20"/>
      <c r="M70" s="20">
        <v>3610950</v>
      </c>
      <c r="N70" s="20"/>
      <c r="O70" s="20"/>
      <c r="P70" s="20"/>
      <c r="Q70" s="20"/>
      <c r="R70" s="20"/>
      <c r="S70" s="20"/>
      <c r="T70" s="20"/>
      <c r="U70" s="20"/>
      <c r="V70" s="20">
        <v>8345159</v>
      </c>
      <c r="W70" s="20">
        <v>19380180</v>
      </c>
      <c r="X70" s="20"/>
      <c r="Y70" s="19"/>
      <c r="Z70" s="22">
        <v>38760363</v>
      </c>
    </row>
    <row r="71" spans="1:26" ht="13.5" hidden="1">
      <c r="A71" s="38" t="s">
        <v>106</v>
      </c>
      <c r="B71" s="18"/>
      <c r="C71" s="18"/>
      <c r="D71" s="19">
        <v>5700510</v>
      </c>
      <c r="E71" s="20">
        <v>5700510</v>
      </c>
      <c r="F71" s="20">
        <v>427957</v>
      </c>
      <c r="G71" s="20">
        <v>426634</v>
      </c>
      <c r="H71" s="20">
        <v>426634</v>
      </c>
      <c r="I71" s="20">
        <v>1281225</v>
      </c>
      <c r="J71" s="20">
        <v>426634</v>
      </c>
      <c r="K71" s="20">
        <v>207053</v>
      </c>
      <c r="L71" s="20"/>
      <c r="M71" s="20">
        <v>633687</v>
      </c>
      <c r="N71" s="20"/>
      <c r="O71" s="20"/>
      <c r="P71" s="20"/>
      <c r="Q71" s="20"/>
      <c r="R71" s="20"/>
      <c r="S71" s="20"/>
      <c r="T71" s="20"/>
      <c r="U71" s="20"/>
      <c r="V71" s="20">
        <v>1914912</v>
      </c>
      <c r="W71" s="20">
        <v>2850252</v>
      </c>
      <c r="X71" s="20"/>
      <c r="Y71" s="19"/>
      <c r="Z71" s="22">
        <v>5700510</v>
      </c>
    </row>
    <row r="72" spans="1:26" ht="13.5" hidden="1">
      <c r="A72" s="38" t="s">
        <v>107</v>
      </c>
      <c r="B72" s="18"/>
      <c r="C72" s="18"/>
      <c r="D72" s="19">
        <v>6461769</v>
      </c>
      <c r="E72" s="20">
        <v>6461769</v>
      </c>
      <c r="F72" s="20">
        <v>732634</v>
      </c>
      <c r="G72" s="20">
        <v>732634</v>
      </c>
      <c r="H72" s="20">
        <v>742598</v>
      </c>
      <c r="I72" s="20">
        <v>2207866</v>
      </c>
      <c r="J72" s="20">
        <v>742756</v>
      </c>
      <c r="K72" s="20">
        <v>742709</v>
      </c>
      <c r="L72" s="20"/>
      <c r="M72" s="20">
        <v>1485465</v>
      </c>
      <c r="N72" s="20"/>
      <c r="O72" s="20"/>
      <c r="P72" s="20"/>
      <c r="Q72" s="20"/>
      <c r="R72" s="20"/>
      <c r="S72" s="20"/>
      <c r="T72" s="20"/>
      <c r="U72" s="20"/>
      <c r="V72" s="20">
        <v>3693331</v>
      </c>
      <c r="W72" s="20">
        <v>3230886</v>
      </c>
      <c r="X72" s="20"/>
      <c r="Y72" s="19"/>
      <c r="Z72" s="22">
        <v>6461769</v>
      </c>
    </row>
    <row r="73" spans="1:26" ht="13.5" hidden="1">
      <c r="A73" s="38" t="s">
        <v>108</v>
      </c>
      <c r="B73" s="18"/>
      <c r="C73" s="18"/>
      <c r="D73" s="19">
        <v>8219385</v>
      </c>
      <c r="E73" s="20">
        <v>8219385</v>
      </c>
      <c r="F73" s="20">
        <v>736582</v>
      </c>
      <c r="G73" s="20">
        <v>731752</v>
      </c>
      <c r="H73" s="20">
        <v>731752</v>
      </c>
      <c r="I73" s="20">
        <v>2200086</v>
      </c>
      <c r="J73" s="20">
        <v>733249</v>
      </c>
      <c r="K73" s="20">
        <v>734135</v>
      </c>
      <c r="L73" s="20"/>
      <c r="M73" s="20">
        <v>1467384</v>
      </c>
      <c r="N73" s="20"/>
      <c r="O73" s="20"/>
      <c r="P73" s="20"/>
      <c r="Q73" s="20"/>
      <c r="R73" s="20"/>
      <c r="S73" s="20"/>
      <c r="T73" s="20"/>
      <c r="U73" s="20"/>
      <c r="V73" s="20">
        <v>3667470</v>
      </c>
      <c r="W73" s="20">
        <v>4109694</v>
      </c>
      <c r="X73" s="20"/>
      <c r="Y73" s="19"/>
      <c r="Z73" s="22">
        <v>8219385</v>
      </c>
    </row>
    <row r="74" spans="1:26" ht="13.5" hidden="1">
      <c r="A74" s="38" t="s">
        <v>109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112</v>
      </c>
      <c r="B76" s="31"/>
      <c r="C76" s="31"/>
      <c r="D76" s="32">
        <v>50748850</v>
      </c>
      <c r="E76" s="33">
        <v>50748850</v>
      </c>
      <c r="F76" s="33">
        <v>4292702</v>
      </c>
      <c r="G76" s="33">
        <v>3253137</v>
      </c>
      <c r="H76" s="33">
        <v>3315139</v>
      </c>
      <c r="I76" s="33">
        <v>10860978</v>
      </c>
      <c r="J76" s="33">
        <v>3201492</v>
      </c>
      <c r="K76" s="33">
        <v>2112074</v>
      </c>
      <c r="L76" s="33"/>
      <c r="M76" s="33">
        <v>5313566</v>
      </c>
      <c r="N76" s="33"/>
      <c r="O76" s="33"/>
      <c r="P76" s="33"/>
      <c r="Q76" s="33"/>
      <c r="R76" s="33"/>
      <c r="S76" s="33"/>
      <c r="T76" s="33"/>
      <c r="U76" s="33"/>
      <c r="V76" s="33">
        <v>16174544</v>
      </c>
      <c r="W76" s="33">
        <v>25374426</v>
      </c>
      <c r="X76" s="33"/>
      <c r="Y76" s="32"/>
      <c r="Z76" s="34">
        <v>50748850</v>
      </c>
    </row>
    <row r="77" spans="1:26" ht="13.5" hidden="1">
      <c r="A77" s="36" t="s">
        <v>31</v>
      </c>
      <c r="B77" s="18"/>
      <c r="C77" s="18"/>
      <c r="D77" s="19">
        <v>7727639</v>
      </c>
      <c r="E77" s="20">
        <v>7727639</v>
      </c>
      <c r="F77" s="20">
        <v>375718</v>
      </c>
      <c r="G77" s="20">
        <v>284072</v>
      </c>
      <c r="H77" s="20">
        <v>238162</v>
      </c>
      <c r="I77" s="20">
        <v>897952</v>
      </c>
      <c r="J77" s="20">
        <v>263528</v>
      </c>
      <c r="K77" s="20">
        <v>347060</v>
      </c>
      <c r="L77" s="20"/>
      <c r="M77" s="20">
        <v>610588</v>
      </c>
      <c r="N77" s="20"/>
      <c r="O77" s="20"/>
      <c r="P77" s="20"/>
      <c r="Q77" s="20"/>
      <c r="R77" s="20"/>
      <c r="S77" s="20"/>
      <c r="T77" s="20"/>
      <c r="U77" s="20"/>
      <c r="V77" s="20">
        <v>1508540</v>
      </c>
      <c r="W77" s="20">
        <v>3863820</v>
      </c>
      <c r="X77" s="20"/>
      <c r="Y77" s="19"/>
      <c r="Z77" s="22">
        <v>7727639</v>
      </c>
    </row>
    <row r="78" spans="1:26" ht="13.5" hidden="1">
      <c r="A78" s="37" t="s">
        <v>32</v>
      </c>
      <c r="B78" s="18"/>
      <c r="C78" s="18"/>
      <c r="D78" s="19">
        <v>43021211</v>
      </c>
      <c r="E78" s="20">
        <v>43021211</v>
      </c>
      <c r="F78" s="20">
        <v>3916984</v>
      </c>
      <c r="G78" s="20">
        <v>2969065</v>
      </c>
      <c r="H78" s="20">
        <v>3076977</v>
      </c>
      <c r="I78" s="20">
        <v>9963026</v>
      </c>
      <c r="J78" s="20">
        <v>2937964</v>
      </c>
      <c r="K78" s="20">
        <v>1765014</v>
      </c>
      <c r="L78" s="20"/>
      <c r="M78" s="20">
        <v>4702978</v>
      </c>
      <c r="N78" s="20"/>
      <c r="O78" s="20"/>
      <c r="P78" s="20"/>
      <c r="Q78" s="20"/>
      <c r="R78" s="20"/>
      <c r="S78" s="20"/>
      <c r="T78" s="20"/>
      <c r="U78" s="20"/>
      <c r="V78" s="20">
        <v>14666004</v>
      </c>
      <c r="W78" s="20">
        <v>21510606</v>
      </c>
      <c r="X78" s="20"/>
      <c r="Y78" s="19"/>
      <c r="Z78" s="22">
        <v>43021211</v>
      </c>
    </row>
    <row r="79" spans="1:26" ht="13.5" hidden="1">
      <c r="A79" s="38" t="s">
        <v>105</v>
      </c>
      <c r="B79" s="18"/>
      <c r="C79" s="18"/>
      <c r="D79" s="19">
        <v>35929944</v>
      </c>
      <c r="E79" s="20">
        <v>35929944</v>
      </c>
      <c r="F79" s="20">
        <v>2941318</v>
      </c>
      <c r="G79" s="20">
        <v>2418085</v>
      </c>
      <c r="H79" s="20">
        <v>2577739</v>
      </c>
      <c r="I79" s="20">
        <v>7937142</v>
      </c>
      <c r="J79" s="20">
        <v>2519721</v>
      </c>
      <c r="K79" s="20">
        <v>1247244</v>
      </c>
      <c r="L79" s="20"/>
      <c r="M79" s="20">
        <v>3766965</v>
      </c>
      <c r="N79" s="20"/>
      <c r="O79" s="20"/>
      <c r="P79" s="20"/>
      <c r="Q79" s="20"/>
      <c r="R79" s="20"/>
      <c r="S79" s="20"/>
      <c r="T79" s="20"/>
      <c r="U79" s="20"/>
      <c r="V79" s="20">
        <v>11704107</v>
      </c>
      <c r="W79" s="20">
        <v>17964972</v>
      </c>
      <c r="X79" s="20"/>
      <c r="Y79" s="19"/>
      <c r="Z79" s="22">
        <v>35929944</v>
      </c>
    </row>
    <row r="80" spans="1:26" ht="13.5" hidden="1">
      <c r="A80" s="38" t="s">
        <v>106</v>
      </c>
      <c r="B80" s="18"/>
      <c r="C80" s="18"/>
      <c r="D80" s="19">
        <v>2275951</v>
      </c>
      <c r="E80" s="20">
        <v>2275951</v>
      </c>
      <c r="F80" s="20">
        <v>134882</v>
      </c>
      <c r="G80" s="20">
        <v>75350</v>
      </c>
      <c r="H80" s="20">
        <v>98783</v>
      </c>
      <c r="I80" s="20">
        <v>309015</v>
      </c>
      <c r="J80" s="20">
        <v>79015</v>
      </c>
      <c r="K80" s="20">
        <v>117382</v>
      </c>
      <c r="L80" s="20"/>
      <c r="M80" s="20">
        <v>196397</v>
      </c>
      <c r="N80" s="20"/>
      <c r="O80" s="20"/>
      <c r="P80" s="20"/>
      <c r="Q80" s="20"/>
      <c r="R80" s="20"/>
      <c r="S80" s="20"/>
      <c r="T80" s="20"/>
      <c r="U80" s="20"/>
      <c r="V80" s="20">
        <v>505412</v>
      </c>
      <c r="W80" s="20">
        <v>1137978</v>
      </c>
      <c r="X80" s="20"/>
      <c r="Y80" s="19"/>
      <c r="Z80" s="22">
        <v>2275951</v>
      </c>
    </row>
    <row r="81" spans="1:26" ht="13.5" hidden="1">
      <c r="A81" s="38" t="s">
        <v>107</v>
      </c>
      <c r="B81" s="18"/>
      <c r="C81" s="18"/>
      <c r="D81" s="19">
        <v>1938531</v>
      </c>
      <c r="E81" s="20">
        <v>1938531</v>
      </c>
      <c r="F81" s="20">
        <v>148211</v>
      </c>
      <c r="G81" s="20">
        <v>113651</v>
      </c>
      <c r="H81" s="20">
        <v>125220</v>
      </c>
      <c r="I81" s="20">
        <v>387082</v>
      </c>
      <c r="J81" s="20">
        <v>96078</v>
      </c>
      <c r="K81" s="20">
        <v>126461</v>
      </c>
      <c r="L81" s="20"/>
      <c r="M81" s="20">
        <v>222539</v>
      </c>
      <c r="N81" s="20"/>
      <c r="O81" s="20"/>
      <c r="P81" s="20"/>
      <c r="Q81" s="20"/>
      <c r="R81" s="20"/>
      <c r="S81" s="20"/>
      <c r="T81" s="20"/>
      <c r="U81" s="20"/>
      <c r="V81" s="20">
        <v>609621</v>
      </c>
      <c r="W81" s="20">
        <v>969264</v>
      </c>
      <c r="X81" s="20"/>
      <c r="Y81" s="19"/>
      <c r="Z81" s="22">
        <v>1938531</v>
      </c>
    </row>
    <row r="82" spans="1:26" ht="13.5" hidden="1">
      <c r="A82" s="38" t="s">
        <v>108</v>
      </c>
      <c r="B82" s="18"/>
      <c r="C82" s="18"/>
      <c r="D82" s="19">
        <v>2876785</v>
      </c>
      <c r="E82" s="20">
        <v>2876785</v>
      </c>
      <c r="F82" s="20">
        <v>169397</v>
      </c>
      <c r="G82" s="20">
        <v>128992</v>
      </c>
      <c r="H82" s="20">
        <v>124020</v>
      </c>
      <c r="I82" s="20">
        <v>422409</v>
      </c>
      <c r="J82" s="20">
        <v>107192</v>
      </c>
      <c r="K82" s="20">
        <v>149097</v>
      </c>
      <c r="L82" s="20"/>
      <c r="M82" s="20">
        <v>256289</v>
      </c>
      <c r="N82" s="20"/>
      <c r="O82" s="20"/>
      <c r="P82" s="20"/>
      <c r="Q82" s="20"/>
      <c r="R82" s="20"/>
      <c r="S82" s="20"/>
      <c r="T82" s="20"/>
      <c r="U82" s="20"/>
      <c r="V82" s="20">
        <v>678698</v>
      </c>
      <c r="W82" s="20">
        <v>1438392</v>
      </c>
      <c r="X82" s="20"/>
      <c r="Y82" s="19"/>
      <c r="Z82" s="22">
        <v>2876785</v>
      </c>
    </row>
    <row r="83" spans="1:26" ht="13.5" hidden="1">
      <c r="A83" s="38" t="s">
        <v>109</v>
      </c>
      <c r="B83" s="18"/>
      <c r="C83" s="18"/>
      <c r="D83" s="19"/>
      <c r="E83" s="20"/>
      <c r="F83" s="20">
        <v>523176</v>
      </c>
      <c r="G83" s="20">
        <v>232987</v>
      </c>
      <c r="H83" s="20">
        <v>151215</v>
      </c>
      <c r="I83" s="20">
        <v>907378</v>
      </c>
      <c r="J83" s="20">
        <v>135958</v>
      </c>
      <c r="K83" s="20">
        <v>124830</v>
      </c>
      <c r="L83" s="20"/>
      <c r="M83" s="20">
        <v>260788</v>
      </c>
      <c r="N83" s="20"/>
      <c r="O83" s="20"/>
      <c r="P83" s="20"/>
      <c r="Q83" s="20"/>
      <c r="R83" s="20"/>
      <c r="S83" s="20"/>
      <c r="T83" s="20"/>
      <c r="U83" s="20"/>
      <c r="V83" s="20">
        <v>1168166</v>
      </c>
      <c r="W83" s="20"/>
      <c r="X83" s="20"/>
      <c r="Y83" s="19"/>
      <c r="Z83" s="22"/>
    </row>
    <row r="84" spans="1:26" ht="13.5" hidden="1">
      <c r="A84" s="39" t="s">
        <v>110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2017-01-31T13:38:03Z</dcterms:created>
  <dcterms:modified xsi:type="dcterms:W3CDTF">2017-01-31T13:38:37Z</dcterms:modified>
  <cp:category/>
  <cp:version/>
  <cp:contentType/>
  <cp:contentStatus/>
</cp:coreProperties>
</file>